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oyle\Desktop\Data Analytics and I\"/>
    </mc:Choice>
  </mc:AlternateContent>
  <xr:revisionPtr revIDLastSave="0" documentId="10_ncr:100000_{F9A4E377-E256-450E-A713-5B5CF69AB806}" xr6:coauthVersionLast="31" xr6:coauthVersionMax="31" xr10:uidLastSave="{00000000-0000-0000-0000-000000000000}"/>
  <bookViews>
    <workbookView xWindow="0" yWindow="0" windowWidth="21744" windowHeight="5712" activeTab="3" xr2:uid="{00000000-000D-0000-FFFF-FFFF00000000}"/>
  </bookViews>
  <sheets>
    <sheet name="Sheet1" sheetId="1" r:id="rId1"/>
    <sheet name="Pivot Table 1" sheetId="3" r:id="rId2"/>
    <sheet name="Pivot Table 2" sheetId="4" r:id="rId3"/>
    <sheet name="Pivot Table 3" sheetId="5" r:id="rId4"/>
    <sheet name="Bonus " sheetId="6" r:id="rId5"/>
  </sheets>
  <definedNames>
    <definedName name="_xlnm._FilterDatabase" localSheetId="0" hidden="1">Sheet1!$A$1:$R$1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D13" i="6"/>
  <c r="D12" i="6"/>
  <c r="D11" i="6"/>
  <c r="D9" i="6"/>
  <c r="C13" i="6"/>
  <c r="C12" i="6"/>
  <c r="C11" i="6"/>
  <c r="C10" i="6"/>
  <c r="C9" i="6"/>
  <c r="D8" i="6"/>
  <c r="C8" i="6"/>
  <c r="D10" i="6"/>
  <c r="D7" i="6"/>
  <c r="C7" i="6"/>
  <c r="C6" i="6"/>
  <c r="D6" i="6"/>
  <c r="B6" i="6"/>
  <c r="D5" i="6"/>
  <c r="C5" i="6"/>
  <c r="D4" i="6"/>
  <c r="C4" i="6"/>
  <c r="D3" i="6"/>
  <c r="C3" i="6"/>
  <c r="B13" i="6"/>
  <c r="B12" i="6"/>
  <c r="B11" i="6"/>
  <c r="B10" i="6"/>
  <c r="B9" i="6"/>
  <c r="B8" i="6"/>
  <c r="B7" i="6"/>
  <c r="B5" i="6"/>
  <c r="B4" i="6"/>
  <c r="B3" i="6"/>
  <c r="F2" i="6"/>
  <c r="E2" i="6"/>
  <c r="D2" i="6"/>
  <c r="C2" i="6"/>
  <c r="B2" i="6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2" i="1"/>
  <c r="P4" i="1" l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3" i="1"/>
  <c r="P2" i="1"/>
</calcChain>
</file>

<file path=xl/sharedStrings.xml><?xml version="1.0" encoding="utf-8"?>
<sst xmlns="http://schemas.openxmlformats.org/spreadsheetml/2006/main" count="33049" uniqueCount="8402">
  <si>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</si>
  <si>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</si>
  <si>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</si>
  <si>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</si>
  <si>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</si>
  <si>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</si>
  <si>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</si>
  <si>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</si>
  <si>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</si>
  <si>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</si>
  <si>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</si>
  <si>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</si>
  <si>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</si>
  <si>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</si>
  <si>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</si>
  <si>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</si>
  <si>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</si>
  <si>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</si>
  <si>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</si>
  <si>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</si>
  <si>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</si>
  <si>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</si>
  <si>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</si>
  <si>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</si>
  <si>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</si>
  <si>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</si>
  <si>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</si>
  <si>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</si>
  <si>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</si>
  <si>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</si>
  <si>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</si>
  <si>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</si>
  <si>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</si>
  <si>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</si>
  <si>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</si>
  <si>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</si>
  <si>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</si>
  <si>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</si>
  <si>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</si>
  <si>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</si>
  <si>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</si>
  <si>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</si>
  <si>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</si>
  <si>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</si>
  <si>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</si>
  <si>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</si>
  <si>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</si>
  <si>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</si>
  <si>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</si>
  <si>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</si>
  <si>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</si>
  <si>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</si>
  <si>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</si>
  <si>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</si>
  <si>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</si>
  <si>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</si>
  <si>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</si>
  <si>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</si>
  <si>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</si>
  <si>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</si>
  <si>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</si>
  <si>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</si>
  <si>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</si>
  <si>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</si>
  <si>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</si>
  <si>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</si>
  <si>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</si>
  <si>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</si>
  <si>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</si>
  <si>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</si>
  <si>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</si>
  <si>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</si>
  <si>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</si>
  <si>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</si>
  <si>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</si>
  <si>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</si>
  <si>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</si>
  <si>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</si>
  <si>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</si>
  <si>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</si>
  <si>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</si>
  <si>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</si>
  <si>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</si>
  <si>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</si>
  <si>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</si>
  <si>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</si>
  <si>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</si>
  <si>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</si>
  <si>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</si>
  <si>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</si>
  <si>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</si>
  <si>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</si>
  <si>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</si>
  <si>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</si>
  <si>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</si>
  <si>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</si>
  <si>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</si>
  <si>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</si>
  <si>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</si>
  <si>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</si>
  <si>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</si>
  <si>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</si>
  <si>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</si>
  <si>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</si>
  <si>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</si>
  <si>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</si>
  <si>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</si>
  <si>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</si>
  <si>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</si>
  <si>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</si>
  <si>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</si>
  <si>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</si>
  <si>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</si>
  <si>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</si>
  <si>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</si>
  <si>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</si>
  <si>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</si>
  <si>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</si>
  <si>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</si>
  <si>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</si>
  <si>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</si>
  <si>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</si>
  <si>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</si>
  <si>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</si>
  <si>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</si>
  <si>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</si>
  <si>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</si>
  <si>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</si>
  <si>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</si>
  <si>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</si>
  <si>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</si>
  <si>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</si>
  <si>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</si>
  <si>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</si>
  <si>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</si>
  <si>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</si>
  <si>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</si>
  <si>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</si>
  <si>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</si>
  <si>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</si>
  <si>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</si>
  <si>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</si>
  <si>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</si>
  <si>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</si>
  <si>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</si>
  <si>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</si>
  <si>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</si>
  <si>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</si>
  <si>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</si>
  <si>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</si>
  <si>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</si>
  <si>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</si>
  <si>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</si>
  <si>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</si>
  <si>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</si>
  <si>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</si>
  <si>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</si>
  <si>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</si>
  <si>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</si>
  <si>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</si>
  <si>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</si>
  <si>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</si>
  <si>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</si>
  <si>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</si>
  <si>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</si>
  <si>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</si>
  <si>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</si>
  <si>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</si>
  <si>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</si>
  <si>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</si>
  <si>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</si>
  <si>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</si>
  <si>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</si>
  <si>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</si>
  <si>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</si>
  <si>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</si>
  <si>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</si>
  <si>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</si>
  <si>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</si>
  <si>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</si>
  <si>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</si>
  <si>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</si>
  <si>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</si>
  <si>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</si>
  <si>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</si>
  <si>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</si>
  <si>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</si>
  <si>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</si>
  <si>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</si>
  <si>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</si>
  <si>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</si>
  <si>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</si>
  <si>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</si>
  <si>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</si>
  <si>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</si>
  <si>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</si>
  <si>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</si>
  <si>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</si>
  <si>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</si>
  <si>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</si>
  <si>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</si>
  <si>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</si>
  <si>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</si>
  <si>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</si>
  <si>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</si>
  <si>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</si>
  <si>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</si>
  <si>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</si>
  <si>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</si>
  <si>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</si>
  <si>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</si>
  <si>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</si>
  <si>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</si>
  <si>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</si>
  <si>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</si>
  <si>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</si>
  <si>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</si>
  <si>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</si>
  <si>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</si>
  <si>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</si>
  <si>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</si>
  <si>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</si>
  <si>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</si>
  <si>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</si>
  <si>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</si>
  <si>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</si>
  <si>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</si>
  <si>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</si>
  <si>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</si>
  <si>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</si>
  <si>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</si>
  <si>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</si>
  <si>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</si>
  <si>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</si>
  <si>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</si>
  <si>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</si>
  <si>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</si>
  <si>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</si>
  <si>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</si>
  <si>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</si>
  <si>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</si>
  <si>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</si>
  <si>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</si>
  <si>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</si>
  <si>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</si>
  <si>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</si>
  <si>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</si>
  <si>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</si>
  <si>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</si>
  <si>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</si>
  <si>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</si>
  <si>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</si>
  <si>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</si>
  <si>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</si>
  <si>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</si>
  <si>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</si>
  <si>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</si>
  <si>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</si>
  <si>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</si>
  <si>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</si>
  <si>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</si>
  <si>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</si>
  <si>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</si>
  <si>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</si>
  <si>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</si>
  <si>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</si>
  <si>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</si>
  <si>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</si>
  <si>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</si>
  <si>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</si>
  <si>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</si>
  <si>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</si>
  <si>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</si>
  <si>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</si>
  <si>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</si>
  <si>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</si>
  <si>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</si>
  <si>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</si>
  <si>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</si>
  <si>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</si>
  <si>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</si>
  <si>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</si>
  <si>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</si>
  <si>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</si>
  <si>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</si>
  <si>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</si>
  <si>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</si>
  <si>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</si>
  <si>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</si>
  <si>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</si>
  <si>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</si>
  <si>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</si>
  <si>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</si>
  <si>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</si>
  <si>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</si>
  <si>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</si>
  <si>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</si>
  <si>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</si>
  <si>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</si>
  <si>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</si>
  <si>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</si>
  <si>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</si>
  <si>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</si>
  <si>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</si>
  <si>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</si>
  <si>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</si>
  <si>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</si>
  <si>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</si>
  <si>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</si>
  <si>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</si>
  <si>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</si>
  <si>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</si>
  <si>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</si>
  <si>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</si>
  <si>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</si>
  <si>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</si>
  <si>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</si>
  <si>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</si>
  <si>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</si>
  <si>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</si>
  <si>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</si>
  <si>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</si>
  <si>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</si>
  <si>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</si>
  <si>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</si>
  <si>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</si>
  <si>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</si>
  <si>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</si>
  <si>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</si>
  <si>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</si>
  <si>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</si>
  <si>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</si>
  <si>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</si>
  <si>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</si>
  <si>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</si>
  <si>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</si>
  <si>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</si>
  <si>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</si>
  <si>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</si>
  <si>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</si>
  <si>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</si>
  <si>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</si>
  <si>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</si>
  <si>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</si>
  <si>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</si>
  <si>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</si>
  <si>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</si>
  <si>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</si>
  <si>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</si>
  <si>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</si>
  <si>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</si>
  <si>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</si>
  <si>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</si>
  <si>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</si>
  <si>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</si>
  <si>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</si>
  <si>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</si>
  <si>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</si>
  <si>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</si>
  <si>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</si>
  <si>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</si>
  <si>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</si>
  <si>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</si>
  <si>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</si>
  <si>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</si>
  <si>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</si>
  <si>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</si>
  <si>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</si>
  <si>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</si>
  <si>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</si>
  <si>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</si>
  <si>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</si>
  <si>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</si>
  <si>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</si>
  <si>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</si>
  <si>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</si>
  <si>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</si>
  <si>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</si>
  <si>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</si>
  <si>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</si>
  <si>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</si>
  <si>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</si>
  <si>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</si>
  <si>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</si>
  <si>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</si>
  <si>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</si>
  <si>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</si>
  <si>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</si>
  <si>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</si>
  <si>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</si>
  <si>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</si>
  <si>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</si>
  <si>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</si>
  <si>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</si>
  <si>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</si>
  <si>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</si>
  <si>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</si>
  <si>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</si>
  <si>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</si>
  <si>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</si>
  <si>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</si>
  <si>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</si>
  <si>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</si>
  <si>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</si>
  <si>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</si>
  <si>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</si>
  <si>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</si>
  <si>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</si>
  <si>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</si>
  <si>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</si>
  <si>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</si>
  <si>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</si>
  <si>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</si>
  <si>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</si>
  <si>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</si>
  <si>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</si>
  <si>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</si>
  <si>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</si>
  <si>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</si>
  <si>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</si>
  <si>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</si>
  <si>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</si>
  <si>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</si>
  <si>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</si>
  <si>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</si>
  <si>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</si>
  <si>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</si>
  <si>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</si>
  <si>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</si>
  <si>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</si>
  <si>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</si>
  <si>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</si>
  <si>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</si>
  <si>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</si>
  <si>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</si>
  <si>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</si>
  <si>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</si>
  <si>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</si>
  <si>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</si>
  <si>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</si>
  <si>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</si>
  <si>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</si>
  <si>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</si>
  <si>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</si>
  <si>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</si>
  <si>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</si>
  <si>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</si>
  <si>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</si>
  <si>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</si>
  <si>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</si>
  <si>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</si>
  <si>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</si>
  <si>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</si>
  <si>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</si>
  <si>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</si>
  <si>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</si>
  <si>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</si>
  <si>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</si>
  <si>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</si>
  <si>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</si>
  <si>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</si>
  <si>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</si>
  <si>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</si>
  <si>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</si>
  <si>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</si>
  <si>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</si>
  <si>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</si>
  <si>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</si>
  <si>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</si>
  <si>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</si>
  <si>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</si>
  <si>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</si>
  <si>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</si>
  <si>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</si>
  <si>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</si>
  <si>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</si>
  <si>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</si>
  <si>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</si>
  <si>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</si>
  <si>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</si>
  <si>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</si>
  <si>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</si>
  <si>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</si>
  <si>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</si>
  <si>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</si>
  <si>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</si>
  <si>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</si>
  <si>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</si>
  <si>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</si>
  <si>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</si>
  <si>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</si>
  <si>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</si>
  <si>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</si>
  <si>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</si>
  <si>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</si>
  <si>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</si>
  <si>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</si>
  <si>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</si>
  <si>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</si>
  <si>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</si>
  <si>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</si>
  <si>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</si>
  <si>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</si>
  <si>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</si>
  <si>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</si>
  <si>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</si>
  <si>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</si>
  <si>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</si>
  <si>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</si>
  <si>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</si>
  <si>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</si>
  <si>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</si>
  <si>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</si>
  <si>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</si>
  <si>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</si>
  <si>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</si>
  <si>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</si>
  <si>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</si>
  <si>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</si>
  <si>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</si>
  <si>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</si>
  <si>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</si>
  <si>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</si>
  <si>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</si>
  <si>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</si>
  <si>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</si>
  <si>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</si>
  <si>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</si>
  <si>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</si>
  <si>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</si>
  <si>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</si>
  <si>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</si>
  <si>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</si>
  <si>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</si>
  <si>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</si>
  <si>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</si>
  <si>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</si>
  <si>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</si>
  <si>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</si>
  <si>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</si>
  <si>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</si>
  <si>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</si>
  <si>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</si>
  <si>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</si>
  <si>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</si>
  <si>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</si>
  <si>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</si>
  <si>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</si>
  <si>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</si>
  <si>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</si>
  <si>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</si>
  <si>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</si>
  <si>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</si>
  <si>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</si>
  <si>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</si>
  <si>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</si>
  <si>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</si>
  <si>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</si>
  <si>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</si>
  <si>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</si>
  <si>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</si>
  <si>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</si>
  <si>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</si>
  <si>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</si>
  <si>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</si>
  <si>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</si>
  <si>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</si>
  <si>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</si>
  <si>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</si>
  <si>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</si>
  <si>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</si>
  <si>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</si>
  <si>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</si>
  <si>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</si>
  <si>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</si>
  <si>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</si>
  <si>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</si>
  <si>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</si>
  <si>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</si>
  <si>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</si>
  <si>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</si>
  <si>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</si>
  <si>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</si>
  <si>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</si>
  <si>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</si>
  <si>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</si>
  <si>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</si>
  <si>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</si>
  <si>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</si>
  <si>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</si>
  <si>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</si>
  <si>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</si>
  <si>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</si>
  <si>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</si>
  <si>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</si>
  <si>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</si>
  <si>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</si>
  <si>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</si>
  <si>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</si>
  <si>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</si>
  <si>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</si>
  <si>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</si>
  <si>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</si>
  <si>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</si>
  <si>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</si>
  <si>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</si>
  <si>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</si>
  <si>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</si>
  <si>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</si>
  <si>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</si>
  <si>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</si>
  <si>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</si>
  <si>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</si>
  <si>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</si>
  <si>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</si>
  <si>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</si>
  <si>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</si>
  <si>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</si>
  <si>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</si>
  <si>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</si>
  <si>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</si>
  <si>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</si>
  <si>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</si>
  <si>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</si>
  <si>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</si>
  <si>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</si>
  <si>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</si>
  <si>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</si>
  <si>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</si>
  <si>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</si>
  <si>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</si>
  <si>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</si>
  <si>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</si>
  <si>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</si>
  <si>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</si>
  <si>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</si>
  <si>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</si>
  <si>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</si>
  <si>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</si>
  <si>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</si>
  <si>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</si>
  <si>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</si>
  <si>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</si>
  <si>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</si>
  <si>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</si>
  <si>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</si>
  <si>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</si>
  <si>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</si>
  <si>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</si>
  <si>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</si>
  <si>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</si>
  <si>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</si>
  <si>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</si>
  <si>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</si>
  <si>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</si>
  <si>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</si>
  <si>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</si>
  <si>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</si>
  <si>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</si>
  <si>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</si>
  <si>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</si>
  <si>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</si>
  <si>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</si>
  <si>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</si>
  <si>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</si>
  <si>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</si>
  <si>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</si>
  <si>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</si>
  <si>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</si>
  <si>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</si>
  <si>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</si>
  <si>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</si>
  <si>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</si>
  <si>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</si>
  <si>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</si>
  <si>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</si>
  <si>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</si>
  <si>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</si>
  <si>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</si>
  <si>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</si>
  <si>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</si>
  <si>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</si>
  <si>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</si>
  <si>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</si>
  <si>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</si>
  <si>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</si>
  <si>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</si>
  <si>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</si>
  <si>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</si>
  <si>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</si>
  <si>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</si>
  <si>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</si>
  <si>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</si>
  <si>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</si>
  <si>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</si>
  <si>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</si>
  <si>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</si>
  <si>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</si>
  <si>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</si>
  <si>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</si>
  <si>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</si>
  <si>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</si>
  <si>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</si>
  <si>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</si>
  <si>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</si>
  <si>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</si>
  <si>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</si>
  <si>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</si>
  <si>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</si>
  <si>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</si>
  <si>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</si>
  <si>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</si>
  <si>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</si>
  <si>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</si>
  <si>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</si>
  <si>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</si>
  <si>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</si>
  <si>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</si>
  <si>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</si>
  <si>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</si>
  <si>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</si>
  <si>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</si>
  <si>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</si>
  <si>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</si>
  <si>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</si>
  <si>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</si>
  <si>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</si>
  <si>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</si>
  <si>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</si>
  <si>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</si>
  <si>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</si>
  <si>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</si>
  <si>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</si>
  <si>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</si>
  <si>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</si>
  <si>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</si>
  <si>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</si>
  <si>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</si>
  <si>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</si>
  <si>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</si>
  <si>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</si>
  <si>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</si>
  <si>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</si>
  <si>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</si>
  <si>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</si>
  <si>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</si>
  <si>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</si>
  <si>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</si>
  <si>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</si>
  <si>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</si>
  <si>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</si>
  <si>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</si>
  <si>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</si>
  <si>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</si>
  <si>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</si>
  <si>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</si>
  <si>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</si>
  <si>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</si>
  <si>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</si>
  <si>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</si>
  <si>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</si>
  <si>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</si>
  <si>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</si>
  <si>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</si>
  <si>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</si>
  <si>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</si>
  <si>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</si>
  <si>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</si>
  <si>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</si>
  <si>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</si>
  <si>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</si>
  <si>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</si>
  <si>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</si>
  <si>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</si>
  <si>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</si>
  <si>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</si>
  <si>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</si>
  <si>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</si>
  <si>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</si>
  <si>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</si>
  <si>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</si>
  <si>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</si>
  <si>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</si>
  <si>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</si>
  <si>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</si>
  <si>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</si>
  <si>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</si>
  <si>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</si>
  <si>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</si>
  <si>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</si>
  <si>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</si>
  <si>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</si>
  <si>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</si>
  <si>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</si>
  <si>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</si>
  <si>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</si>
  <si>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</si>
  <si>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</si>
  <si>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</si>
  <si>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</si>
  <si>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</si>
  <si>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</si>
  <si>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</si>
  <si>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</si>
  <si>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</si>
  <si>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</si>
  <si>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</si>
  <si>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</si>
  <si>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</si>
  <si>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</si>
  <si>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</si>
  <si>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</si>
  <si>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</si>
  <si>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</si>
  <si>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</si>
  <si>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</si>
  <si>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</si>
  <si>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</si>
  <si>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</si>
  <si>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</si>
  <si>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</si>
  <si>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</si>
  <si>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</si>
  <si>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</si>
  <si>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</si>
  <si>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</si>
  <si>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</si>
  <si>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</si>
  <si>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</si>
  <si>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</si>
  <si>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</si>
  <si>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</si>
  <si>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</si>
  <si>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</si>
  <si>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</si>
  <si>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</si>
  <si>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</si>
  <si>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</si>
  <si>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</si>
  <si>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</si>
  <si>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</si>
  <si>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</si>
  <si>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</si>
  <si>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</si>
  <si>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</si>
  <si>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</si>
  <si>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</si>
  <si>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</si>
  <si>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</si>
  <si>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</si>
  <si>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</si>
  <si>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</si>
  <si>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</si>
  <si>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</si>
  <si>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</si>
  <si>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</si>
  <si>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</si>
  <si>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</si>
  <si>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</si>
  <si>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</si>
  <si>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</si>
  <si>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</si>
  <si>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</si>
  <si>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</si>
  <si>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</si>
  <si>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</si>
  <si>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</si>
  <si>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</si>
  <si>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</si>
  <si>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</si>
  <si>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</si>
  <si>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</si>
  <si>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</si>
  <si>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</si>
  <si>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</si>
  <si>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</si>
  <si>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</si>
  <si>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</si>
  <si>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</si>
  <si>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</si>
  <si>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</si>
  <si>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</si>
  <si>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</si>
  <si>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</si>
  <si>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</si>
  <si>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</si>
  <si>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</si>
  <si>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</si>
  <si>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</si>
  <si>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</si>
  <si>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</si>
  <si>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</si>
  <si>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</si>
  <si>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</si>
  <si>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</si>
  <si>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</si>
  <si>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</si>
  <si>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</si>
  <si>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</si>
  <si>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</si>
  <si>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</si>
  <si>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</si>
  <si>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</si>
  <si>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</si>
  <si>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</si>
  <si>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</si>
  <si>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</si>
  <si>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</si>
  <si>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</si>
  <si>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</si>
  <si>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</si>
  <si>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</si>
  <si>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</si>
  <si>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</si>
  <si>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</si>
  <si>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</si>
  <si>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</si>
  <si>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</si>
  <si>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</si>
  <si>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</si>
  <si>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</si>
  <si>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</si>
  <si>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</si>
  <si>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</si>
  <si>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</si>
  <si>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</si>
  <si>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</si>
  <si>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</si>
  <si>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</si>
  <si>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</si>
  <si>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</si>
  <si>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</si>
  <si>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</si>
  <si>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</si>
  <si>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</si>
  <si>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</si>
  <si>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</si>
  <si>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</si>
  <si>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</si>
  <si>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</si>
  <si>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</si>
  <si>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</si>
  <si>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</si>
  <si>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</si>
  <si>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</si>
  <si>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</si>
  <si>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</si>
  <si>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</si>
  <si>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</si>
  <si>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</si>
  <si>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</si>
  <si>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</si>
  <si>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</si>
  <si>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</si>
  <si>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</si>
  <si>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</si>
  <si>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</si>
  <si>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</si>
  <si>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</si>
  <si>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</si>
  <si>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</si>
  <si>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</si>
  <si>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</si>
  <si>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</si>
  <si>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</si>
  <si>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</si>
  <si>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</si>
  <si>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</si>
  <si>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</si>
  <si>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</si>
  <si>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</si>
  <si>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</si>
  <si>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</si>
  <si>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</si>
  <si>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</si>
  <si>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</si>
  <si>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</si>
  <si>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</si>
  <si>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</si>
  <si>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</si>
  <si>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</si>
  <si>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</si>
  <si>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</si>
  <si>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</si>
  <si>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</si>
  <si>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</si>
  <si>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</si>
  <si>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</si>
  <si>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</si>
  <si>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</si>
  <si>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</si>
  <si>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</si>
  <si>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</si>
  <si>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</si>
  <si>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</si>
  <si>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</si>
  <si>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</si>
  <si>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</si>
  <si>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</si>
  <si>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</si>
  <si>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</si>
  <si>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</si>
  <si>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</si>
  <si>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</si>
  <si>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</si>
  <si>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</si>
  <si>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</si>
  <si>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</si>
  <si>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</si>
  <si>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</si>
  <si>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</si>
  <si>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</si>
  <si>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</si>
  <si>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</si>
  <si>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</si>
  <si>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</si>
  <si>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</si>
  <si>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</si>
  <si>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</si>
  <si>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</si>
  <si>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</si>
  <si>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</si>
  <si>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</si>
  <si>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</si>
  <si>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</si>
  <si>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</si>
  <si>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</si>
  <si>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</si>
  <si>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</si>
  <si>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</si>
  <si>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</si>
  <si>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</si>
  <si>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</si>
  <si>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</si>
  <si>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</si>
  <si>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</si>
  <si>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</si>
  <si>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</si>
  <si>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</si>
  <si>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</si>
  <si>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</si>
  <si>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</si>
  <si>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</si>
  <si>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</si>
  <si>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</si>
  <si>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</si>
  <si>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</si>
  <si>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</si>
  <si>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</si>
  <si>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</si>
  <si>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</si>
  <si>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</si>
  <si>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</si>
  <si>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</si>
  <si>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</si>
  <si>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</si>
  <si>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</si>
  <si>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</si>
  <si>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</si>
  <si>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</si>
  <si>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</si>
  <si>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</si>
  <si>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</si>
  <si>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</si>
  <si>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</si>
  <si>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</si>
  <si>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</si>
  <si>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</si>
  <si>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</si>
  <si>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</si>
  <si>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</si>
  <si>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</si>
  <si>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</si>
  <si>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</si>
  <si>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</si>
  <si>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</si>
  <si>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</si>
  <si>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</si>
  <si>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</si>
  <si>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</si>
  <si>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</si>
  <si>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</si>
  <si>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</si>
  <si>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</si>
  <si>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</si>
  <si>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</si>
  <si>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</si>
  <si>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</si>
  <si>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</si>
  <si>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</si>
  <si>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</si>
  <si>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</si>
  <si>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</si>
  <si>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</si>
  <si>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</si>
  <si>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</si>
  <si>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</si>
  <si>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</si>
  <si>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</si>
  <si>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</si>
  <si>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</si>
  <si>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</si>
  <si>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</si>
  <si>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</si>
  <si>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</si>
  <si>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</si>
  <si>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</si>
  <si>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</si>
  <si>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</si>
  <si>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</si>
  <si>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</si>
  <si>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</si>
  <si>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</si>
  <si>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</si>
  <si>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</si>
  <si>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</si>
  <si>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</si>
  <si>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</si>
  <si>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</si>
  <si>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</si>
  <si>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</si>
  <si>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</si>
  <si>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</si>
  <si>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</si>
  <si>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</si>
  <si>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</si>
  <si>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</si>
  <si>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</si>
  <si>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</si>
  <si>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</si>
  <si>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</si>
  <si>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</si>
  <si>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</si>
  <si>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</si>
  <si>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</si>
  <si>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</si>
  <si>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</si>
  <si>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</si>
  <si>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</si>
  <si>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</si>
  <si>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</si>
  <si>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</si>
  <si>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</si>
  <si>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</si>
  <si>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</si>
  <si>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</si>
  <si>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</si>
  <si>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</si>
  <si>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</si>
  <si>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</si>
  <si>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</si>
  <si>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</si>
  <si>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</si>
  <si>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</si>
  <si>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</si>
  <si>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</si>
  <si>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</si>
  <si>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</si>
  <si>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</si>
  <si>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</si>
  <si>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</si>
  <si>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</si>
  <si>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</si>
  <si>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</si>
  <si>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</si>
  <si>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</si>
  <si>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</si>
  <si>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</si>
  <si>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</si>
  <si>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</si>
  <si>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</si>
  <si>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</si>
  <si>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</si>
  <si>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</si>
  <si>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</si>
  <si>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</si>
  <si>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</si>
  <si>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</si>
  <si>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</si>
  <si>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</si>
  <si>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</si>
  <si>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</si>
  <si>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</si>
  <si>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</si>
  <si>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</si>
  <si>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</si>
  <si>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</si>
  <si>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</si>
  <si>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</si>
  <si>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</si>
  <si>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</si>
  <si>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</si>
  <si>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</si>
  <si>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</si>
  <si>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</si>
  <si>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</si>
  <si>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</si>
  <si>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</si>
  <si>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</si>
  <si>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</si>
  <si>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</si>
  <si>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</si>
  <si>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</si>
  <si>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</si>
  <si>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</si>
  <si>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</si>
  <si>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</si>
  <si>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</si>
  <si>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</si>
  <si>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</si>
  <si>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</si>
  <si>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</si>
  <si>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</si>
  <si>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</si>
  <si>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</si>
  <si>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</si>
  <si>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</si>
  <si>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</si>
  <si>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</si>
  <si>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</si>
  <si>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</si>
  <si>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</si>
  <si>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</si>
  <si>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</si>
  <si>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</si>
  <si>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</si>
  <si>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</si>
  <si>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</si>
  <si>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</si>
  <si>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</si>
  <si>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</si>
  <si>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</si>
  <si>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</si>
  <si>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</si>
  <si>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</si>
  <si>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</si>
  <si>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</si>
  <si>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</si>
  <si>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</si>
  <si>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</si>
  <si>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</si>
  <si>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</si>
  <si>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</si>
  <si>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</si>
  <si>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</si>
  <si>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</si>
  <si>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</si>
  <si>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</si>
  <si>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</si>
  <si>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</si>
  <si>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</si>
  <si>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</si>
  <si>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</si>
  <si>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</si>
  <si>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</si>
  <si>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</si>
  <si>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</si>
  <si>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</si>
  <si>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</si>
  <si>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</si>
  <si>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</si>
  <si>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</si>
  <si>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</si>
  <si>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</si>
  <si>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</si>
  <si>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</si>
  <si>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</si>
  <si>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</si>
  <si>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</si>
  <si>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</si>
  <si>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</si>
  <si>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</si>
  <si>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</si>
  <si>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</si>
  <si>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</si>
  <si>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</si>
  <si>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</si>
  <si>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</si>
  <si>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</si>
  <si>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</si>
  <si>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</si>
  <si>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</si>
  <si>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</si>
  <si>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</si>
  <si>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</si>
  <si>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</si>
  <si>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</si>
  <si>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</si>
  <si>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</si>
  <si>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</si>
  <si>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</si>
  <si>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</si>
  <si>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</si>
  <si>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</si>
  <si>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</si>
  <si>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</si>
  <si>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</si>
  <si>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</si>
  <si>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</si>
  <si>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</si>
  <si>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</si>
  <si>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</si>
  <si>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</si>
  <si>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</si>
  <si>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</si>
  <si>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</si>
  <si>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</si>
  <si>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</si>
  <si>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</si>
  <si>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</si>
  <si>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</si>
  <si>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</si>
  <si>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</si>
  <si>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</si>
  <si>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</si>
  <si>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</si>
  <si>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</si>
  <si>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</si>
  <si>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</si>
  <si>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</si>
  <si>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</si>
  <si>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</si>
  <si>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</si>
  <si>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</si>
  <si>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</si>
  <si>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</si>
  <si>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</si>
  <si>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</si>
  <si>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</si>
  <si>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</si>
  <si>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</si>
  <si>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</si>
  <si>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</si>
  <si>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</si>
  <si>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</si>
  <si>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</si>
  <si>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</si>
  <si>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</si>
  <si>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</si>
  <si>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</si>
  <si>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</si>
  <si>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</si>
  <si>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</si>
  <si>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</si>
  <si>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</si>
  <si>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</si>
  <si>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</si>
  <si>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</si>
  <si>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</si>
  <si>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</si>
  <si>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</si>
  <si>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</si>
  <si>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</si>
  <si>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</si>
  <si>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</si>
  <si>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</si>
  <si>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</si>
  <si>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</si>
  <si>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</si>
  <si>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</si>
  <si>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</si>
  <si>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</si>
  <si>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</si>
  <si>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</si>
  <si>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</si>
  <si>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</si>
  <si>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</si>
  <si>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</si>
  <si>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</si>
  <si>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</si>
  <si>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</si>
  <si>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</si>
  <si>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</si>
  <si>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</si>
  <si>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</si>
  <si>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</si>
  <si>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</si>
  <si>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</si>
  <si>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</si>
  <si>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</si>
  <si>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</si>
  <si>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</si>
  <si>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</si>
  <si>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</si>
  <si>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</si>
  <si>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</si>
  <si>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</si>
  <si>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</si>
  <si>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</si>
  <si>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</si>
  <si>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</si>
  <si>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</si>
  <si>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</si>
  <si>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</si>
  <si>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</si>
  <si>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</si>
  <si>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</si>
  <si>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</si>
  <si>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</si>
  <si>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</si>
  <si>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</si>
  <si>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</si>
  <si>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</si>
  <si>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</si>
  <si>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</si>
  <si>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</si>
  <si>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</si>
  <si>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</si>
  <si>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</si>
  <si>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</si>
  <si>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</si>
  <si>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</si>
  <si>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</si>
  <si>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</si>
  <si>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</si>
  <si>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</si>
  <si>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</si>
  <si>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</si>
  <si>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</si>
  <si>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</si>
  <si>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</si>
  <si>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</si>
  <si>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</si>
  <si>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</si>
  <si>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</si>
  <si>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</si>
  <si>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</si>
  <si>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</si>
  <si>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</si>
  <si>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</si>
  <si>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</si>
  <si>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</si>
  <si>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</si>
  <si>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</si>
  <si>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</si>
  <si>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</si>
  <si>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</si>
  <si>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</si>
  <si>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</si>
  <si>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</si>
  <si>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</si>
  <si>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</si>
  <si>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</si>
  <si>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</si>
  <si>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</si>
  <si>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</si>
  <si>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</si>
  <si>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</si>
  <si>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</si>
  <si>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</si>
  <si>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</si>
  <si>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</si>
  <si>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</si>
  <si>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</si>
  <si>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</si>
  <si>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</si>
  <si>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</si>
  <si>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</si>
  <si>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</si>
  <si>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</si>
  <si>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</si>
  <si>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</si>
  <si>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</si>
  <si>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</si>
  <si>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</si>
  <si>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</si>
  <si>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</si>
  <si>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</si>
  <si>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</si>
  <si>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</si>
  <si>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</si>
  <si>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</si>
  <si>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</si>
  <si>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</si>
  <si>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</si>
  <si>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</si>
  <si>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</si>
  <si>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</si>
  <si>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</si>
  <si>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</si>
  <si>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</si>
  <si>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</si>
  <si>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</si>
  <si>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</si>
  <si>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</si>
  <si>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</si>
  <si>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</si>
  <si>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</si>
  <si>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</si>
  <si>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</si>
  <si>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</si>
  <si>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</si>
  <si>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</si>
  <si>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</si>
  <si>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</si>
  <si>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</si>
  <si>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</si>
  <si>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</si>
  <si>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</si>
  <si>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</si>
  <si>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</si>
  <si>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</si>
  <si>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</si>
  <si>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</si>
  <si>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</si>
  <si>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</si>
  <si>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</si>
  <si>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</si>
  <si>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</si>
  <si>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</si>
  <si>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</si>
  <si>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</si>
  <si>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</si>
  <si>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</si>
  <si>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</si>
  <si>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</si>
  <si>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</si>
  <si>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</si>
  <si>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</si>
  <si>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</si>
  <si>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</si>
  <si>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</si>
  <si>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</si>
  <si>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</si>
  <si>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</si>
  <si>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</si>
  <si>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</si>
  <si>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</si>
  <si>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</si>
  <si>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</si>
  <si>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</si>
  <si>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</si>
  <si>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</si>
  <si>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</si>
  <si>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</si>
  <si>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</si>
  <si>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</si>
  <si>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</si>
  <si>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</si>
  <si>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</si>
  <si>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</si>
  <si>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</si>
  <si>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</si>
  <si>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</si>
  <si>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</si>
  <si>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</si>
  <si>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</si>
  <si>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</si>
  <si>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</si>
  <si>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</si>
  <si>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</si>
  <si>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</si>
  <si>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</si>
  <si>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</si>
  <si>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</si>
  <si>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</si>
  <si>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</si>
  <si>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</si>
  <si>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</si>
  <si>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</si>
  <si>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</si>
  <si>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</si>
  <si>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</si>
  <si>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</si>
  <si>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</si>
  <si>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</si>
  <si>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</si>
  <si>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</si>
  <si>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</si>
  <si>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</si>
  <si>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</si>
  <si>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</si>
  <si>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</si>
  <si>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</si>
  <si>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</si>
  <si>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</si>
  <si>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</si>
  <si>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</si>
  <si>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</si>
  <si>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</si>
  <si>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</si>
  <si>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</si>
  <si>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</si>
  <si>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</si>
  <si>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</si>
  <si>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</si>
  <si>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</si>
  <si>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</si>
  <si>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</si>
  <si>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</si>
  <si>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</si>
  <si>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</si>
  <si>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</si>
  <si>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</si>
  <si>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</si>
  <si>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</si>
  <si>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</si>
  <si>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</si>
  <si>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</si>
  <si>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</si>
  <si>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</si>
  <si>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</si>
  <si>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</si>
  <si>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</si>
  <si>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</si>
  <si>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</si>
  <si>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</si>
  <si>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</si>
  <si>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</si>
  <si>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</si>
  <si>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</si>
  <si>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</si>
  <si>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</si>
  <si>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</si>
  <si>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</si>
  <si>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</si>
  <si>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</si>
  <si>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</si>
  <si>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</si>
  <si>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</si>
  <si>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</si>
  <si>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</si>
  <si>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</si>
  <si>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</si>
  <si>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</si>
  <si>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</si>
  <si>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</si>
  <si>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</si>
  <si>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</si>
  <si>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</si>
  <si>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</si>
  <si>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</si>
  <si>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</si>
  <si>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</si>
  <si>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</si>
  <si>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</si>
  <si>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</si>
  <si>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</si>
  <si>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</si>
  <si>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</si>
  <si>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</si>
  <si>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</si>
  <si>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</si>
  <si>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</si>
  <si>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</si>
  <si>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</si>
  <si>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</si>
  <si>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</si>
  <si>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</si>
  <si>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</si>
  <si>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</si>
  <si>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</si>
  <si>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</si>
  <si>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</si>
  <si>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</si>
  <si>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</si>
  <si>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</si>
  <si>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</si>
  <si>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</si>
  <si>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</si>
  <si>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</si>
  <si>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</si>
  <si>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</si>
  <si>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</si>
  <si>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</si>
  <si>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</si>
  <si>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</si>
  <si>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</si>
  <si>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</si>
  <si>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</si>
  <si>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</si>
  <si>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</si>
  <si>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</si>
  <si>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</si>
  <si>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</si>
  <si>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</si>
  <si>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</si>
  <si>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</si>
  <si>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</si>
  <si>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</si>
  <si>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</si>
  <si>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</si>
  <si>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</si>
  <si>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</si>
  <si>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</si>
  <si>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</si>
  <si>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</si>
  <si>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</si>
  <si>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</si>
  <si>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</si>
  <si>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</si>
  <si>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</si>
  <si>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</si>
  <si>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</si>
  <si>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</si>
  <si>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</si>
  <si>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</si>
  <si>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</si>
  <si>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</si>
  <si>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</si>
  <si>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</si>
  <si>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</si>
  <si>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</si>
  <si>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</si>
  <si>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</si>
  <si>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</si>
  <si>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</si>
  <si>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</si>
  <si>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</si>
  <si>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</si>
  <si>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</si>
  <si>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</si>
  <si>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</si>
  <si>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</si>
  <si>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</si>
  <si>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</si>
  <si>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</si>
  <si>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</si>
  <si>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</si>
  <si>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</si>
  <si>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</si>
  <si>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</si>
  <si>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</si>
  <si>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</si>
  <si>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</si>
  <si>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</si>
  <si>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</si>
  <si>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</si>
  <si>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</si>
  <si>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</si>
  <si>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</si>
  <si>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</si>
  <si>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</si>
  <si>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</si>
  <si>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</si>
  <si>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</si>
  <si>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</si>
  <si>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</si>
  <si>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</si>
  <si>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</si>
  <si>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</si>
  <si>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</si>
  <si>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</si>
  <si>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</si>
  <si>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</si>
  <si>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</si>
  <si>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</si>
  <si>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</si>
  <si>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</si>
  <si>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</si>
  <si>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</si>
  <si>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</si>
  <si>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</si>
  <si>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</si>
  <si>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</si>
  <si>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</si>
  <si>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</si>
  <si>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</si>
  <si>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</si>
  <si>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</si>
  <si>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</si>
  <si>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</si>
  <si>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</si>
  <si>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</si>
  <si>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</si>
  <si>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</si>
  <si>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</si>
  <si>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</si>
  <si>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</si>
  <si>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</si>
  <si>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</si>
  <si>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</si>
  <si>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</si>
  <si>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</si>
  <si>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</si>
  <si>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</si>
  <si>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</si>
  <si>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</si>
  <si>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</si>
  <si>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</si>
  <si>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</si>
  <si>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</si>
  <si>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</si>
  <si>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</si>
  <si>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</si>
  <si>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</si>
  <si>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</si>
  <si>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</si>
  <si>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</si>
  <si>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</si>
  <si>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</si>
  <si>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</si>
  <si>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</si>
  <si>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</si>
  <si>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</si>
  <si>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</si>
  <si>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</si>
  <si>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</si>
  <si>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</si>
  <si>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</si>
  <si>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</si>
  <si>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</si>
  <si>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</si>
  <si>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</si>
  <si>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</si>
  <si>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</si>
  <si>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</si>
  <si>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</si>
  <si>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</si>
  <si>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</si>
  <si>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</si>
  <si>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</si>
  <si>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</si>
  <si>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</si>
  <si>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</si>
  <si>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</si>
  <si>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</si>
  <si>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</si>
  <si>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</si>
  <si>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</si>
  <si>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</si>
  <si>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</si>
  <si>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</si>
  <si>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</si>
  <si>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</si>
  <si>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</si>
  <si>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</si>
  <si>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</si>
  <si>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</si>
  <si>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</si>
  <si>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</si>
  <si>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</si>
  <si>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</si>
  <si>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</si>
  <si>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</si>
  <si>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</si>
  <si>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</si>
  <si>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</si>
  <si>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</si>
  <si>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</si>
  <si>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</si>
  <si>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</si>
  <si>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</si>
  <si>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</si>
  <si>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</si>
  <si>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</si>
  <si>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</si>
  <si>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</si>
  <si>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</si>
  <si>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</si>
  <si>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</si>
  <si>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</si>
  <si>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</si>
  <si>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</si>
  <si>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</si>
  <si>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</si>
  <si>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</si>
  <si>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</si>
  <si>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</si>
  <si>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</si>
  <si>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</si>
  <si>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</si>
  <si>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</si>
  <si>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</si>
  <si>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</si>
  <si>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</si>
  <si>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</si>
  <si>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</si>
  <si>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</si>
  <si>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</si>
  <si>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</si>
  <si>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</si>
  <si>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</si>
  <si>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</si>
  <si>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</si>
  <si>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</si>
  <si>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</si>
  <si>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</si>
  <si>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</si>
  <si>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</si>
  <si>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</si>
  <si>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</si>
  <si>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</si>
  <si>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</si>
  <si>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</si>
  <si>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</si>
  <si>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</si>
  <si>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</si>
  <si>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</si>
  <si>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</si>
  <si>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</si>
  <si>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</si>
  <si>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</si>
  <si>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</si>
  <si>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</si>
  <si>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</si>
  <si>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</si>
  <si>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</si>
  <si>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</si>
  <si>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</si>
  <si>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</si>
  <si>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</si>
  <si>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</si>
  <si>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</si>
  <si>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</si>
  <si>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</si>
  <si>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</si>
  <si>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</si>
  <si>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</si>
  <si>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</si>
  <si>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</si>
  <si>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</si>
  <si>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</si>
  <si>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</si>
  <si>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</si>
  <si>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</si>
  <si>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</si>
  <si>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</si>
  <si>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</si>
  <si>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</si>
  <si>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</si>
  <si>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</si>
  <si>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</si>
  <si>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</si>
  <si>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</si>
  <si>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</si>
  <si>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</si>
  <si>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</si>
  <si>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</si>
  <si>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</si>
  <si>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</si>
  <si>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</si>
  <si>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</si>
  <si>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</si>
  <si>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</si>
  <si>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</si>
  <si>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</si>
  <si>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</si>
  <si>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</si>
  <si>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</si>
  <si>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</si>
  <si>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</si>
  <si>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</si>
  <si>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</si>
  <si>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</si>
  <si>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</si>
  <si>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</si>
  <si>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</si>
  <si>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</si>
  <si>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</si>
  <si>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</si>
  <si>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</si>
  <si>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</si>
  <si>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</si>
  <si>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</si>
  <si>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</si>
  <si>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</si>
  <si>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</si>
  <si>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</si>
  <si>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</si>
  <si>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</si>
  <si>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</si>
  <si>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</si>
  <si>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</si>
  <si>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</si>
  <si>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</si>
  <si>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</si>
  <si>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</si>
  <si>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</si>
  <si>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</si>
  <si>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</si>
  <si>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</si>
  <si>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</si>
  <si>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</si>
  <si>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</si>
  <si>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</si>
  <si>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</si>
  <si>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</si>
  <si>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</si>
  <si>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</si>
  <si>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</si>
  <si>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</si>
  <si>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</si>
  <si>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</si>
  <si>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</si>
  <si>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</si>
  <si>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</si>
  <si>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</si>
  <si>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</si>
  <si>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</si>
  <si>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</si>
  <si>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</si>
  <si>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</si>
  <si>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</si>
  <si>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</si>
  <si>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</si>
  <si>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</si>
  <si>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</si>
  <si>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</si>
  <si>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</si>
  <si>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</si>
  <si>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</si>
  <si>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</si>
  <si>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</si>
  <si>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</si>
  <si>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</si>
  <si>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</si>
  <si>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</si>
  <si>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</si>
  <si>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</si>
  <si>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</si>
  <si>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</si>
  <si>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</si>
  <si>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</si>
  <si>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</si>
  <si>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</si>
  <si>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</si>
  <si>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</si>
  <si>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</si>
  <si>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</si>
  <si>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</si>
  <si>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</si>
  <si>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</si>
  <si>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</si>
  <si>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</si>
  <si>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</si>
  <si>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</si>
  <si>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</si>
  <si>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</si>
  <si>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</si>
  <si>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</si>
  <si>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</si>
  <si>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</si>
  <si>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</si>
  <si>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</si>
  <si>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</si>
  <si>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</si>
  <si>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</si>
  <si>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</si>
  <si>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</si>
  <si>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</si>
  <si>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</si>
  <si>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</si>
  <si>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</si>
  <si>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</si>
  <si>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</si>
  <si>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</si>
  <si>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</si>
  <si>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</si>
  <si>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</si>
  <si>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</si>
  <si>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</si>
  <si>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</si>
  <si>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</si>
  <si>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</si>
  <si>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</si>
  <si>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</si>
  <si>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</si>
  <si>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</si>
  <si>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</si>
  <si>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</si>
  <si>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</si>
  <si>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</si>
  <si>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</si>
  <si>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</si>
  <si>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</si>
  <si>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</si>
  <si>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</si>
  <si>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</si>
  <si>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</si>
  <si>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</si>
  <si>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</si>
  <si>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</si>
  <si>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</si>
  <si>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</si>
  <si>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</si>
  <si>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</si>
  <si>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</si>
  <si>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</si>
  <si>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</si>
  <si>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</si>
  <si>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</si>
  <si>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</si>
  <si>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</si>
  <si>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</si>
  <si>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</si>
  <si>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</si>
  <si>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</si>
  <si>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</si>
  <si>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</si>
  <si>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</si>
  <si>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</si>
  <si>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</si>
  <si>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</si>
  <si>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</si>
  <si>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</si>
  <si>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</si>
  <si>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</si>
  <si>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</si>
  <si>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</si>
  <si>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</si>
  <si>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</si>
  <si>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</si>
  <si>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</si>
  <si>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</si>
  <si>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</si>
  <si>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</si>
  <si>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</si>
  <si>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</si>
  <si>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</si>
  <si>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</si>
  <si>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</si>
  <si>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</si>
  <si>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</si>
  <si>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</si>
  <si>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</si>
  <si>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</si>
  <si>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</si>
  <si>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</si>
  <si>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</si>
  <si>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</si>
  <si>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</si>
  <si>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</si>
  <si>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</si>
  <si>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</si>
  <si>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</si>
  <si>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</si>
  <si>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</si>
  <si>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</si>
  <si>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</si>
  <si>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</si>
  <si>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</si>
  <si>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</si>
  <si>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</si>
  <si>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</si>
  <si>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</si>
  <si>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</si>
  <si>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</si>
  <si>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</si>
  <si>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</si>
  <si>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</si>
  <si>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</si>
  <si>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</si>
  <si>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</si>
  <si>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</si>
  <si>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</si>
  <si>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</si>
  <si>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</si>
  <si>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</si>
  <si>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</si>
  <si>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</si>
  <si>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</si>
  <si>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</si>
  <si>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</si>
  <si>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</si>
  <si>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</si>
  <si>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</si>
  <si>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</si>
  <si>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</si>
  <si>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</si>
  <si>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</si>
  <si>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</si>
  <si>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</si>
  <si>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</si>
  <si>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</si>
  <si>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</si>
  <si>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</si>
  <si>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</si>
  <si>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</si>
  <si>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</si>
  <si>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</si>
  <si>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</si>
  <si>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</si>
  <si>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</si>
  <si>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</si>
  <si>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</si>
  <si>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</si>
  <si>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</si>
  <si>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</si>
  <si>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</si>
  <si>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</si>
  <si>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</si>
  <si>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</si>
  <si>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</si>
  <si>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</si>
  <si>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</si>
  <si>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</si>
  <si>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</si>
  <si>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</si>
  <si>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</si>
  <si>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</si>
  <si>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</si>
  <si>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</si>
  <si>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</si>
  <si>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</si>
  <si>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</si>
  <si>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</si>
  <si>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</si>
  <si>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</si>
  <si>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</si>
  <si>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</si>
  <si>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</si>
  <si>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</si>
  <si>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</si>
  <si>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</si>
  <si>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</si>
  <si>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</si>
  <si>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</si>
  <si>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</si>
  <si>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</si>
  <si>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</si>
  <si>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</si>
  <si>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</si>
  <si>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</si>
  <si>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</si>
  <si>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</si>
  <si>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</si>
  <si>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</si>
  <si>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</si>
  <si>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</si>
  <si>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</si>
  <si>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</si>
  <si>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</si>
  <si>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</si>
  <si>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</si>
  <si>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</si>
  <si>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</si>
  <si>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</si>
  <si>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</si>
  <si>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</si>
  <si>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</si>
  <si>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</si>
  <si>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</si>
  <si>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</si>
  <si>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</si>
  <si>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</si>
  <si>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</si>
  <si>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</si>
  <si>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</si>
  <si>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</si>
  <si>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</si>
  <si>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</si>
  <si>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</si>
  <si>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</si>
  <si>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</si>
  <si>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</si>
  <si>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</si>
  <si>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</si>
  <si>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</si>
  <si>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</si>
  <si>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</si>
  <si>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</si>
  <si>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</si>
  <si>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</si>
  <si>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</si>
  <si>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</si>
  <si>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</si>
  <si>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</si>
  <si>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</si>
  <si>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</si>
  <si>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</si>
  <si>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</si>
  <si>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</si>
  <si>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</si>
  <si>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</si>
  <si>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</si>
  <si>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</si>
  <si>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</si>
  <si>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</si>
  <si>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</si>
  <si>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</si>
  <si>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</si>
  <si>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</si>
  <si>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</si>
  <si>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</si>
  <si>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</si>
  <si>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</si>
  <si>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</si>
  <si>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</si>
  <si>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</si>
  <si>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</si>
  <si>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</si>
  <si>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</si>
  <si>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</si>
  <si>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</si>
  <si>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</si>
  <si>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</si>
  <si>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</si>
  <si>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</si>
  <si>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</si>
  <si>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</si>
  <si>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</si>
  <si>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</si>
  <si>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</si>
  <si>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</si>
  <si>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</si>
  <si>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</si>
  <si>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</si>
  <si>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</si>
  <si>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</si>
  <si>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</si>
  <si>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</si>
  <si>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</si>
  <si>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</si>
  <si>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</si>
  <si>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</si>
  <si>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</si>
  <si>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</si>
  <si>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</si>
  <si>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</si>
  <si>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</si>
  <si>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</si>
  <si>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</si>
  <si>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</si>
  <si>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</si>
  <si>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</si>
  <si>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</si>
  <si>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</si>
  <si>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</si>
  <si>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</si>
  <si>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</si>
  <si>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</si>
  <si>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</si>
  <si>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</si>
  <si>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</si>
  <si>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</si>
  <si>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</si>
  <si>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</si>
  <si>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</si>
  <si>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</si>
  <si>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</si>
  <si>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</si>
  <si>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</si>
  <si>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</si>
  <si>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</si>
  <si>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</si>
  <si>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</si>
  <si>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</si>
  <si>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</si>
  <si>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</si>
  <si>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</si>
  <si>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</si>
  <si>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</si>
  <si>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</si>
  <si>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</si>
  <si>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</si>
  <si>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</si>
  <si>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</si>
  <si>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</si>
  <si>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</si>
  <si>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</si>
  <si>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</si>
  <si>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</si>
  <si>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</si>
  <si>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</si>
  <si>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</si>
  <si>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</si>
  <si>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</si>
  <si>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</si>
  <si>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</si>
  <si>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</si>
  <si>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</si>
  <si>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</si>
  <si>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</si>
  <si>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</si>
  <si>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</si>
  <si>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</si>
  <si>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</si>
  <si>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</si>
  <si>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</si>
  <si>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</si>
  <si>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</si>
  <si>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</si>
  <si>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</si>
  <si>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</si>
  <si>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</si>
  <si>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</si>
  <si>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</si>
  <si>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</si>
  <si>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</si>
  <si>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</si>
  <si>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</si>
  <si>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</si>
  <si>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</si>
  <si>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</si>
  <si>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</si>
  <si>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</si>
  <si>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</si>
  <si>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</si>
  <si>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</si>
  <si>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</si>
  <si>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</si>
  <si>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</si>
  <si>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</si>
  <si>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</si>
  <si>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</si>
  <si>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</si>
  <si>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</si>
  <si>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</si>
  <si>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</si>
  <si>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</si>
  <si>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</si>
  <si>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</si>
  <si>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</si>
  <si>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</si>
  <si>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</si>
  <si>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</si>
  <si>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</si>
  <si>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</si>
  <si>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</si>
  <si>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</si>
  <si>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</si>
  <si>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</si>
  <si>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</si>
  <si>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</si>
  <si>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</si>
  <si>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</si>
  <si>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</si>
  <si>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</si>
  <si>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</si>
  <si>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</si>
  <si>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</si>
  <si>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</si>
  <si>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</si>
  <si>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</si>
  <si>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</si>
  <si>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</si>
  <si>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</si>
  <si>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</si>
  <si>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</si>
  <si>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</si>
  <si>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</si>
  <si>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</si>
  <si>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</si>
  <si>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</si>
  <si>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</si>
  <si>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</si>
  <si>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</si>
  <si>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</si>
  <si>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</si>
  <si>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</si>
  <si>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</si>
  <si>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</si>
  <si>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</si>
  <si>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</si>
  <si>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</si>
  <si>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</si>
  <si>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</si>
  <si>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</si>
  <si>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</si>
  <si>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</si>
  <si>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</si>
  <si>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</si>
  <si>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</si>
  <si>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</si>
  <si>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</si>
  <si>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</si>
  <si>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</si>
  <si>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</si>
  <si>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</si>
  <si>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</si>
  <si>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</si>
  <si>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</si>
  <si>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</si>
  <si>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</si>
  <si>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</si>
  <si>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</si>
  <si>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</si>
  <si>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</si>
  <si>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</si>
  <si>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</si>
  <si>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</si>
  <si>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</si>
  <si>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</si>
  <si>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</si>
  <si>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</si>
  <si>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</si>
  <si>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</si>
  <si>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</si>
  <si>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</si>
  <si>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</si>
  <si>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</si>
  <si>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</si>
  <si>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</si>
  <si>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</si>
  <si>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</si>
  <si>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</si>
  <si>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</si>
  <si>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</si>
  <si>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</si>
  <si>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</si>
  <si>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</si>
  <si>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</si>
  <si>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</si>
  <si>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</si>
  <si>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</si>
  <si>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</si>
  <si>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</si>
  <si>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</si>
  <si>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</si>
  <si>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</si>
  <si>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</si>
  <si>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</si>
  <si>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</si>
  <si>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</si>
  <si>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</si>
  <si>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</si>
  <si>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</si>
  <si>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</si>
  <si>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</si>
  <si>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</si>
  <si>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</si>
  <si>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</si>
  <si>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</si>
  <si>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</si>
  <si>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</si>
  <si>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</si>
  <si>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</si>
  <si>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</si>
  <si>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</si>
  <si>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</si>
  <si>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</si>
  <si>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</si>
  <si>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</si>
  <si>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</si>
  <si>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</si>
  <si>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</si>
  <si>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</si>
  <si>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</si>
  <si>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</si>
  <si>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</si>
  <si>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</si>
  <si>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</si>
  <si>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</si>
  <si>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</si>
  <si>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</si>
  <si>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</si>
  <si>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</si>
  <si>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</si>
  <si>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</si>
  <si>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</si>
  <si>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</si>
  <si>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</si>
  <si>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</si>
  <si>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</si>
  <si>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</si>
  <si>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</si>
  <si>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</si>
  <si>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</si>
  <si>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</si>
  <si>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</si>
  <si>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</si>
  <si>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</si>
  <si>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</si>
  <si>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</si>
  <si>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</si>
  <si>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</si>
  <si>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</si>
  <si>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</si>
  <si>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</si>
  <si>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</si>
  <si>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</si>
  <si>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</si>
  <si>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</si>
  <si>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</si>
  <si>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</si>
  <si>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</si>
  <si>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</si>
  <si>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</si>
  <si>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</si>
  <si>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</si>
  <si>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</si>
  <si>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</si>
  <si>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</si>
  <si>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</si>
  <si>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</si>
  <si>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</si>
  <si>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</si>
  <si>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</si>
  <si>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</si>
  <si>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</si>
  <si>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</si>
  <si>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</si>
  <si>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</si>
  <si>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</si>
  <si>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</si>
  <si>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</si>
  <si>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</si>
  <si>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</si>
  <si>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</si>
  <si>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</si>
  <si>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</si>
  <si>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</si>
  <si>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</si>
  <si>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</si>
  <si>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</si>
  <si>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</si>
  <si>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</si>
  <si>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</si>
  <si>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</si>
  <si>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</si>
  <si>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</si>
  <si>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</si>
  <si>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</si>
  <si>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</si>
  <si>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</si>
  <si>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</si>
  <si>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</si>
  <si>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</si>
  <si>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</si>
  <si>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</si>
  <si>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</si>
  <si>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</si>
  <si>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</si>
  <si>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</si>
  <si>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</si>
  <si>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</si>
  <si>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</si>
  <si>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</si>
  <si>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</si>
  <si>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</si>
  <si>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</si>
  <si>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</si>
  <si>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</si>
  <si>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</si>
  <si>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</si>
  <si>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</si>
  <si>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</si>
  <si>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</si>
  <si>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</si>
  <si>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</si>
  <si>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</si>
  <si>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</si>
  <si>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</si>
  <si>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</si>
  <si>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</si>
  <si>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</si>
  <si>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</si>
  <si>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</si>
  <si>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</si>
  <si>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</si>
  <si>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</si>
  <si>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</si>
  <si>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</si>
  <si>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</si>
  <si>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</si>
  <si>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</si>
  <si>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</si>
  <si>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</si>
  <si>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</si>
  <si>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</si>
  <si>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</si>
  <si>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</si>
  <si>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</si>
  <si>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</si>
  <si>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</si>
  <si>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</si>
  <si>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</si>
  <si>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</si>
  <si>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</si>
  <si>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</si>
  <si>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</si>
  <si>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</si>
  <si>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</si>
  <si>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</si>
  <si>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</si>
  <si>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</si>
  <si>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</si>
  <si>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</si>
  <si>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</si>
  <si>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</si>
  <si>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</si>
  <si>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</si>
  <si>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</si>
  <si>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</si>
  <si>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</si>
  <si>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</si>
  <si>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</si>
  <si>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</si>
  <si>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</si>
  <si>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</si>
  <si>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</si>
  <si>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</si>
  <si>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</si>
  <si>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</si>
  <si>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</si>
  <si>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</si>
  <si>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</si>
  <si>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</si>
  <si>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</si>
  <si>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</si>
  <si>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</si>
  <si>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</si>
  <si>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</si>
  <si>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</si>
  <si>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</si>
  <si>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</si>
  <si>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</si>
  <si>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</si>
  <si>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</si>
  <si>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</si>
  <si>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</si>
  <si>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</si>
  <si>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</si>
  <si>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</si>
  <si>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</si>
  <si>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</si>
  <si>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</si>
  <si>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</si>
  <si>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</si>
  <si>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</si>
  <si>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</si>
  <si>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</si>
  <si>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</si>
  <si>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</si>
  <si>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</si>
  <si>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</si>
  <si>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</si>
  <si>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</si>
  <si>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</si>
  <si>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</si>
  <si>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</si>
  <si>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</si>
  <si>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</si>
  <si>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</si>
  <si>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</si>
  <si>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</si>
  <si>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</si>
  <si>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</si>
  <si>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</si>
  <si>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</si>
  <si>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</si>
  <si>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</si>
  <si>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</si>
  <si>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</si>
  <si>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</si>
  <si>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</si>
  <si>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</si>
  <si>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</si>
  <si>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</si>
  <si>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</si>
  <si>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</si>
  <si>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</si>
  <si>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</si>
  <si>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</si>
  <si>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</si>
  <si>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</si>
  <si>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</si>
  <si>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</si>
  <si>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</si>
  <si>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</si>
  <si>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</si>
  <si>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</si>
  <si>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</si>
  <si>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</si>
  <si>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</si>
  <si>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</si>
  <si>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</si>
  <si>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</si>
  <si>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</si>
  <si>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</si>
  <si>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</si>
  <si>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</si>
  <si>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</si>
  <si>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</si>
  <si>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</si>
  <si>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</si>
  <si>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</si>
  <si>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</si>
  <si>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</si>
  <si>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</si>
  <si>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</si>
  <si>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</si>
  <si>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</si>
  <si>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</si>
  <si>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</si>
  <si>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</si>
  <si>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</si>
  <si>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</si>
  <si>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</si>
  <si>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</si>
  <si>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</si>
  <si>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</si>
  <si>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</si>
  <si>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</si>
  <si>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</si>
  <si>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</si>
  <si>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</si>
  <si>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</si>
  <si>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</si>
  <si>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</si>
  <si>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</si>
  <si>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</si>
  <si>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</si>
  <si>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</si>
  <si>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</si>
  <si>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</si>
  <si>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</si>
  <si>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</si>
  <si>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</si>
  <si>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</si>
  <si>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</si>
  <si>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</si>
  <si>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</si>
  <si>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</si>
  <si>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</si>
  <si>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</si>
  <si>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</si>
  <si>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</si>
  <si>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</si>
  <si>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</si>
  <si>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</si>
  <si>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</si>
  <si>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</si>
  <si>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</si>
  <si>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</si>
  <si>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</si>
  <si>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</si>
  <si>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</si>
  <si>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</si>
  <si>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</si>
  <si>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</si>
  <si>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</si>
  <si>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</si>
  <si>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</si>
  <si>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</si>
  <si>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</si>
  <si>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</si>
  <si>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</si>
  <si>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</si>
  <si>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</si>
  <si>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</si>
  <si>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</si>
  <si>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</si>
  <si>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</si>
  <si>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</si>
  <si>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</si>
  <si>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</si>
  <si>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</si>
  <si>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</si>
  <si>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</si>
  <si>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</si>
  <si>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</si>
  <si>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</si>
  <si>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</si>
  <si>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</si>
  <si>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</si>
  <si>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</si>
  <si>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</si>
  <si>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</si>
  <si>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</si>
  <si>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</si>
  <si>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</si>
  <si>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</si>
  <si>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</si>
  <si>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</si>
  <si>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</si>
  <si>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</si>
  <si>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</si>
  <si>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</si>
  <si>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</si>
  <si>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</si>
  <si>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</si>
  <si>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</si>
  <si>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</si>
  <si>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</si>
  <si>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</si>
  <si>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</si>
  <si>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</si>
  <si>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</si>
  <si>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</si>
  <si>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</si>
  <si>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</si>
  <si>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</si>
  <si>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</si>
  <si>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</si>
  <si>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</si>
  <si>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</si>
  <si>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</si>
  <si>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</si>
  <si>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</si>
  <si>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</si>
  <si>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</si>
  <si>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</si>
  <si>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</si>
  <si>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</si>
  <si>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</si>
  <si>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</si>
  <si>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</si>
  <si>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</si>
  <si>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</si>
  <si>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</si>
  <si>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</si>
  <si>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</si>
  <si>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</si>
  <si>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</si>
  <si>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</si>
  <si>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</si>
  <si>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</si>
  <si>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</si>
  <si>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</si>
  <si>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</si>
  <si>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</si>
  <si>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</si>
  <si>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</si>
  <si>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</si>
  <si>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</si>
  <si>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</si>
  <si>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</si>
  <si>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</si>
  <si>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</si>
  <si>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</si>
  <si>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</si>
  <si>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</si>
  <si>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</si>
  <si>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</si>
  <si>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</si>
  <si>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</si>
  <si>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</si>
  <si>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</si>
  <si>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</si>
  <si>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</si>
  <si>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</si>
  <si>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</si>
  <si>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</si>
  <si>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</si>
  <si>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</si>
  <si>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</si>
  <si>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</si>
  <si>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</si>
  <si>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</si>
  <si>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</si>
  <si>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</si>
  <si>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</si>
  <si>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</si>
  <si>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</si>
  <si>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</si>
  <si>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</si>
  <si>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</si>
  <si>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</si>
  <si>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</si>
  <si>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</si>
  <si>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</si>
  <si>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</si>
  <si>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</si>
  <si>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</si>
  <si>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</si>
  <si>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</si>
  <si>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</si>
  <si>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</si>
  <si>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</si>
  <si>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</si>
  <si>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</si>
  <si>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</si>
  <si>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</si>
  <si>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</si>
  <si>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</si>
  <si>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</si>
  <si>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</si>
  <si>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</si>
  <si>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</si>
  <si>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</si>
  <si>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</si>
  <si>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</si>
  <si>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</si>
  <si>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</si>
  <si>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</si>
  <si>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</si>
  <si>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</si>
  <si>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</si>
  <si>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</si>
  <si>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</si>
  <si>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</si>
  <si>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</si>
  <si>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</si>
  <si>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</si>
  <si>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</si>
  <si>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</si>
  <si>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</si>
  <si>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</si>
  <si>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</si>
  <si>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</si>
  <si>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</si>
  <si>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</si>
  <si>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</si>
  <si>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</si>
  <si>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</si>
  <si>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</si>
  <si>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</si>
  <si>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</si>
  <si>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</si>
  <si>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</si>
  <si>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</si>
  <si>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</si>
  <si>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</si>
  <si>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</si>
  <si>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</si>
  <si>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</si>
  <si>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</si>
  <si>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</si>
  <si>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</si>
  <si>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</si>
  <si>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</si>
  <si>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</si>
  <si>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</si>
  <si>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</si>
  <si>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</si>
  <si>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</si>
  <si>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</si>
  <si>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</si>
  <si>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</si>
  <si>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</si>
  <si>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</si>
  <si>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</si>
  <si>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</si>
  <si>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</si>
  <si>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</si>
  <si>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</si>
  <si>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</si>
  <si>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</si>
  <si>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</si>
  <si>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</si>
  <si>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</si>
  <si>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</si>
  <si>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</si>
  <si>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</si>
  <si>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</si>
  <si>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</si>
  <si>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</si>
  <si>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</si>
  <si>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</si>
  <si>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</si>
  <si>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</si>
  <si>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</si>
  <si>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</si>
  <si>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</si>
  <si>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</si>
  <si>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</si>
  <si>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</si>
  <si>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</si>
  <si>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</si>
  <si>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</si>
  <si>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</si>
  <si>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</si>
  <si>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</si>
  <si>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</si>
  <si>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</si>
  <si>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</si>
  <si>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</si>
  <si>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</si>
  <si>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</si>
  <si>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</si>
  <si>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</si>
  <si>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</si>
  <si>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</si>
  <si>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</si>
  <si>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</si>
  <si>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</si>
  <si>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</si>
  <si>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</si>
  <si>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</si>
  <si>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</si>
  <si>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</si>
  <si>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</si>
  <si>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</si>
  <si>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</si>
  <si>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</si>
  <si>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</si>
  <si>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</si>
  <si>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</si>
  <si>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</si>
  <si>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</si>
  <si>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</si>
  <si>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</si>
  <si>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</si>
  <si>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</si>
  <si>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</si>
  <si>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</si>
  <si>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</si>
  <si>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</si>
  <si>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</si>
  <si>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</si>
  <si>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</si>
  <si>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</si>
  <si>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</si>
  <si>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</si>
  <si>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</si>
  <si>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</si>
  <si>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</si>
  <si>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</si>
  <si>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</si>
  <si>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</si>
  <si>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</si>
  <si>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</si>
  <si>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</si>
  <si>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</si>
  <si>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</si>
  <si>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</si>
  <si>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</si>
  <si>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</si>
  <si>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</si>
  <si>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</si>
  <si>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</si>
  <si>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</si>
  <si>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</si>
  <si>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</si>
  <si>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</si>
  <si>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</si>
  <si>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</si>
  <si>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</si>
  <si>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</si>
  <si>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</si>
  <si>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</si>
  <si>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</si>
  <si>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</si>
  <si>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</si>
  <si>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</si>
  <si>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</si>
  <si>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</si>
  <si>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</si>
  <si>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</si>
  <si>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</si>
  <si>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</si>
  <si>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</si>
  <si>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</si>
  <si>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</si>
  <si>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</si>
  <si>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</si>
  <si>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</si>
  <si>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</si>
  <si>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</si>
  <si>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</si>
  <si>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</si>
  <si>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</si>
  <si>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</si>
  <si>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</si>
  <si>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</si>
  <si>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</si>
  <si>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</si>
  <si>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</si>
  <si>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</si>
  <si>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</si>
  <si>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</si>
  <si>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</si>
  <si>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</si>
  <si>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</si>
  <si>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</si>
  <si>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</si>
  <si>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</si>
  <si>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</si>
  <si>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</si>
  <si>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</si>
  <si>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</si>
  <si>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</si>
  <si>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</si>
  <si>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</si>
  <si>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</si>
  <si>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</si>
  <si>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</si>
  <si>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</si>
  <si>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</si>
  <si>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</si>
  <si>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</si>
  <si>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</si>
  <si>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</si>
  <si>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</si>
  <si>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</si>
  <si>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</si>
  <si>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</si>
  <si>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</si>
  <si>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</si>
  <si>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</si>
  <si>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</si>
  <si>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</si>
  <si>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</si>
  <si>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</si>
  <si>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</si>
  <si>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</si>
  <si>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</si>
  <si>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</si>
  <si>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</si>
  <si>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</si>
  <si>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</si>
  <si>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</si>
  <si>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</si>
  <si>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</si>
  <si>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</si>
  <si>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</si>
  <si>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</si>
  <si>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</si>
  <si>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</si>
  <si>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</si>
  <si>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</si>
  <si>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</si>
  <si>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</si>
  <si>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</si>
  <si>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</si>
  <si>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</si>
  <si>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</si>
  <si>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</si>
  <si>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</si>
  <si>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</si>
  <si>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</si>
  <si>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</si>
  <si>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</si>
  <si>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</si>
  <si>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</si>
  <si>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</si>
  <si>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</si>
  <si>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</si>
  <si>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</si>
  <si>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</si>
  <si>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</si>
  <si>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</si>
  <si>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</si>
  <si>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</si>
  <si>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</si>
  <si>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</si>
  <si>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</si>
  <si>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</si>
  <si>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</si>
  <si>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</si>
  <si>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</si>
  <si>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</si>
  <si>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</si>
  <si>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</si>
  <si>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</si>
  <si>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</si>
  <si>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</si>
  <si>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</si>
  <si>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</si>
  <si>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</si>
  <si>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</si>
  <si>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</si>
  <si>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</si>
  <si>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</si>
  <si>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</si>
  <si>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</si>
  <si>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</si>
  <si>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</si>
  <si>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</si>
  <si>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</si>
  <si>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</si>
  <si>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</si>
  <si>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</si>
  <si>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</si>
  <si>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</si>
  <si>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</si>
  <si>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</si>
  <si>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</si>
  <si>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</si>
  <si>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</si>
  <si>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</si>
  <si>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</si>
  <si>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</si>
  <si>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</si>
  <si>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</si>
  <si>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</si>
  <si>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</si>
  <si>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</si>
  <si>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</si>
  <si>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</si>
  <si>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</si>
  <si>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</si>
  <si>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</si>
  <si>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</si>
  <si>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</si>
  <si>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</si>
  <si>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</si>
  <si>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</si>
  <si>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</si>
  <si>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</si>
  <si>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</si>
  <si>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</si>
  <si>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</si>
  <si>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</si>
  <si>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</si>
  <si>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</si>
  <si>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</si>
  <si>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</si>
  <si>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</si>
  <si>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</si>
  <si>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</si>
  <si>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</si>
  <si>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</si>
  <si>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</si>
  <si>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</si>
  <si>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</si>
  <si>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</si>
  <si>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</si>
  <si>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</si>
  <si>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</si>
  <si>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</si>
  <si>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</si>
  <si>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</si>
  <si>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</si>
  <si>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</si>
  <si>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</si>
  <si>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</si>
  <si>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</si>
  <si>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</si>
  <si>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</si>
  <si>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</si>
  <si>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</si>
  <si>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</si>
  <si>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</si>
  <si>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</si>
  <si>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</si>
  <si>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</si>
  <si>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</si>
  <si>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</si>
  <si>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</si>
  <si>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</si>
  <si>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</si>
  <si>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</si>
  <si>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</si>
  <si>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</si>
  <si>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</si>
  <si>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</si>
  <si>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</si>
  <si>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</si>
  <si>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</si>
  <si>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</si>
  <si>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</si>
  <si>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</si>
  <si>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</si>
  <si>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</si>
  <si>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</si>
  <si>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</si>
  <si>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</si>
  <si>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</si>
  <si>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</si>
  <si>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</si>
  <si>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</si>
  <si>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</si>
  <si>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</si>
  <si>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</si>
  <si>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</si>
  <si>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</si>
  <si>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</si>
  <si>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</si>
  <si>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</si>
  <si>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</si>
  <si>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</si>
  <si>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</si>
  <si>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</si>
  <si>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</si>
  <si>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</si>
  <si>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</si>
  <si>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</si>
  <si>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</si>
  <si>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</si>
  <si>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</si>
  <si>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</si>
  <si>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</si>
  <si>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</si>
  <si>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</si>
  <si>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</si>
  <si>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</si>
  <si>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</si>
  <si>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</si>
  <si>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</si>
  <si>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</si>
  <si>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</si>
  <si>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</si>
  <si>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</si>
  <si>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</si>
  <si>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</si>
  <si>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</si>
  <si>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</si>
  <si>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</si>
  <si>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</si>
  <si>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</si>
  <si>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</si>
  <si>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</si>
  <si>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</si>
  <si>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</si>
  <si>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</si>
  <si>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</si>
  <si>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</si>
  <si>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</si>
  <si>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</si>
  <si>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</si>
  <si>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</si>
  <si>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</si>
  <si>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</si>
  <si>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</si>
  <si>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</si>
  <si>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</si>
  <si>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</si>
  <si>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</si>
  <si>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</si>
  <si>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</si>
  <si>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</si>
  <si>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</si>
  <si>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</si>
  <si>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</si>
  <si>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</si>
  <si>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</si>
  <si>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</si>
  <si>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</si>
  <si>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</si>
  <si>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</si>
  <si>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</si>
  <si>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</si>
  <si>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</si>
  <si>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</si>
  <si>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</si>
  <si>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</si>
  <si>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</si>
  <si>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</si>
  <si>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</si>
  <si>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</si>
  <si>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</si>
  <si>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</si>
  <si>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</si>
  <si>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</si>
  <si>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</si>
  <si>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</si>
  <si>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</si>
  <si>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</si>
  <si>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</si>
  <si>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</si>
  <si>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</si>
  <si>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</si>
  <si>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</si>
  <si>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</si>
  <si>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</si>
  <si>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</si>
  <si>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</si>
  <si>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</si>
  <si>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</si>
  <si>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</si>
  <si>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</si>
  <si>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</si>
  <si>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</si>
  <si>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</si>
  <si>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</si>
  <si>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</si>
  <si>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</si>
  <si>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</si>
  <si>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</si>
  <si>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</si>
  <si>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</si>
  <si>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</si>
  <si>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</si>
  <si>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</si>
  <si>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</si>
  <si>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</si>
  <si>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</si>
  <si>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</si>
  <si>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</si>
  <si>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</si>
  <si>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</si>
  <si>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</si>
  <si>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</si>
  <si>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</si>
  <si>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</si>
  <si>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</si>
  <si>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</si>
  <si>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</si>
  <si>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</si>
  <si>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</si>
  <si>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</si>
  <si>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</si>
  <si>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</si>
  <si>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</si>
  <si>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</si>
  <si>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</si>
  <si>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</si>
  <si>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</si>
  <si>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</si>
  <si>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</si>
  <si>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</si>
  <si>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</si>
  <si>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</si>
  <si>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</si>
  <si>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</si>
  <si>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</si>
  <si>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</si>
  <si>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</si>
  <si>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</si>
  <si>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</si>
  <si>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</si>
  <si>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</si>
  <si>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</si>
  <si>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</si>
  <si>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</si>
  <si>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</si>
  <si>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</si>
  <si>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</si>
  <si>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</si>
  <si>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</si>
  <si>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</si>
  <si>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</si>
  <si>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</si>
  <si>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</si>
  <si>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</si>
  <si>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</si>
  <si>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</si>
  <si>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</si>
  <si>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</si>
  <si>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</si>
  <si>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</si>
  <si>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</si>
  <si>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</si>
  <si>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</si>
  <si>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</si>
  <si>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</si>
  <si>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</si>
  <si>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</si>
  <si>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</si>
  <si>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</si>
  <si>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</si>
  <si>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</si>
  <si>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</si>
  <si>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</si>
  <si>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</si>
  <si>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</si>
  <si>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</si>
  <si>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</si>
  <si>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</si>
  <si>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</si>
  <si>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</si>
  <si>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</si>
  <si>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</si>
  <si>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</si>
  <si>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</si>
  <si>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</si>
  <si>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</si>
  <si>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</si>
  <si>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</si>
  <si>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</si>
  <si>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</si>
  <si>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</si>
  <si>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</si>
  <si>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</si>
  <si>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</si>
  <si>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</si>
  <si>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</si>
  <si>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</si>
  <si>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</si>
  <si>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</si>
  <si>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</si>
  <si>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</si>
  <si>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</si>
  <si>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</si>
  <si>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</si>
  <si>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</si>
  <si>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</si>
  <si>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</si>
  <si>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</si>
  <si>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</si>
  <si>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</si>
  <si>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</si>
  <si>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</si>
  <si>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</si>
  <si>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</si>
  <si>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</si>
  <si>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</si>
  <si>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</si>
  <si>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</si>
  <si>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</si>
  <si>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</si>
  <si>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</si>
  <si>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</si>
  <si>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</si>
  <si>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</si>
  <si>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</si>
  <si>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</si>
  <si>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</si>
  <si>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</si>
  <si>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</si>
  <si>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</si>
  <si>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</si>
  <si>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</si>
  <si>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</si>
  <si>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</si>
  <si>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</si>
  <si>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</si>
  <si>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</si>
  <si>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</si>
  <si>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</si>
  <si>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</si>
  <si>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</si>
  <si>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</si>
  <si>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</si>
  <si>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</si>
  <si>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</si>
  <si>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</si>
  <si>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</si>
  <si>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</si>
  <si>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</si>
  <si>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</si>
  <si>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</si>
  <si>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</si>
  <si>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</si>
  <si>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</si>
  <si>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</si>
  <si>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</si>
  <si>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</si>
  <si>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</si>
  <si>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</si>
  <si>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</si>
  <si>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</si>
  <si>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</si>
  <si>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</si>
  <si>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</si>
  <si>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</si>
  <si>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</si>
  <si>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</si>
  <si>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</si>
  <si>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</si>
  <si>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</si>
  <si>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</si>
  <si>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</si>
  <si>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</si>
  <si>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</si>
  <si>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</si>
  <si>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</si>
  <si>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</si>
  <si>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</si>
  <si>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</si>
  <si>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</si>
  <si>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</si>
  <si>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</si>
  <si>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</si>
  <si>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</si>
  <si>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</si>
  <si>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</si>
  <si>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</si>
  <si>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</si>
  <si>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</si>
  <si>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</si>
  <si>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</si>
  <si>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</si>
  <si>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</si>
  <si>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</si>
  <si>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</si>
  <si>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</si>
  <si>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</si>
  <si>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</si>
  <si>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</si>
  <si>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</si>
  <si>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</si>
  <si>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</si>
  <si>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</si>
  <si>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</si>
  <si>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</si>
  <si>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</si>
  <si>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</si>
  <si>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</si>
  <si>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</si>
  <si>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</si>
  <si>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</si>
  <si>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</si>
  <si>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</si>
  <si>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</si>
  <si>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</si>
  <si>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</si>
  <si>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</si>
  <si>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</si>
  <si>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</si>
  <si>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</si>
  <si>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</si>
  <si>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</si>
  <si>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</si>
  <si>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</si>
  <si>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</si>
  <si>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</si>
  <si>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</si>
  <si>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</si>
  <si>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</si>
  <si>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</si>
  <si>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</si>
  <si>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</si>
  <si>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</si>
  <si>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</si>
  <si>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</si>
  <si>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</si>
  <si>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</si>
  <si>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</si>
  <si>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</si>
  <si>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</si>
  <si>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</si>
  <si>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</si>
  <si>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</si>
  <si>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</si>
  <si>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</si>
  <si>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</si>
  <si>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</si>
  <si>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</si>
  <si>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</si>
  <si>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</si>
  <si>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</si>
  <si>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</si>
  <si>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</si>
  <si>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</si>
  <si>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</si>
  <si>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</si>
  <si>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</si>
  <si>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</si>
  <si>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</si>
  <si>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</si>
  <si>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</si>
  <si>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</si>
  <si>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</si>
  <si>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</si>
  <si>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</si>
  <si>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</si>
  <si>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</si>
  <si>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</si>
  <si>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</si>
  <si>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</si>
  <si>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</si>
  <si>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</si>
  <si>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</si>
  <si>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</si>
  <si>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</si>
  <si>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</si>
  <si>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</si>
  <si>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</si>
  <si>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</si>
  <si>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</si>
  <si>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</si>
  <si>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</si>
  <si>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</si>
  <si>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</si>
  <si>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</si>
  <si>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</si>
  <si>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</si>
  <si>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</si>
  <si>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</si>
  <si>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</si>
  <si>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</si>
  <si>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</si>
  <si>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</si>
  <si>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</si>
  <si>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</si>
  <si>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</si>
  <si>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</si>
  <si>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</si>
  <si>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</si>
  <si>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</si>
  <si>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</si>
  <si>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</si>
  <si>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</si>
  <si>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</si>
  <si>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</si>
  <si>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</si>
  <si>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</si>
  <si>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</si>
  <si>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</si>
  <si>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</si>
  <si>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</si>
  <si>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</si>
  <si>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</si>
  <si>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</si>
  <si>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</si>
  <si>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</si>
  <si>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</si>
  <si>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</si>
  <si>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</si>
  <si>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</si>
  <si>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</si>
  <si>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</si>
  <si>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</si>
  <si>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</si>
  <si>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</si>
  <si>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</si>
  <si>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</si>
  <si>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</si>
  <si>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</si>
  <si>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</si>
  <si>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</si>
  <si>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</si>
  <si>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</si>
  <si>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</si>
  <si>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</si>
  <si>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</si>
  <si>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</si>
  <si>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</si>
  <si>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</si>
  <si>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</si>
  <si>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</si>
  <si>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</si>
  <si>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</si>
  <si>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</si>
  <si>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</si>
  <si>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</si>
  <si>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</si>
  <si>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</si>
  <si>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</si>
  <si>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</si>
  <si>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</si>
  <si>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</si>
  <si>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</si>
  <si>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</si>
  <si>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</si>
  <si>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</si>
  <si>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</si>
  <si>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</si>
  <si>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</si>
  <si>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</si>
  <si>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</si>
  <si>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</si>
  <si>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</si>
  <si>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</si>
  <si>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</si>
  <si>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</si>
  <si>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</si>
  <si>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</si>
  <si>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</si>
  <si>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</si>
  <si>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</si>
  <si>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</si>
  <si>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</si>
  <si>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</si>
  <si>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</si>
  <si>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</si>
  <si>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</si>
  <si>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</si>
  <si>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</si>
  <si>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</si>
  <si>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</si>
  <si>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</si>
  <si>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</si>
  <si>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</si>
  <si>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</si>
  <si>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</si>
  <si>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</si>
  <si>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</si>
  <si>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</si>
  <si>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</si>
  <si>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</si>
  <si>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</si>
  <si>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</si>
  <si>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</si>
  <si>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</si>
  <si>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</si>
  <si>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</si>
  <si>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</si>
  <si>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</si>
  <si>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</si>
  <si>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</si>
  <si>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</si>
  <si>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</si>
  <si>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</si>
  <si>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</si>
  <si>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</si>
  <si>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</si>
  <si>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</si>
  <si>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</si>
  <si>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</si>
  <si>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</si>
  <si>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</si>
  <si>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</si>
  <si>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</si>
  <si>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</si>
  <si>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</si>
  <si>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</si>
  <si>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</si>
  <si>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</si>
  <si>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</si>
  <si>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</si>
  <si>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</si>
  <si>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</si>
  <si>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</si>
  <si>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</si>
  <si>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</si>
  <si>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</si>
  <si>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</si>
  <si>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</si>
  <si>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</si>
  <si>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</si>
  <si>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</si>
  <si>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</si>
  <si>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</si>
  <si>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</si>
  <si>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</si>
  <si>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</si>
  <si>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</si>
  <si>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</si>
  <si>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</si>
  <si>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</si>
  <si>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</si>
  <si>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</si>
  <si>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</si>
  <si>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</si>
  <si>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</si>
  <si>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</si>
  <si>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</si>
  <si>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</si>
  <si>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</si>
  <si>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</si>
  <si>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</si>
  <si>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</si>
  <si>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</si>
  <si>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</si>
  <si>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</si>
  <si>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</si>
  <si>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</si>
  <si>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</si>
  <si>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</si>
  <si>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</si>
  <si>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</si>
  <si>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</si>
  <si>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</si>
  <si>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</si>
  <si>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</si>
  <si>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</si>
  <si>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</si>
  <si>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</si>
  <si>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</si>
  <si>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</si>
  <si>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</si>
  <si>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</si>
  <si>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</si>
  <si>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</si>
  <si>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</si>
  <si>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</si>
  <si>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</si>
  <si>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</si>
  <si>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</si>
  <si>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</si>
  <si>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</si>
  <si>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</si>
  <si>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</si>
  <si>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</si>
  <si>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</si>
  <si>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</si>
  <si>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</si>
  <si>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</si>
  <si>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</si>
  <si>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</si>
  <si>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</si>
  <si>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</si>
  <si>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</si>
  <si>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</si>
  <si>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</si>
  <si>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</si>
  <si>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</si>
  <si>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</si>
  <si>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</si>
  <si>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</si>
  <si>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</si>
  <si>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</si>
  <si>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</si>
  <si>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</si>
  <si>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</si>
  <si>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</si>
  <si>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</si>
  <si>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</si>
  <si>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</si>
  <si>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</si>
  <si>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</si>
  <si>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</si>
  <si>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</si>
  <si>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</si>
  <si>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</si>
  <si>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</si>
  <si>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</si>
  <si>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</si>
  <si>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</si>
  <si>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</si>
  <si>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</si>
  <si>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</si>
  <si>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</si>
  <si>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</si>
  <si>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</si>
  <si>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</si>
  <si>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</si>
  <si>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</si>
  <si>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</si>
  <si>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</si>
  <si>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</si>
  <si>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</si>
  <si>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</si>
  <si>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</si>
  <si>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</si>
  <si>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</si>
  <si>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</si>
  <si>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</si>
  <si>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</si>
  <si>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</si>
  <si>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</si>
  <si>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</si>
  <si>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</si>
  <si>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</si>
  <si>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</si>
  <si>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</si>
  <si>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</si>
  <si>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</si>
  <si>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</si>
  <si>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</si>
  <si>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</si>
  <si>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</si>
  <si>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</si>
  <si>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</si>
  <si>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</si>
  <si>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</si>
  <si>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</si>
  <si>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</si>
  <si>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</si>
  <si>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</si>
  <si>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</si>
  <si>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</si>
  <si>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</si>
  <si>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</si>
  <si>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</si>
  <si>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</si>
  <si>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</si>
  <si>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</si>
  <si>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</si>
  <si>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</si>
  <si>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</si>
  <si>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</si>
  <si>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</si>
  <si>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</si>
  <si>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</si>
  <si>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</si>
  <si>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</si>
  <si>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</si>
  <si>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</si>
  <si>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</si>
  <si>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</si>
  <si>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</si>
  <si>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</si>
  <si>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</si>
  <si>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</si>
  <si>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</si>
  <si>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</si>
  <si>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</si>
  <si>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</si>
  <si>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</si>
  <si>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</si>
  <si>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</si>
  <si>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</si>
  <si>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</si>
  <si>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</si>
  <si>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</si>
  <si>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</si>
  <si>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</si>
  <si>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</si>
  <si>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</si>
  <si>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</si>
  <si>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</si>
  <si>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</si>
  <si>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</si>
  <si>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</si>
  <si>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</si>
  <si>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</si>
  <si>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</si>
  <si>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</si>
  <si>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</si>
  <si>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</si>
  <si>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</si>
  <si>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</si>
  <si>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</si>
  <si>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</si>
  <si>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</si>
  <si>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</si>
  <si>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</si>
  <si>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</si>
  <si>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</si>
  <si>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</si>
  <si>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</si>
  <si>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</si>
  <si>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</si>
  <si>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</si>
  <si>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</si>
  <si>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</si>
  <si>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</si>
  <si>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</si>
  <si>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</si>
  <si>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</si>
  <si>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</si>
  <si>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</si>
  <si>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</si>
  <si>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</si>
  <si>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</si>
  <si>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</si>
  <si>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</si>
  <si>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</si>
  <si>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</si>
  <si>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</si>
  <si>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</si>
  <si>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</si>
  <si>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</si>
  <si>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</si>
  <si>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</si>
  <si>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</si>
  <si>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</si>
  <si>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</si>
  <si>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</si>
  <si>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</si>
  <si>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</si>
  <si>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</si>
  <si>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</si>
  <si>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</si>
  <si>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</si>
  <si>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</si>
  <si>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</si>
  <si>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</si>
  <si>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</si>
  <si>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</si>
  <si>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</si>
  <si>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</si>
  <si>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</si>
  <si>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</si>
  <si>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</si>
  <si>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</si>
  <si>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</si>
  <si>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</si>
  <si>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</si>
  <si>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</si>
  <si>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</si>
  <si>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</si>
  <si>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</si>
  <si>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</si>
  <si>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</si>
  <si>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</si>
  <si>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</si>
  <si>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</si>
  <si>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</si>
  <si>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</si>
  <si>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</si>
  <si>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</si>
  <si>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</si>
  <si>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</si>
  <si>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</si>
  <si>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</si>
  <si>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</si>
  <si>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</si>
  <si>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</si>
  <si>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</si>
  <si>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</si>
  <si>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</si>
  <si>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</si>
  <si>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</si>
  <si>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</si>
  <si>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</si>
  <si>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</si>
  <si>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</si>
  <si>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</si>
  <si>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</si>
  <si>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</si>
  <si>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</si>
  <si>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</si>
  <si>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</si>
  <si>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</si>
  <si>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</si>
  <si>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</si>
  <si>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</si>
  <si>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</si>
  <si>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</si>
  <si>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</si>
  <si>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</si>
  <si>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</si>
  <si>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</si>
  <si>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</si>
  <si>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</si>
  <si>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</si>
  <si>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</si>
  <si>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</si>
  <si>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</si>
  <si>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</si>
  <si>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</si>
  <si>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</si>
  <si>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</si>
  <si>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</si>
  <si>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</si>
  <si>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</si>
  <si>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</si>
  <si>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</si>
  <si>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</si>
  <si>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</si>
  <si>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</si>
  <si>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</si>
  <si>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</si>
  <si>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</si>
  <si>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</si>
  <si>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</si>
  <si>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</si>
  <si>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</si>
  <si>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</si>
  <si>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</si>
  <si>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</si>
  <si>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</si>
  <si>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</si>
  <si>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</si>
  <si>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</si>
  <si>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</si>
  <si>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</si>
  <si>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</si>
  <si>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</si>
  <si>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</si>
  <si>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</si>
  <si>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</si>
  <si>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</si>
  <si>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</si>
  <si>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</si>
  <si>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</si>
  <si>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</si>
  <si>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</si>
  <si>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</si>
  <si>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</si>
  <si>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</si>
  <si>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</si>
  <si>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</si>
  <si>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</si>
  <si>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</si>
  <si>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</si>
  <si>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</si>
  <si>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</si>
  <si>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</si>
  <si>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</si>
  <si>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</si>
  <si>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</si>
  <si>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</si>
  <si>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</si>
  <si>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</si>
  <si>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</si>
  <si>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</si>
  <si>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</si>
  <si>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</si>
  <si>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</si>
  <si>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</si>
  <si>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</si>
  <si>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</si>
  <si>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</si>
  <si>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</si>
  <si>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</si>
  <si>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</si>
  <si>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</si>
  <si>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</si>
  <si>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</si>
  <si>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</si>
  <si>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</si>
  <si>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</si>
  <si>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</si>
  <si>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</si>
  <si>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</si>
  <si>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</si>
  <si>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</si>
  <si>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</si>
  <si>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</si>
  <si>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</si>
  <si>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</si>
  <si>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</si>
  <si>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</si>
  <si>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</si>
  <si>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</si>
  <si>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</si>
  <si>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</si>
  <si>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</si>
  <si>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</si>
  <si>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</si>
  <si>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</si>
  <si>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</si>
  <si>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</si>
  <si>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</si>
  <si>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</si>
  <si>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</si>
  <si>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</si>
  <si>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</si>
  <si>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</si>
  <si>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</si>
  <si>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</si>
  <si>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</si>
  <si>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</si>
  <si>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</si>
  <si>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</si>
  <si>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</si>
  <si>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</si>
  <si>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</si>
  <si>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</si>
  <si>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</si>
  <si>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</si>
  <si>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</si>
  <si>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</si>
  <si>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</si>
  <si>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</si>
  <si>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</si>
  <si>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</si>
  <si>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</si>
  <si>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</si>
  <si>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</si>
  <si>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</si>
  <si>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</si>
  <si>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</si>
  <si>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</si>
  <si>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</si>
  <si>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</si>
  <si>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</si>
  <si>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</si>
  <si>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</si>
  <si>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</si>
  <si>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</si>
  <si>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</si>
  <si>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</si>
  <si>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</si>
  <si>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</si>
  <si>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</si>
  <si>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</si>
  <si>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</si>
  <si>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</si>
  <si>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</si>
  <si>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</si>
  <si>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</si>
  <si>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</si>
  <si>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</si>
  <si>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</si>
  <si>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</si>
  <si>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</si>
  <si>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</si>
  <si>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</si>
  <si>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</si>
  <si>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</si>
  <si>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</si>
  <si>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</si>
  <si>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</si>
  <si>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</si>
  <si>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</si>
  <si>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</si>
  <si>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</si>
  <si>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</si>
  <si>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</si>
  <si>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</si>
  <si>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</si>
  <si>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</si>
  <si>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</si>
  <si>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</si>
  <si>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</si>
  <si>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</si>
  <si>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</si>
  <si>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</si>
  <si>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</si>
  <si>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</si>
  <si>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</si>
  <si>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</si>
  <si>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</si>
  <si>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</si>
  <si>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</si>
  <si>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</si>
  <si>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</si>
  <si>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</si>
  <si>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</si>
  <si>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</si>
  <si>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</si>
  <si>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</si>
  <si>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</si>
  <si>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</si>
  <si>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</si>
  <si>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</si>
  <si>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</si>
  <si>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</si>
  <si>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</si>
  <si>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</si>
  <si>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</si>
  <si>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</si>
  <si>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</si>
  <si>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</si>
  <si>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</si>
  <si>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</si>
  <si>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</si>
  <si>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</si>
  <si>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</si>
  <si>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</si>
  <si>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</si>
  <si>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</si>
  <si>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</si>
  <si>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</si>
  <si>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</si>
  <si>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</si>
  <si>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</si>
  <si>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</si>
  <si>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</si>
  <si>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</si>
  <si>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</si>
  <si>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</si>
  <si>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</si>
  <si>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</si>
  <si>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</si>
  <si>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</si>
  <si>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</si>
  <si>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</si>
  <si>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</si>
  <si>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</si>
  <si>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</si>
  <si>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</si>
  <si>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</si>
  <si>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</si>
  <si>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</si>
  <si>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</si>
  <si>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</si>
  <si>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</si>
  <si>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</si>
  <si>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</si>
  <si>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</si>
  <si>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</si>
  <si>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</si>
  <si>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</si>
  <si>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</si>
  <si>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</si>
  <si>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</si>
  <si>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</si>
  <si>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</si>
  <si>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</si>
  <si>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</si>
  <si>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</si>
  <si>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</si>
  <si>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</si>
  <si>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</si>
  <si>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</si>
  <si>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</si>
  <si>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</si>
  <si>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</si>
  <si>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</si>
  <si>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</si>
  <si>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</si>
  <si>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</si>
  <si>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</si>
  <si>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</si>
  <si>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</si>
  <si>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</si>
  <si>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</si>
  <si>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</si>
  <si>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</si>
  <si>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</si>
  <si>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</si>
  <si>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</si>
  <si>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</si>
  <si>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</si>
  <si>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</si>
  <si>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</si>
  <si>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</si>
  <si>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</si>
  <si>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</si>
  <si>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</si>
  <si>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</si>
  <si>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</si>
  <si>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</si>
  <si>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</si>
  <si>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</si>
  <si>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</si>
  <si>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</si>
  <si>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</si>
  <si>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</si>
  <si>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</si>
  <si>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</si>
  <si>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</si>
  <si>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</si>
  <si>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</si>
  <si>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</si>
  <si>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</si>
  <si>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</si>
  <si>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</si>
  <si>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</si>
  <si>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</si>
  <si>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</si>
  <si>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</si>
  <si>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</si>
  <si>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</si>
  <si>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</si>
  <si>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</si>
  <si>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</si>
  <si>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</si>
  <si>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</si>
  <si>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</si>
  <si>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</si>
  <si>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</si>
  <si>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</si>
  <si>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</si>
  <si>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</si>
  <si>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</si>
  <si>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</si>
  <si>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</si>
  <si>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</si>
  <si>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</si>
  <si>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</si>
  <si>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</si>
  <si>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</si>
  <si>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</si>
  <si>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</si>
  <si>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</si>
  <si>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</si>
  <si>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</si>
  <si>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</si>
  <si>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</si>
  <si>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</si>
  <si>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</si>
  <si>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</si>
  <si>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</si>
  <si>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</si>
  <si>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</si>
  <si>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</si>
  <si>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</si>
  <si>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</si>
  <si>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</si>
  <si>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</si>
  <si>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</si>
  <si>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</si>
  <si>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</si>
  <si>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</si>
  <si>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</si>
  <si>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</si>
  <si>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</si>
  <si>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</si>
  <si>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</si>
  <si>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</si>
  <si>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</si>
  <si>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</si>
  <si>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</si>
  <si>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</si>
  <si>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</si>
  <si>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</si>
  <si>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</si>
  <si>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</si>
  <si>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</si>
  <si>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</si>
  <si>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</si>
  <si>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</si>
  <si>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</si>
  <si>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</si>
  <si>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</si>
  <si>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</si>
  <si>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</si>
  <si>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</si>
  <si>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</si>
  <si>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</si>
  <si>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</si>
  <si>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</si>
  <si>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</si>
  <si>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</si>
  <si>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</si>
  <si>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</si>
  <si>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</si>
  <si>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</si>
  <si>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</si>
  <si>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</si>
  <si>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</si>
  <si>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</si>
  <si>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</si>
  <si>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</si>
  <si>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</si>
  <si>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</si>
  <si>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</si>
  <si>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</si>
  <si>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</si>
  <si>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</si>
  <si>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</si>
  <si>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</si>
  <si>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</si>
  <si>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</si>
  <si>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</si>
  <si>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</si>
  <si>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</si>
  <si>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</si>
  <si>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</si>
  <si>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</si>
  <si>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</si>
  <si>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</si>
  <si>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</si>
  <si>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</si>
  <si>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</si>
  <si>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</si>
  <si>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</si>
  <si>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</si>
  <si>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</si>
  <si>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</si>
  <si>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</si>
  <si>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</si>
  <si>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</si>
  <si>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</si>
  <si>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</si>
  <si>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</si>
  <si>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</si>
  <si>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</si>
  <si>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</si>
  <si>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</si>
  <si>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</si>
  <si>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</si>
  <si>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</si>
  <si>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</si>
  <si>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</si>
  <si>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</si>
  <si>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</si>
  <si>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</si>
  <si>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</si>
  <si>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</si>
  <si>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</si>
  <si>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</si>
  <si>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</si>
  <si>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</si>
  <si>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</si>
  <si>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</si>
  <si>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</si>
  <si>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</si>
  <si>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</si>
  <si>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</si>
  <si>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</si>
  <si>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</si>
  <si>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</si>
  <si>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</si>
  <si>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</si>
  <si>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</si>
  <si>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</si>
  <si>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</si>
  <si>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</si>
  <si>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</si>
  <si>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</si>
  <si>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</si>
  <si>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</si>
  <si>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</si>
  <si>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</si>
  <si>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</si>
  <si>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</si>
  <si>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</si>
  <si>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</si>
  <si>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</si>
  <si>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</si>
  <si>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</si>
  <si>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</si>
  <si>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</si>
  <si>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</si>
  <si>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</si>
  <si>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</si>
  <si>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</si>
  <si>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</si>
  <si>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</si>
  <si>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</si>
  <si>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</si>
  <si>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</si>
  <si>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</si>
  <si>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</si>
  <si>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</si>
  <si>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</si>
  <si>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</si>
  <si>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</si>
  <si>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</si>
  <si>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</si>
  <si>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</si>
  <si>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</si>
  <si>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</si>
  <si>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</si>
  <si>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</si>
  <si>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</si>
  <si>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</si>
  <si>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</si>
  <si>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</si>
  <si>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</si>
  <si>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</si>
  <si>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</si>
  <si>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</si>
  <si>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</si>
  <si>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</si>
  <si>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</si>
  <si>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</si>
  <si>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</si>
  <si>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</si>
  <si>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</si>
  <si>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</si>
  <si>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</si>
  <si>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</si>
  <si>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</si>
  <si>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</si>
  <si>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</si>
  <si>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</si>
  <si>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</si>
  <si>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</si>
  <si>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</si>
  <si>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</si>
  <si>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</si>
  <si>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</si>
  <si>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</si>
  <si>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</si>
  <si>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</si>
  <si>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</si>
  <si>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</si>
  <si>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</si>
  <si>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</si>
  <si>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</si>
  <si>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</si>
  <si>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</si>
  <si>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</si>
  <si>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</si>
  <si>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</si>
  <si>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</si>
  <si>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</si>
  <si>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</si>
  <si>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</si>
  <si>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</si>
  <si>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</si>
  <si>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</si>
  <si>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</si>
  <si>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</si>
  <si>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</si>
  <si>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</si>
  <si>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</si>
  <si>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</si>
  <si>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</si>
  <si>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</si>
  <si>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</si>
  <si>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</si>
  <si>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</si>
  <si>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</si>
  <si>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</si>
  <si>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</si>
  <si>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</si>
  <si>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</si>
  <si>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</si>
  <si>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</si>
  <si>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</si>
  <si>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</si>
  <si>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</si>
  <si>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</si>
  <si>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</si>
  <si>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</si>
  <si>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</si>
  <si>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</si>
  <si>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</si>
  <si>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</si>
  <si>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</si>
  <si>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</si>
  <si>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</si>
  <si>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</si>
  <si>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</si>
  <si>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</si>
  <si>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</si>
  <si>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</si>
  <si>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</si>
  <si>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</si>
  <si>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</si>
  <si>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</si>
  <si>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</si>
  <si>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</si>
  <si>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</si>
  <si>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</si>
  <si>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</si>
  <si>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</si>
  <si>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</si>
  <si>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</si>
  <si>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</si>
  <si>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</si>
  <si>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</si>
  <si>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</si>
  <si>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</si>
  <si>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</si>
  <si>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</si>
  <si>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</si>
  <si>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</si>
  <si>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</si>
  <si>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</si>
  <si>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</si>
  <si>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</si>
  <si>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</si>
  <si>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</si>
  <si>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</si>
  <si>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</si>
  <si>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</si>
  <si>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</si>
  <si>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</si>
  <si>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</si>
  <si>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</si>
  <si>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</si>
  <si>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</si>
  <si>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</si>
  <si>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</si>
  <si>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</si>
  <si>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</si>
  <si>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</si>
  <si>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</si>
  <si>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</si>
  <si>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</si>
  <si>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</si>
  <si>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</si>
  <si>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</si>
  <si>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</si>
  <si>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</si>
  <si>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</si>
  <si>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</si>
  <si>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</si>
  <si>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</si>
  <si>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</si>
  <si>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</si>
  <si>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</si>
  <si>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</si>
  <si>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</si>
  <si>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</si>
  <si>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</si>
  <si>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</si>
  <si>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</si>
  <si>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</si>
  <si>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</si>
  <si>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</si>
  <si>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</si>
  <si>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</si>
  <si>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</si>
  <si>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</si>
  <si>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</si>
  <si>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</si>
  <si>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</si>
  <si>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</si>
  <si>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</si>
  <si>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</si>
  <si>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</si>
  <si>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</si>
  <si>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</si>
  <si>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</si>
  <si>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</si>
  <si>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</si>
  <si>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</si>
  <si>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</si>
  <si>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</si>
  <si>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</si>
  <si>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</si>
  <si>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</si>
  <si>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</si>
  <si>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</si>
  <si>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</si>
  <si>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</si>
  <si>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</si>
  <si>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</si>
  <si>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</si>
  <si>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</si>
  <si>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</si>
  <si>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</si>
  <si>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</si>
  <si>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</si>
  <si>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</si>
  <si>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</si>
  <si>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</si>
  <si>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</si>
  <si>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</si>
  <si>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</si>
  <si>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</si>
  <si>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</si>
  <si>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</si>
  <si>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</si>
  <si>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</si>
  <si>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</si>
  <si>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</si>
  <si>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</si>
  <si>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</si>
  <si>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</si>
  <si>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</si>
  <si>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</si>
  <si>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</si>
  <si>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</si>
  <si>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</si>
  <si>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</si>
  <si>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</si>
  <si>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</si>
  <si>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</si>
  <si>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</si>
  <si>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</si>
  <si>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</si>
  <si>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</si>
  <si>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</si>
  <si>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</si>
  <si>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</si>
  <si>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</si>
  <si>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</si>
  <si>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</si>
  <si>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</si>
  <si>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</si>
  <si>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</si>
  <si>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</si>
  <si>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</si>
  <si>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</si>
  <si>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</si>
  <si>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</si>
  <si>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</si>
  <si>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</si>
  <si>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</si>
  <si>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</si>
  <si>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</si>
  <si>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</si>
  <si>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</si>
  <si>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</si>
  <si>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</si>
  <si>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</si>
  <si>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</si>
  <si>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</si>
  <si>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</si>
  <si>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</si>
  <si>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</si>
  <si>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</si>
  <si>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</si>
  <si>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</si>
  <si>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</si>
  <si>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</si>
  <si>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</si>
  <si>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</si>
  <si>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</si>
  <si>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</si>
  <si>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</si>
  <si>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</si>
  <si>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</si>
  <si>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</si>
  <si>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</si>
  <si>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</si>
  <si>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</si>
  <si>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</si>
  <si>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</si>
  <si>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</si>
  <si>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</si>
  <si>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</si>
  <si>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</si>
  <si>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</si>
  <si>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</si>
  <si>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</si>
  <si>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</si>
  <si>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</si>
  <si>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</si>
  <si>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</si>
  <si>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</si>
  <si>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</si>
  <si>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</si>
  <si>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</si>
  <si>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</si>
  <si>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</si>
  <si>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</si>
  <si>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</si>
  <si>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</si>
  <si>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</si>
  <si>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</si>
  <si>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</si>
  <si>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</si>
  <si>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</si>
  <si>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</si>
  <si>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</si>
  <si>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</si>
  <si>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</si>
  <si>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</si>
  <si>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</si>
  <si>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</si>
  <si>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</si>
  <si>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</si>
  <si>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</si>
  <si>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</si>
  <si>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</si>
  <si>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</si>
  <si>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</si>
  <si>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</si>
  <si>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</si>
  <si>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</si>
  <si>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</si>
  <si>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</si>
  <si>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</si>
  <si>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</si>
  <si>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</si>
  <si>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</si>
  <si>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</si>
  <si>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</si>
  <si>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</si>
  <si>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</si>
  <si>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</si>
  <si>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</si>
  <si>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</si>
  <si>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</si>
  <si>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</si>
  <si>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</si>
  <si>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</si>
  <si>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</si>
  <si>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</si>
  <si>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</si>
  <si>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</si>
  <si>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</si>
  <si>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</si>
  <si>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</si>
  <si>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</si>
  <si>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</si>
  <si>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</si>
  <si>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</si>
  <si>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</si>
  <si>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</si>
  <si>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</si>
  <si>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</si>
  <si>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</si>
  <si>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</si>
  <si>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</si>
  <si>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</si>
  <si>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</si>
  <si>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</si>
  <si>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</si>
  <si>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</si>
  <si>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</si>
  <si>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</si>
  <si>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</si>
  <si>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</si>
  <si>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</si>
  <si>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</si>
  <si>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</si>
  <si>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</si>
  <si>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</si>
  <si>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</si>
  <si>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</si>
  <si>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</si>
  <si>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</si>
  <si>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</si>
  <si>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</si>
  <si>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</si>
  <si>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</si>
  <si>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</si>
  <si>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</si>
  <si>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</si>
  <si>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</si>
  <si>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</si>
  <si>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</si>
  <si>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</si>
  <si>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</si>
  <si>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</si>
  <si>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</si>
  <si>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</si>
  <si>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</si>
  <si>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</si>
  <si>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</si>
  <si>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</si>
  <si>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</si>
  <si>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</si>
  <si>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</si>
  <si>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</si>
  <si>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</si>
  <si>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</si>
  <si>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</si>
  <si>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</si>
  <si>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</si>
  <si>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</si>
  <si>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</si>
  <si>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</si>
  <si>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</si>
  <si>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</si>
  <si>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</si>
  <si>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</si>
  <si>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</si>
  <si>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</si>
  <si>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</si>
  <si>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</si>
  <si>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</si>
  <si>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</si>
  <si>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</si>
  <si>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</si>
  <si>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</si>
  <si>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</si>
  <si>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</si>
  <si>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</si>
  <si>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</si>
  <si>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</si>
  <si>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</si>
  <si>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</si>
  <si>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</si>
  <si>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</si>
  <si>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</si>
  <si>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</si>
  <si>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</si>
  <si>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</si>
  <si>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</si>
  <si>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</si>
  <si>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</si>
  <si>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</si>
  <si>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</si>
  <si>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</si>
  <si>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</si>
  <si>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</si>
  <si>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</si>
  <si>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</si>
  <si>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</si>
  <si>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</si>
  <si>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</si>
  <si>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</si>
  <si>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</si>
  <si>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</si>
  <si>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</si>
  <si>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</si>
  <si>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</si>
  <si>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</si>
  <si>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</si>
  <si>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</si>
  <si>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</si>
  <si>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</si>
  <si>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</si>
  <si>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</si>
  <si>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</si>
  <si>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</si>
  <si>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</si>
  <si>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</si>
  <si>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</si>
  <si>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</si>
  <si>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</si>
  <si>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</si>
  <si>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</si>
  <si>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</si>
  <si>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</si>
  <si>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</si>
  <si>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</si>
  <si>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</si>
  <si>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</si>
  <si>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</si>
  <si>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</si>
  <si>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</si>
  <si>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</si>
  <si>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</si>
  <si>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</si>
  <si>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</si>
  <si>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</si>
  <si>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</si>
  <si>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</si>
  <si>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</si>
  <si>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</si>
  <si>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</si>
  <si>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</si>
  <si>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</si>
  <si>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</si>
  <si>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</si>
  <si>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</si>
  <si>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</si>
  <si>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</si>
  <si>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</si>
  <si>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</si>
  <si>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</si>
  <si>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</si>
  <si>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</si>
  <si>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</si>
  <si>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</si>
  <si>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</si>
  <si>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</si>
  <si>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</si>
  <si>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</si>
  <si>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</si>
  <si>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</si>
  <si>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</si>
  <si>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</si>
  <si>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</si>
  <si>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</si>
  <si>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</si>
  <si>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</si>
  <si>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</si>
  <si>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</si>
  <si>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</si>
  <si>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</si>
  <si>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</si>
  <si>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</si>
  <si>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</si>
  <si>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</si>
  <si>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</si>
  <si>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</si>
  <si>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</si>
  <si>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</si>
  <si>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</si>
  <si>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</si>
  <si>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</si>
  <si>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</si>
  <si>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</si>
  <si>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</si>
  <si>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</si>
  <si>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</si>
  <si>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</si>
  <si>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</si>
  <si>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</si>
  <si>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</si>
  <si>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</si>
  <si>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</si>
  <si>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</si>
  <si>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</si>
  <si>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</si>
  <si>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</si>
  <si>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</si>
  <si>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</si>
  <si>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</si>
  <si>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</si>
  <si>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</si>
  <si>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</si>
  <si>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</si>
  <si>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</si>
  <si>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</si>
  <si>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</si>
  <si>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</si>
  <si>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</si>
  <si>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</si>
  <si>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</si>
  <si>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</si>
  <si>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</si>
  <si>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</si>
  <si>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</si>
  <si>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</si>
  <si>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</si>
  <si>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</si>
  <si>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</si>
  <si>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</si>
  <si>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</si>
  <si>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</si>
  <si>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</si>
  <si>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</si>
  <si>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</si>
  <si>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</si>
  <si>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</si>
  <si>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</si>
  <si>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</si>
  <si>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</si>
  <si>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</si>
  <si>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</si>
  <si>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</si>
  <si>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</si>
  <si>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</si>
  <si>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</si>
  <si>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</si>
  <si>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</si>
  <si>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</si>
  <si>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</si>
  <si>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</si>
  <si>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</si>
  <si>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</si>
  <si>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</si>
  <si>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</si>
  <si>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</si>
  <si>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</si>
  <si>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</si>
  <si>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</si>
  <si>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</si>
  <si>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</si>
  <si>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</si>
  <si>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</si>
  <si>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</si>
  <si>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</si>
  <si>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</si>
  <si>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</si>
  <si>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</si>
  <si>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</si>
  <si>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</si>
  <si>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</si>
  <si>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</si>
  <si>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</si>
  <si>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</si>
  <si>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</si>
  <si>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</si>
  <si>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</si>
  <si>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</si>
  <si>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</si>
  <si>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</si>
  <si>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</si>
  <si>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</si>
  <si>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</si>
  <si>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</si>
  <si>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</si>
  <si>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</si>
  <si>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</si>
  <si>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</si>
  <si>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</si>
  <si>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</si>
  <si>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</si>
  <si>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</si>
  <si>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</si>
  <si>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</si>
  <si>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</si>
  <si>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</si>
  <si>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</si>
  <si>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</si>
  <si>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</si>
  <si>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</si>
  <si>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</si>
  <si>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</si>
  <si>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</si>
  <si>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</si>
  <si>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</si>
  <si>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</si>
  <si>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</si>
  <si>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</si>
  <si>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</si>
  <si>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</si>
  <si>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</si>
  <si>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</si>
  <si>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</si>
  <si>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</si>
  <si>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</si>
  <si>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</si>
  <si>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</si>
  <si>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</si>
  <si>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</si>
  <si>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</si>
  <si>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</si>
  <si>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</si>
  <si>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</si>
  <si>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</si>
  <si>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</si>
  <si>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</si>
  <si>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</si>
  <si>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</si>
  <si>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</si>
  <si>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</si>
  <si>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</si>
  <si>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</si>
  <si>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</si>
  <si>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</si>
  <si>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</si>
  <si>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</si>
  <si>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</si>
  <si>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</si>
  <si>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</si>
  <si>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</si>
  <si>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</si>
  <si>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</si>
  <si>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</si>
  <si>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</si>
  <si>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</si>
  <si>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</si>
  <si>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</si>
  <si>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</si>
  <si>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</si>
  <si>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</si>
  <si>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</si>
  <si>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</si>
  <si>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</si>
  <si>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</si>
  <si>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</si>
  <si>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</si>
  <si>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</si>
  <si>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</si>
  <si>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</si>
  <si>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</si>
  <si>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</si>
  <si>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</si>
  <si>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</si>
  <si>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</si>
  <si>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</si>
  <si>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</si>
  <si>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</si>
  <si>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</si>
  <si>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</si>
  <si>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</si>
  <si>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</si>
  <si>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</si>
  <si>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</si>
  <si>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</si>
  <si>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</si>
  <si>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</si>
  <si>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</si>
  <si>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</si>
  <si>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</si>
  <si>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</si>
  <si>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</si>
  <si>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</si>
  <si>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</si>
  <si>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</si>
  <si>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</si>
  <si>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</si>
  <si>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</si>
  <si>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</si>
  <si>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</si>
  <si>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</si>
  <si>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</si>
  <si>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</si>
  <si>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</si>
  <si>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</si>
  <si>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</si>
  <si>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</si>
  <si>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</si>
  <si>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</si>
  <si>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</si>
  <si>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</si>
  <si>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</si>
  <si>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</si>
  <si>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</si>
  <si>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</si>
  <si>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</si>
  <si>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</si>
  <si>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</si>
  <si>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</si>
  <si>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</si>
  <si>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</si>
  <si>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</si>
  <si>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</si>
  <si>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</si>
  <si>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</si>
  <si>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</si>
  <si>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</si>
  <si>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</si>
  <si>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</si>
  <si>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</si>
  <si>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</si>
  <si>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</si>
  <si>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</si>
  <si>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</si>
  <si>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</si>
  <si>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</si>
  <si>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</si>
  <si>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</si>
  <si>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</si>
  <si>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</si>
  <si>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</si>
  <si>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</si>
  <si>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</si>
  <si>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</si>
  <si>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</si>
  <si>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</si>
  <si>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</si>
  <si>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</si>
  <si>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</si>
  <si>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</si>
  <si>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</si>
  <si>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</si>
  <si>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</si>
  <si>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</si>
  <si>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</si>
  <si>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</si>
  <si>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</si>
  <si>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</si>
  <si>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</si>
  <si>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</si>
  <si>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</si>
  <si>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</si>
  <si>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</si>
  <si>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</si>
  <si>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</si>
  <si>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</si>
  <si>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</si>
  <si>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</si>
  <si>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</si>
  <si>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</si>
  <si>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</si>
  <si>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</si>
  <si>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</si>
  <si>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</si>
  <si>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</si>
  <si>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</si>
  <si>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</si>
  <si>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</si>
  <si>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</si>
  <si>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</si>
  <si>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</si>
  <si>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</si>
  <si>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</si>
  <si>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</si>
  <si>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</si>
  <si>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</si>
  <si>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</si>
  <si>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</si>
  <si>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</si>
  <si>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</si>
  <si>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</si>
  <si>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</si>
  <si>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</si>
  <si>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</si>
  <si>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</si>
  <si>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</si>
  <si>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</si>
  <si>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</si>
  <si>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</si>
  <si>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</si>
  <si>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</si>
  <si>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</si>
  <si>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</si>
  <si>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</si>
  <si>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</si>
  <si>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</si>
  <si>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</si>
  <si>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</si>
  <si>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</si>
  <si>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</si>
  <si>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</si>
  <si>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</si>
  <si>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</si>
  <si>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</si>
  <si>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</si>
  <si>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</si>
  <si>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</si>
  <si>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</si>
  <si>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</si>
  <si>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</si>
  <si>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</si>
  <si>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</si>
  <si>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</si>
  <si>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</si>
  <si>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</si>
  <si>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</si>
  <si>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</si>
  <si>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</si>
  <si>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</si>
  <si>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</si>
  <si>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</si>
  <si>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</si>
  <si>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</si>
  <si>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</si>
  <si>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</si>
  <si>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</si>
  <si>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</si>
  <si>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</si>
  <si>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</si>
  <si>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</si>
  <si>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</si>
  <si>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</si>
  <si>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</si>
  <si>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</si>
  <si>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</si>
  <si>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</si>
  <si>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</si>
  <si>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</si>
  <si>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</si>
  <si>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</si>
  <si>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</si>
  <si>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</si>
  <si>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</si>
  <si>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</si>
  <si>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</si>
  <si>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</si>
  <si>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</si>
  <si>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</si>
  <si>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</si>
  <si>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</si>
  <si>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</si>
  <si>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</si>
  <si>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</si>
  <si>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</si>
  <si>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</si>
  <si>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</si>
  <si>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</si>
  <si>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</si>
  <si>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</si>
  <si>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</si>
  <si>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</si>
  <si>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</si>
  <si>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</si>
  <si>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</si>
  <si>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</si>
  <si>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</si>
  <si>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</si>
  <si>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</si>
  <si>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</si>
  <si>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</si>
  <si>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</si>
  <si>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</si>
  <si>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</si>
  <si>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</si>
  <si>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</si>
  <si>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</si>
  <si>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</si>
  <si>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</si>
  <si>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</si>
  <si>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</si>
  <si>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</si>
  <si>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</si>
  <si>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</si>
  <si>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</si>
  <si>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</si>
  <si>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</si>
  <si>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</si>
  <si>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</si>
  <si>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</si>
  <si>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</si>
  <si>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</si>
  <si>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</si>
  <si>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</si>
  <si>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</si>
  <si>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</si>
  <si>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</si>
  <si>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</si>
  <si>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</si>
  <si>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</si>
  <si>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</si>
  <si>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</si>
  <si>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</si>
  <si>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</si>
  <si>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</si>
  <si>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</si>
  <si>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</si>
  <si>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</si>
  <si>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</si>
  <si>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</si>
  <si>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</si>
  <si>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</si>
  <si>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</si>
  <si>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</si>
  <si>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</si>
  <si>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</si>
  <si>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</si>
  <si>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</si>
  <si>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</si>
  <si>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</si>
  <si>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</si>
  <si>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</si>
  <si>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</si>
  <si>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</si>
  <si>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</si>
  <si>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</si>
  <si>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</si>
  <si>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</si>
  <si>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</si>
  <si>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</si>
  <si>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</si>
  <si>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</si>
  <si>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</si>
  <si>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</si>
  <si>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</si>
  <si>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</si>
  <si>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</si>
  <si>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</si>
  <si>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</si>
  <si>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</si>
  <si>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</si>
  <si>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</si>
  <si>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</si>
  <si>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</si>
  <si>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</si>
  <si>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</si>
  <si>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</si>
  <si>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</si>
  <si>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</si>
  <si>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</si>
  <si>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</si>
  <si>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</si>
  <si>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</si>
  <si>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</si>
  <si>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</si>
  <si>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</si>
  <si>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</si>
  <si>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</si>
  <si>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</si>
  <si>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</si>
  <si>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</si>
  <si>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</si>
  <si>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</si>
  <si>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</si>
  <si>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</si>
  <si>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</si>
  <si>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</si>
  <si>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</si>
  <si>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</si>
  <si>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</si>
  <si>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</si>
  <si>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</si>
  <si>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</si>
  <si>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</si>
  <si>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</si>
  <si>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</si>
  <si>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</si>
  <si>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</si>
  <si>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</si>
  <si>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</si>
  <si>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</si>
  <si>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</si>
  <si>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</si>
  <si>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</si>
  <si>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</si>
  <si>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</si>
  <si>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</si>
  <si>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</si>
  <si>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</si>
  <si>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</si>
  <si>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</si>
  <si>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</si>
  <si>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</si>
  <si>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</si>
  <si>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</si>
  <si>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</si>
  <si>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</si>
  <si>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</si>
  <si>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</si>
  <si>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</si>
  <si>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</si>
  <si>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</si>
  <si>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</si>
  <si>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</si>
  <si>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</si>
  <si>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</si>
  <si>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</si>
  <si>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</si>
  <si>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</si>
  <si>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</si>
  <si>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</si>
  <si>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</si>
  <si>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</si>
  <si>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</si>
  <si>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</si>
  <si>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</si>
  <si>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</si>
  <si>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</si>
  <si>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</si>
  <si>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</si>
  <si>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</si>
  <si>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</si>
  <si>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</si>
  <si>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</si>
  <si>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</si>
  <si>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</si>
  <si>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</si>
  <si>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</si>
  <si>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</si>
  <si>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</si>
  <si>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</si>
  <si>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</si>
  <si>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</si>
  <si>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</si>
  <si>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</si>
  <si>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</si>
  <si>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</si>
  <si>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</si>
  <si>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</si>
  <si>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</si>
  <si>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</si>
  <si>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</si>
  <si>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</si>
  <si>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</si>
  <si>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</si>
  <si>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</si>
  <si>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</si>
  <si>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</si>
  <si>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</si>
  <si>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</si>
  <si>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</si>
  <si>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</si>
  <si>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</si>
  <si>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</si>
  <si>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</si>
  <si>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</si>
  <si>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</si>
  <si>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</si>
  <si>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</si>
  <si>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</si>
  <si>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</si>
  <si>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</si>
  <si>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</si>
  <si>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</si>
  <si>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</si>
  <si>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</si>
  <si>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</si>
  <si>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</si>
  <si>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</si>
  <si>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</si>
  <si>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</si>
  <si>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</si>
  <si>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</si>
  <si>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</si>
  <si>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</si>
  <si>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</si>
  <si>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</si>
  <si>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</si>
  <si>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</si>
  <si>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</si>
  <si>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</si>
  <si>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</si>
  <si>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</si>
  <si>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</si>
  <si>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</si>
  <si>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</si>
  <si>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</si>
  <si>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</si>
  <si>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</si>
  <si>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</si>
  <si>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</si>
  <si>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</si>
  <si>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</si>
  <si>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</si>
  <si>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</si>
  <si>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</si>
  <si>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</si>
  <si>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</si>
  <si>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</si>
  <si>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</si>
  <si>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</si>
  <si>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</si>
  <si>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</si>
  <si>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</si>
  <si>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</si>
  <si>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</si>
  <si>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</si>
  <si>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</si>
  <si>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</si>
  <si>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</si>
  <si>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</si>
  <si>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</si>
  <si>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</si>
  <si>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</si>
  <si>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</si>
  <si>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</si>
  <si>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</si>
  <si>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</si>
  <si>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</si>
  <si>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</si>
  <si>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</si>
  <si>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</si>
  <si>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</si>
  <si>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</si>
  <si>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</si>
  <si>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</si>
  <si>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</si>
  <si>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</si>
  <si>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</si>
  <si>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</si>
  <si>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</si>
  <si>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</si>
  <si>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</si>
  <si>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</si>
  <si>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</si>
  <si>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</si>
  <si>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</si>
  <si>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</si>
  <si>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</si>
  <si>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</si>
  <si>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</si>
  <si>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</si>
  <si>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</si>
  <si>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</si>
  <si>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</si>
  <si>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</si>
  <si>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</si>
  <si>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</si>
  <si>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</si>
  <si>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</si>
  <si>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</si>
  <si>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</si>
  <si>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</si>
  <si>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</si>
  <si>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</si>
  <si>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</si>
  <si>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</si>
  <si>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</si>
  <si>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</si>
  <si>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</si>
  <si>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</si>
  <si>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</si>
  <si>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</si>
  <si>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</si>
  <si>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</si>
  <si>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</si>
  <si>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</si>
  <si>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</si>
  <si>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</si>
  <si>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</si>
  <si>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</si>
  <si>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</si>
  <si>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</si>
  <si>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</si>
  <si>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</si>
  <si>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</si>
  <si>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</si>
  <si>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</si>
  <si>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</si>
  <si>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</si>
  <si>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</si>
  <si>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</si>
  <si>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</si>
  <si>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</si>
  <si>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</si>
  <si>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</si>
  <si>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</si>
  <si>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</si>
  <si>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</si>
  <si>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</si>
  <si>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</si>
  <si>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</si>
  <si>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</si>
  <si>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</si>
  <si>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</si>
  <si>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</si>
  <si>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</si>
  <si>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</si>
  <si>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</si>
  <si>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</si>
  <si>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</si>
  <si>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</si>
  <si>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</si>
  <si>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</si>
  <si>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</si>
  <si>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</si>
  <si>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</si>
  <si>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</si>
  <si>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</si>
  <si>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</si>
  <si>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</si>
  <si>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</si>
  <si>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</si>
  <si>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</si>
  <si>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</si>
  <si>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</si>
  <si>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</si>
  <si>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</si>
  <si>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</si>
  <si>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</si>
  <si>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</si>
  <si>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</si>
  <si>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</si>
  <si>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</si>
  <si>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</si>
  <si>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</si>
  <si>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</si>
  <si>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</si>
  <si>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</si>
  <si>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</si>
  <si>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</si>
  <si>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</si>
  <si>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</si>
  <si>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</si>
  <si>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</si>
  <si>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</si>
  <si>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</si>
  <si>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</si>
  <si>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</si>
  <si>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</si>
  <si>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</si>
  <si>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</si>
  <si>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</si>
  <si>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</si>
  <si>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</si>
  <si>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</si>
  <si>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</si>
  <si>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</si>
  <si>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</si>
  <si>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</si>
  <si>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</si>
  <si>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</si>
  <si>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</si>
  <si>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</si>
  <si>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</si>
  <si>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</si>
  <si>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</si>
  <si>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</si>
  <si>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</si>
  <si>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</si>
  <si>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</si>
  <si>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</si>
  <si>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</si>
  <si>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</si>
  <si>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</si>
  <si>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</si>
  <si>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</si>
  <si>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</si>
  <si>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</si>
  <si>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</si>
  <si>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</si>
  <si>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</si>
  <si>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</si>
  <si>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</si>
  <si>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</si>
  <si>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</si>
  <si>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</si>
  <si>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</si>
  <si>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</si>
  <si>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</si>
  <si>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</si>
  <si>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</si>
  <si>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</si>
  <si>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</si>
  <si>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</si>
  <si>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</si>
  <si>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</si>
  <si>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</si>
  <si>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</si>
  <si>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</si>
  <si>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</si>
  <si>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</si>
  <si>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</si>
  <si>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</si>
  <si>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</si>
  <si>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</si>
  <si>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</si>
  <si>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</si>
  <si>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</si>
  <si>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</si>
  <si>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</si>
  <si>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</si>
  <si>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</si>
  <si>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</si>
  <si>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</si>
  <si>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</si>
  <si>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</si>
  <si>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</si>
  <si>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</si>
  <si>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</si>
  <si>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</si>
  <si>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</si>
  <si>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</si>
  <si>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</si>
  <si>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</si>
  <si>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</si>
  <si>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</si>
  <si>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</si>
  <si>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</si>
  <si>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</si>
  <si>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</si>
  <si>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</si>
  <si>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</si>
  <si>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</si>
  <si>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</si>
  <si>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</si>
  <si>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</si>
  <si>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</si>
  <si>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</si>
  <si>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</si>
  <si>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</si>
  <si>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</si>
  <si>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</si>
  <si>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</si>
  <si>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</si>
  <si>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</si>
  <si>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</si>
  <si>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</si>
  <si>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</si>
  <si>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</si>
  <si>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</si>
  <si>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</si>
  <si>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</si>
  <si>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</si>
  <si>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</si>
  <si>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</si>
  <si>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</si>
  <si>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</si>
  <si>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</si>
  <si>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</si>
  <si>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</si>
  <si>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</si>
  <si>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</si>
  <si>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</si>
  <si>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</si>
  <si>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</si>
  <si>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</si>
  <si>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</si>
  <si>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</si>
  <si>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</si>
  <si>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</si>
  <si>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</si>
  <si>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</si>
  <si>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</si>
  <si>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</si>
  <si>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</si>
  <si>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</si>
  <si>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</si>
  <si>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</si>
  <si>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</si>
  <si>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</si>
  <si>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</si>
  <si>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</si>
  <si>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</si>
  <si>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</si>
  <si>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</si>
  <si>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</si>
  <si>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</si>
  <si>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</si>
  <si>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</si>
  <si>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</si>
  <si>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</si>
  <si>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</si>
  <si>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</si>
  <si>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</si>
  <si>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</si>
  <si>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</si>
  <si>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</si>
  <si>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</si>
  <si>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</si>
  <si>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</si>
  <si>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</si>
  <si>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</si>
  <si>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</si>
  <si>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</si>
  <si>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</si>
  <si>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</si>
  <si>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</si>
  <si>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</si>
  <si>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</si>
  <si>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</si>
  <si>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</si>
  <si>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</si>
  <si>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</si>
  <si>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</si>
  <si>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</si>
  <si>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</si>
  <si>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</si>
  <si>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</si>
  <si>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</si>
  <si>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</si>
  <si>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</si>
  <si>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</si>
  <si>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</si>
  <si>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</si>
  <si>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</si>
  <si>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</si>
  <si>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</si>
  <si>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</si>
  <si>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</si>
  <si>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</si>
  <si>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</si>
  <si>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</si>
  <si>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</si>
  <si>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</si>
  <si>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</si>
  <si>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</si>
  <si>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</si>
  <si>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</si>
  <si>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</si>
  <si>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</si>
  <si>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</si>
  <si>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</si>
  <si>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</si>
  <si>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</si>
  <si>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</si>
  <si>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</si>
  <si>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</si>
  <si>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</si>
  <si>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</si>
  <si>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</si>
  <si>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</si>
  <si>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</si>
  <si>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</si>
  <si>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</si>
  <si>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</si>
  <si>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</si>
  <si>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</si>
  <si>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</si>
  <si>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</si>
  <si>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</si>
  <si>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</si>
  <si>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</si>
  <si>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</si>
  <si>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</si>
  <si>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</si>
  <si>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</si>
  <si>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</si>
  <si>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</si>
  <si>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</si>
  <si>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</si>
  <si>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</si>
  <si>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</si>
  <si>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</si>
  <si>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</si>
  <si>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</si>
  <si>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</si>
  <si>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</si>
  <si>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</si>
  <si>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</si>
  <si>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</si>
  <si>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</si>
  <si>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</si>
  <si>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</si>
  <si>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</si>
  <si>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</si>
  <si>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</si>
  <si>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</si>
  <si>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</si>
  <si>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</si>
  <si>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</si>
  <si>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</si>
  <si>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</si>
  <si>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</si>
  <si>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</si>
  <si>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</si>
  <si>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</si>
  <si>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</si>
  <si>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</si>
  <si>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</si>
  <si>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</si>
  <si>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</si>
  <si>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</si>
  <si>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</si>
  <si>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</si>
  <si>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</si>
  <si>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</si>
  <si>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</si>
  <si>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</si>
  <si>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</si>
  <si>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</si>
  <si>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</si>
  <si>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</si>
  <si>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</si>
  <si>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</si>
  <si>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</si>
  <si>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</si>
  <si>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</si>
  <si>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</si>
  <si>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</si>
  <si>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</si>
  <si>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</si>
  <si>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</si>
  <si>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</si>
  <si>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</si>
  <si>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</si>
  <si>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</si>
  <si>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</si>
  <si>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</si>
  <si>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</si>
  <si>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</si>
  <si>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</si>
  <si>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</si>
  <si>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</si>
  <si>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</si>
  <si>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</si>
  <si>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</si>
  <si>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</si>
  <si>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</si>
  <si>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</si>
  <si>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</si>
  <si>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</si>
  <si>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</si>
  <si>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</si>
  <si>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</si>
  <si>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</si>
  <si>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</si>
  <si>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</si>
  <si>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</si>
  <si>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</si>
  <si>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</si>
  <si>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</si>
  <si>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</si>
  <si>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</si>
  <si>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</si>
  <si>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</si>
  <si>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</si>
  <si>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</si>
  <si>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</si>
  <si>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</si>
  <si>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</si>
  <si>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</si>
  <si>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</si>
  <si>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</si>
  <si>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</si>
  <si>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</si>
  <si>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</si>
  <si>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</si>
  <si>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</si>
  <si>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</si>
  <si>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</si>
  <si>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</si>
  <si>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</si>
  <si>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</si>
  <si>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</si>
  <si>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</si>
  <si>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</si>
  <si>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</si>
  <si>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</si>
  <si>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</si>
  <si>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</si>
  <si>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</si>
  <si>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</si>
  <si>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</si>
  <si>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</si>
  <si>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</si>
  <si>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</si>
  <si>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</si>
  <si>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</si>
  <si>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</si>
  <si>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</si>
  <si>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</si>
  <si>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</si>
  <si>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</si>
  <si>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</si>
  <si>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</si>
  <si>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</si>
  <si>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</si>
  <si>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</si>
  <si>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</si>
  <si>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</si>
  <si>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</si>
  <si>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</si>
  <si>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</si>
  <si>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</si>
  <si>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</si>
  <si>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</si>
  <si>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</si>
  <si>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</si>
  <si>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</si>
  <si>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</si>
  <si>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</si>
  <si>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</si>
  <si>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</si>
  <si>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</si>
  <si>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</si>
  <si>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</si>
  <si>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</si>
  <si>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</si>
  <si>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</si>
  <si>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</si>
  <si>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</si>
  <si>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</si>
  <si>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</si>
  <si>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</si>
  <si>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</si>
  <si>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</si>
  <si>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</si>
  <si>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</si>
  <si>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</si>
  <si>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</si>
  <si>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</si>
  <si>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</si>
  <si>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</si>
  <si>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</si>
  <si>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</si>
  <si>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</si>
  <si>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</si>
  <si>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</si>
  <si>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</si>
  <si>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</si>
  <si>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</si>
  <si>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</si>
  <si>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</si>
  <si>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</si>
  <si>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</si>
  <si>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</si>
  <si>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</si>
  <si>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</si>
  <si>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</si>
  <si>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</si>
  <si>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</si>
  <si>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</si>
  <si>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</si>
  <si>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</si>
  <si>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</si>
  <si>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</si>
  <si>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</si>
  <si>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</si>
  <si>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</si>
  <si>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</si>
  <si>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</si>
  <si>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</si>
  <si>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</si>
  <si>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</si>
  <si>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</si>
  <si>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</si>
  <si>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</si>
  <si>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</si>
  <si>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</si>
  <si>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</si>
  <si>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</si>
  <si>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</si>
  <si>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</si>
  <si>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</si>
  <si>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</si>
  <si>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</si>
  <si>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</si>
  <si>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</si>
  <si>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</si>
  <si>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</si>
  <si>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</si>
  <si>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</si>
  <si>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</si>
  <si>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</si>
  <si>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</si>
  <si>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</si>
  <si>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</si>
  <si>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</si>
  <si>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</si>
  <si>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</si>
  <si>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</si>
  <si>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</si>
  <si>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</si>
  <si>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</si>
  <si>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</si>
  <si>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</si>
  <si>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</si>
  <si>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</si>
  <si>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</si>
  <si>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</si>
  <si>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</si>
  <si>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</si>
  <si>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</si>
  <si>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</si>
  <si>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</si>
  <si>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</si>
  <si>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</si>
  <si>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</si>
  <si>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</si>
  <si>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</si>
  <si>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</si>
  <si>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</si>
  <si>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</si>
  <si>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</si>
  <si>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</si>
  <si>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</si>
  <si>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</si>
  <si>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</si>
  <si>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</si>
  <si>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</si>
  <si>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</si>
  <si>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</si>
  <si>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</si>
  <si>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</si>
  <si>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</si>
  <si>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</si>
  <si>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</si>
  <si>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</si>
  <si>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</si>
  <si>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</si>
  <si>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</si>
  <si>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</si>
  <si>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</si>
  <si>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</si>
  <si>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</si>
  <si>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</si>
  <si>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</si>
  <si>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</si>
  <si>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</si>
  <si>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</si>
  <si>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</si>
  <si>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</si>
  <si>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</si>
  <si>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</si>
  <si>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</si>
  <si>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</si>
  <si>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</si>
  <si>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</si>
  <si>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</si>
  <si>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</si>
  <si>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</si>
  <si>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</si>
  <si>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</si>
  <si>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</si>
  <si>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</si>
  <si>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</si>
  <si>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</si>
  <si>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</si>
  <si>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</si>
  <si>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</si>
  <si>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</si>
  <si>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</si>
  <si>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</si>
  <si>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</si>
  <si>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</si>
  <si>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</si>
  <si>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</si>
  <si>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</si>
  <si>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</si>
  <si>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</si>
  <si>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</si>
  <si>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</si>
  <si>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</si>
  <si>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</si>
  <si>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</si>
  <si>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</si>
  <si>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</si>
  <si>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</si>
  <si>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</si>
  <si>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</si>
  <si>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</si>
  <si>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</si>
  <si>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</si>
  <si>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</si>
  <si>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</si>
  <si>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</si>
  <si>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</si>
  <si>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</si>
  <si>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</si>
  <si>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</si>
  <si>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</si>
  <si>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</si>
  <si>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</si>
  <si>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</si>
  <si>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</si>
  <si>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</si>
  <si>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</si>
  <si>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</si>
  <si>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</si>
  <si>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</si>
  <si>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</si>
  <si>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</si>
  <si>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</si>
  <si>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</si>
  <si>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</si>
  <si>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</si>
  <si>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</si>
  <si>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</si>
  <si>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</si>
  <si>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</si>
  <si>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</si>
  <si>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</si>
  <si>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</si>
  <si>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</si>
  <si>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</si>
  <si>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</si>
  <si>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</si>
  <si>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</si>
  <si>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</si>
  <si>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</si>
  <si>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</si>
  <si>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</si>
  <si>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</si>
  <si>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</si>
  <si>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</si>
  <si>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</si>
  <si>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</si>
  <si>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</si>
  <si>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</si>
  <si>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</si>
  <si>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</si>
  <si>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</si>
  <si>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</si>
  <si>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</si>
  <si>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</si>
  <si>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</si>
  <si>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</si>
  <si>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</si>
  <si>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</si>
  <si>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</si>
  <si>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</si>
  <si>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</si>
  <si>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</si>
  <si>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</si>
  <si>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</si>
  <si>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</si>
  <si>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</si>
  <si>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</si>
  <si>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</si>
  <si>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</si>
  <si>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</si>
  <si>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</si>
  <si>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</si>
  <si>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</si>
  <si>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</si>
  <si>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</si>
  <si>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</si>
  <si>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</si>
  <si>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</si>
  <si>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</si>
  <si>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</si>
  <si>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</si>
  <si>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</si>
  <si>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</si>
  <si>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</si>
  <si>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</si>
  <si>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</si>
  <si>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</si>
  <si>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</si>
  <si>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</si>
  <si>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</si>
  <si>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</si>
  <si>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</si>
  <si>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</si>
  <si>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</si>
  <si>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</si>
  <si>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</si>
  <si>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</si>
  <si>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</si>
  <si>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</si>
  <si>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</si>
  <si>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</si>
  <si>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</si>
  <si>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</si>
  <si>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</si>
  <si>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</si>
  <si>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</si>
  <si>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</si>
  <si>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</si>
  <si>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</si>
  <si>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</si>
  <si>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</si>
  <si>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</si>
  <si>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</si>
  <si>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</si>
  <si>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</si>
  <si>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</si>
  <si>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</si>
  <si>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</si>
  <si>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</si>
  <si>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</si>
  <si>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</si>
  <si>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</si>
  <si>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</si>
  <si>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</si>
  <si>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</si>
  <si>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</si>
  <si>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</si>
  <si>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</si>
  <si>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</si>
  <si>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</si>
  <si>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</si>
  <si>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</si>
  <si>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</si>
  <si>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</si>
  <si>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</si>
  <si>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</si>
  <si>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</si>
  <si>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</si>
  <si>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</si>
  <si>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</si>
  <si>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</si>
  <si>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</si>
  <si>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</si>
  <si>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</si>
  <si>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</si>
  <si>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</si>
  <si>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</si>
  <si>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</si>
  <si>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</si>
  <si>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</si>
  <si>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</si>
  <si>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</si>
  <si>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</si>
  <si>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</si>
  <si>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</si>
  <si>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</si>
  <si>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</si>
  <si>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</si>
  <si>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</si>
  <si>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</si>
  <si>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</si>
  <si>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</si>
  <si>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</si>
  <si>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</si>
  <si>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</si>
  <si>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</si>
  <si>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</si>
  <si>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</si>
  <si>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</si>
  <si>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</si>
  <si>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</si>
  <si>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</si>
  <si>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</si>
  <si>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</si>
  <si>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</si>
  <si>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</si>
  <si>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</si>
  <si>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</si>
  <si>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</si>
  <si>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</si>
  <si>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</si>
  <si>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</si>
  <si>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</si>
  <si>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</si>
  <si>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</si>
  <si>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</si>
  <si>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</si>
  <si>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</si>
  <si>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</si>
  <si>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</si>
  <si>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</si>
  <si>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</si>
  <si>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</si>
  <si>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</si>
  <si>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</si>
  <si>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</si>
  <si>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</si>
  <si>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</si>
  <si>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</si>
  <si>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</si>
  <si>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</si>
  <si>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</si>
  <si>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</si>
  <si>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</si>
  <si>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</si>
  <si>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</si>
  <si>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</si>
  <si>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</si>
  <si>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</si>
  <si>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</si>
  <si>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</si>
  <si>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</si>
  <si>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</si>
  <si>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</si>
  <si>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</si>
  <si>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</si>
  <si>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</si>
  <si>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</si>
  <si>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</si>
  <si>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</si>
  <si>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</si>
  <si>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</si>
  <si>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</si>
  <si>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</si>
  <si>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</si>
  <si>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</si>
  <si>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</si>
  <si>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</si>
  <si>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</si>
  <si>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</si>
  <si>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</si>
  <si>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</si>
  <si>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</si>
  <si>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</si>
  <si>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</si>
  <si>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</si>
  <si>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</si>
  <si>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</si>
  <si>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</si>
  <si>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</si>
  <si>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</si>
  <si>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</si>
  <si>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</si>
  <si>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</si>
  <si>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</si>
  <si>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</si>
  <si>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</si>
  <si>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</si>
  <si>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</si>
  <si>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</si>
  <si>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</si>
  <si>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</si>
  <si>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</si>
  <si>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</si>
  <si>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</si>
  <si>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</si>
  <si>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</si>
  <si>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</si>
  <si>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</si>
  <si>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</si>
  <si>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</si>
  <si>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</si>
  <si>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</si>
  <si>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</si>
  <si>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</si>
  <si>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</si>
  <si>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</si>
  <si>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</si>
  <si>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</si>
  <si>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</si>
  <si>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</si>
  <si>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</si>
  <si>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</si>
  <si>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</si>
  <si>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</si>
  <si>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</si>
  <si>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</si>
  <si>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</si>
  <si>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</si>
  <si>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</si>
  <si>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</si>
  <si>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</si>
  <si>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</si>
  <si>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</si>
  <si>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</si>
  <si>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</si>
  <si>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</si>
  <si>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</si>
  <si>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</si>
  <si>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</si>
  <si>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</si>
  <si>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</si>
  <si>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</si>
  <si>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</si>
  <si>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</si>
  <si>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</si>
  <si>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</si>
  <si>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</si>
  <si>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</si>
  <si>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</si>
  <si>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</si>
  <si>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</si>
  <si>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</si>
  <si>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</si>
  <si>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</si>
  <si>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</si>
  <si>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</si>
  <si>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</si>
  <si>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</si>
  <si>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</si>
  <si>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</si>
  <si>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</si>
  <si>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</si>
  <si>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</si>
  <si>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</si>
  <si>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</si>
  <si>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</si>
  <si>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</si>
  <si>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</si>
  <si>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</si>
  <si>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</si>
  <si>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</si>
  <si>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</si>
  <si>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</si>
  <si>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</si>
  <si>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</si>
  <si>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</si>
  <si>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</si>
  <si>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</si>
  <si>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</si>
  <si>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</si>
  <si>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</si>
  <si>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</si>
  <si>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</si>
  <si>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</si>
  <si>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</si>
  <si>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</si>
  <si>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</si>
  <si>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</si>
  <si>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</si>
  <si>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</si>
  <si>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</si>
  <si>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</si>
  <si>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</si>
  <si>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</si>
  <si>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</si>
  <si>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</si>
  <si>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</si>
  <si>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</si>
  <si>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</si>
  <si>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</si>
  <si>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</si>
  <si>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</si>
  <si>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</si>
  <si>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</si>
  <si>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</si>
  <si>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</si>
  <si>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</si>
  <si>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</si>
  <si>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</si>
  <si>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</si>
  <si>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</si>
  <si>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</si>
  <si>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</si>
  <si>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</si>
  <si>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</si>
  <si>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</si>
  <si>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</si>
  <si>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</si>
  <si>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</si>
  <si>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</si>
  <si>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</si>
  <si>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</si>
  <si>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</si>
  <si>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</si>
  <si>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</si>
  <si>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</si>
  <si>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</si>
  <si>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</si>
  <si>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</si>
  <si>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</si>
  <si>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</si>
  <si>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</si>
  <si>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</si>
  <si>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</si>
  <si>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</si>
  <si>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</si>
  <si>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</si>
  <si>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</si>
  <si>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</si>
  <si>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</si>
  <si>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</si>
  <si>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</si>
  <si>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</si>
  <si>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</si>
  <si>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</si>
  <si>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</si>
  <si>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</si>
  <si>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</si>
  <si>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</si>
  <si>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</si>
  <si>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</si>
  <si>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</si>
  <si>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</si>
  <si>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</si>
  <si>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</si>
  <si>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</si>
  <si>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</si>
  <si>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</si>
  <si>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</si>
  <si>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</si>
  <si>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</si>
  <si>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</si>
  <si>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</si>
  <si>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</si>
  <si>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</si>
  <si>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</si>
  <si>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</si>
  <si>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</si>
  <si>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</si>
  <si>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</si>
  <si>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</si>
  <si>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</si>
  <si>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</si>
  <si>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</si>
  <si>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</si>
  <si>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</si>
  <si>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</si>
  <si>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</si>
  <si>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</si>
  <si>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</si>
  <si>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</si>
  <si>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</si>
  <si>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</si>
  <si>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</si>
  <si>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</si>
  <si>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</si>
  <si>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</si>
  <si>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</si>
  <si>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</si>
  <si>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</si>
  <si>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</si>
  <si>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</si>
  <si>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</si>
  <si>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</si>
  <si>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</si>
  <si>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</si>
  <si>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</si>
  <si>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</si>
  <si>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</si>
  <si>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</si>
  <si>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</si>
  <si>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</si>
  <si>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</si>
  <si>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</si>
  <si>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</si>
  <si>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</si>
  <si>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</si>
  <si>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</si>
  <si>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</si>
  <si>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</si>
  <si>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</si>
  <si>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</si>
  <si>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</si>
  <si>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</si>
  <si>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</si>
  <si>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</si>
  <si>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</si>
  <si>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</si>
  <si>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</si>
  <si>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</si>
  <si>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</si>
  <si>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</si>
  <si>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</si>
  <si>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</si>
  <si>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</si>
  <si>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</si>
  <si>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</si>
  <si>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</si>
  <si>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</si>
  <si>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</si>
  <si>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</si>
  <si>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</si>
  <si>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</si>
  <si>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</si>
  <si>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</si>
  <si>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</si>
  <si>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</si>
  <si>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</si>
  <si>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</si>
  <si>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</si>
  <si>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</si>
  <si>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</si>
  <si>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</si>
  <si>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</si>
  <si>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</si>
  <si>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</si>
  <si>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</si>
  <si>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</si>
  <si>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</si>
  <si>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</si>
  <si>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</si>
  <si>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</si>
  <si>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</si>
  <si>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</si>
  <si>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</si>
  <si>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</si>
  <si>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</si>
  <si>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</si>
  <si>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</si>
  <si>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</si>
  <si>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</si>
  <si>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</si>
  <si>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</si>
  <si>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</si>
  <si>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</si>
  <si>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</si>
  <si>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</si>
  <si>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</si>
  <si>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</si>
  <si>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</si>
  <si>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</si>
  <si>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</si>
  <si>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</si>
  <si>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</si>
  <si>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</si>
  <si>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</si>
  <si>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</si>
  <si>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</si>
  <si>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</si>
  <si>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</si>
  <si>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</si>
  <si>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</si>
  <si>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</si>
  <si>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</si>
  <si>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</si>
  <si>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</si>
  <si>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</si>
  <si>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</si>
  <si>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</si>
  <si>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</si>
  <si>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</si>
  <si>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</si>
  <si>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</si>
  <si>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</si>
  <si>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</si>
  <si>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</si>
  <si>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</si>
  <si>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</si>
  <si>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</si>
  <si>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</si>
  <si>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</si>
  <si>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</si>
  <si>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</si>
  <si>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</si>
  <si>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</si>
  <si>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</si>
  <si>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</si>
  <si>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</si>
  <si>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</si>
  <si>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</si>
  <si>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</si>
  <si>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</si>
  <si>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</si>
  <si>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</si>
  <si>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</si>
  <si>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</si>
  <si>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</si>
  <si>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</si>
  <si>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</si>
  <si>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</si>
  <si>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</si>
  <si>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</si>
  <si>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</si>
  <si>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</si>
  <si>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</si>
  <si>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</si>
  <si>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</si>
  <si>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</si>
  <si>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</si>
  <si>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</si>
  <si>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</si>
  <si>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</si>
  <si>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</si>
  <si>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</si>
  <si>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</si>
  <si>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</si>
  <si>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</si>
  <si>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</si>
  <si>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</si>
  <si>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</si>
  <si>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</si>
  <si>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</si>
  <si>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</si>
  <si>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</si>
  <si>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</si>
  <si>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</si>
  <si>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</si>
  <si>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</si>
  <si>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</si>
  <si>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</si>
  <si>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</si>
  <si>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</si>
  <si>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</si>
  <si>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</si>
  <si>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</si>
  <si>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</si>
  <si>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</si>
  <si>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</si>
  <si>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</si>
  <si>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</si>
  <si>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</si>
  <si>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</si>
  <si>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</si>
  <si>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</si>
  <si>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</si>
  <si>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</si>
  <si>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</si>
  <si>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</si>
  <si>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</si>
  <si>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</si>
  <si>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</si>
  <si>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</si>
  <si>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</si>
  <si>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</si>
  <si>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</si>
  <si>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</si>
  <si>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</si>
  <si>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</si>
  <si>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</si>
  <si>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</si>
  <si>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</si>
  <si>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</si>
  <si>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</si>
  <si>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</si>
  <si>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</si>
  <si>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</si>
  <si>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</si>
  <si>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</si>
  <si>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</si>
  <si>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</si>
  <si>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</si>
  <si>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</si>
  <si>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</si>
  <si>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</si>
  <si>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</si>
  <si>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</si>
  <si>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</si>
  <si>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</si>
  <si>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</si>
  <si>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</si>
  <si>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</si>
  <si>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</si>
  <si>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</si>
  <si>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</si>
  <si>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</si>
  <si>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</si>
  <si>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</si>
  <si>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</si>
  <si>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</si>
  <si>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</si>
  <si>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</si>
  <si>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</si>
  <si>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</si>
  <si>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</si>
  <si>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</si>
  <si>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</si>
  <si>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</si>
  <si>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</si>
  <si>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</si>
  <si>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</si>
  <si>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</si>
  <si>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</si>
  <si>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</si>
  <si>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</si>
  <si>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</si>
  <si>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</si>
  <si>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</si>
  <si>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</si>
  <si>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</si>
  <si>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</si>
  <si>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</si>
  <si>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</si>
  <si>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</si>
  <si>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</si>
  <si>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</si>
  <si>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</si>
  <si>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</si>
  <si>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</si>
  <si>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</si>
  <si>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</si>
  <si>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</si>
  <si>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</si>
  <si>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</si>
  <si>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</si>
  <si>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</si>
  <si>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</si>
  <si>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</si>
  <si>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</si>
  <si>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</si>
  <si>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</si>
  <si>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</si>
  <si>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</si>
  <si>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</si>
  <si>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</si>
  <si>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</si>
  <si>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</si>
  <si>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</si>
  <si>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</si>
  <si>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</si>
  <si>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</si>
  <si>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</si>
  <si>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</si>
  <si>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</si>
  <si>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</si>
  <si>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</si>
  <si>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</si>
  <si>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</si>
  <si>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</si>
  <si>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</si>
  <si>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</si>
  <si>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</si>
  <si>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</si>
  <si>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</si>
  <si>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</si>
  <si>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</si>
  <si>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</si>
  <si>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</si>
  <si>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</si>
  <si>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</si>
  <si>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</si>
  <si>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</si>
  <si>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</si>
  <si>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</si>
  <si>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</si>
  <si>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</si>
  <si>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</si>
  <si>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</si>
  <si>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</si>
  <si>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</si>
  <si>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</si>
  <si>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</si>
  <si>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</si>
  <si>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</si>
  <si>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</si>
  <si>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</si>
  <si>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</si>
  <si>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</si>
  <si>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</si>
  <si>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</si>
  <si>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</si>
  <si>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</si>
  <si>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</si>
  <si>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</si>
  <si>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</si>
  <si>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</si>
  <si>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</si>
  <si>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</si>
  <si>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</si>
  <si>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</si>
  <si>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</si>
  <si>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</si>
  <si>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</si>
  <si>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</si>
  <si>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</si>
  <si>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</si>
  <si>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</si>
  <si>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</si>
  <si>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</si>
  <si>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</si>
  <si>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</si>
  <si>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</si>
  <si>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</si>
  <si>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</si>
  <si>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</si>
  <si>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</si>
  <si>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</si>
  <si>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</si>
  <si>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</si>
  <si>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</si>
  <si>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</si>
  <si>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</si>
  <si>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</si>
  <si>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</si>
  <si>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</si>
  <si>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</si>
  <si>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</si>
  <si>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</si>
  <si>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</si>
  <si>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</si>
  <si>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</si>
  <si>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</si>
  <si>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</si>
  <si>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</si>
  <si>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</si>
  <si>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</si>
  <si>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</si>
  <si>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</si>
  <si>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</si>
  <si>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</si>
  <si>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</si>
  <si>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</si>
  <si>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</si>
  <si>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</si>
  <si>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</si>
  <si>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</si>
  <si>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</si>
  <si>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</si>
  <si>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</si>
  <si>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</si>
  <si>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</si>
  <si>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</si>
  <si>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</si>
  <si>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</si>
  <si>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</si>
  <si>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</si>
  <si>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</si>
  <si>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</si>
  <si>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</si>
  <si>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</si>
  <si>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</si>
  <si>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</si>
  <si>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</si>
  <si>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</si>
  <si>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</si>
  <si>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</si>
  <si>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</si>
  <si>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</si>
  <si>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</si>
  <si>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</si>
  <si>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</si>
  <si>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</si>
  <si>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</si>
  <si>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</si>
  <si>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</si>
  <si>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</si>
  <si>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</si>
  <si>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</si>
  <si>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</si>
  <si>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</si>
  <si>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</si>
  <si>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</si>
  <si>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</si>
  <si>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</si>
  <si>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</si>
  <si>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</si>
  <si>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</si>
  <si>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</si>
  <si>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</si>
  <si>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</si>
  <si>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</si>
  <si>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</si>
  <si>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</si>
  <si>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</si>
  <si>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</si>
  <si>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</si>
  <si>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</si>
  <si>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</si>
  <si>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</si>
  <si>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</si>
  <si>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</si>
  <si>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</si>
  <si>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</si>
  <si>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</si>
  <si>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</si>
  <si>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</si>
  <si>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</si>
  <si>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</si>
  <si>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</si>
  <si>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</si>
  <si>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</si>
  <si>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</si>
  <si>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</si>
  <si>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</si>
  <si>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</si>
  <si>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</si>
  <si>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</si>
  <si>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</si>
  <si>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</si>
  <si>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</si>
  <si>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</si>
  <si>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</si>
  <si>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</si>
  <si>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</si>
  <si>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</si>
  <si>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</si>
  <si>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</si>
  <si>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</si>
  <si>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</si>
  <si>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</si>
  <si>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</si>
  <si>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</si>
  <si>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</si>
  <si>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</si>
  <si>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</si>
  <si>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</si>
  <si>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</si>
  <si>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</si>
  <si>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</si>
  <si>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</si>
  <si>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</si>
  <si>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</si>
  <si>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</si>
  <si>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</si>
  <si>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</si>
  <si>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</si>
  <si>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</si>
  <si>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</si>
  <si>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</si>
  <si>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</si>
  <si>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</si>
  <si>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</si>
  <si>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</si>
  <si>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</si>
  <si>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</si>
  <si>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</si>
  <si>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</si>
  <si>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</si>
  <si>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</si>
  <si>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</si>
  <si>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</si>
  <si>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</si>
  <si>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</si>
  <si>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</si>
  <si>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</si>
  <si>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</si>
  <si>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</si>
  <si>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</si>
  <si>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</si>
  <si>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</si>
  <si>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</si>
  <si>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</si>
  <si>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</si>
  <si>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</si>
  <si>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</si>
  <si>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</si>
  <si>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</si>
  <si>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</si>
  <si>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</si>
  <si>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</si>
  <si>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</si>
  <si>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</si>
  <si>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</si>
  <si>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</si>
  <si>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</si>
  <si>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</si>
  <si>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</si>
  <si>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</si>
  <si>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</si>
  <si>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</si>
  <si>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</si>
  <si>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</si>
  <si>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</si>
  <si>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</si>
  <si>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</si>
  <si>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</si>
  <si>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</si>
  <si>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</si>
  <si>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</si>
  <si>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</si>
  <si>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</si>
  <si>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</si>
  <si>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</si>
  <si>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</si>
  <si>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</si>
  <si>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</si>
  <si>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</si>
  <si>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</si>
  <si>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</si>
  <si>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</si>
  <si>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</si>
  <si>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</si>
  <si>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</si>
  <si>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</si>
  <si>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</si>
  <si>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</si>
  <si>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</si>
  <si>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</si>
  <si>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</si>
  <si>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</si>
  <si>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</si>
  <si>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</si>
  <si>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</si>
  <si>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</si>
  <si>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</si>
  <si>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</si>
  <si>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</si>
  <si>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</si>
  <si>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</si>
  <si>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</si>
  <si>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</si>
  <si>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</si>
  <si>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</si>
  <si>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</si>
  <si>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</si>
  <si>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</si>
  <si>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</si>
  <si>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</si>
  <si>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</si>
  <si>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</si>
  <si>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</si>
  <si>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</si>
  <si>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</si>
  <si>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</si>
  <si>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</si>
  <si>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</si>
  <si>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</si>
  <si>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</si>
  <si>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</si>
  <si>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</si>
  <si>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</si>
  <si>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</si>
  <si>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</si>
  <si>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</si>
  <si>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</si>
  <si>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</si>
  <si>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</si>
  <si>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</si>
  <si>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</si>
  <si>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</si>
  <si>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</si>
  <si>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</si>
  <si>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</si>
  <si>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</si>
  <si>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</si>
  <si>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</si>
  <si>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</si>
  <si>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</si>
  <si>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</si>
  <si>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</si>
  <si>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</si>
  <si>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</si>
  <si>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</si>
  <si>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</si>
  <si>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</si>
  <si>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</si>
  <si>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</si>
  <si>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</si>
  <si>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</si>
  <si>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</si>
  <si>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</si>
  <si>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</si>
  <si>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</si>
  <si>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</si>
  <si>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</si>
  <si>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</si>
  <si>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</si>
  <si>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</si>
  <si>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</si>
  <si>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</si>
  <si>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</si>
  <si>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</si>
  <si>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</si>
  <si>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</si>
  <si>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</si>
  <si>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</si>
  <si>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</si>
  <si>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</si>
  <si>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</si>
  <si>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</si>
  <si>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</si>
  <si>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</si>
  <si>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</si>
  <si>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</si>
  <si>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</si>
  <si>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</si>
  <si>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</si>
  <si>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</si>
  <si>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</si>
  <si>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</si>
  <si>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</si>
  <si>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</si>
  <si>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</si>
  <si>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</si>
  <si>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</si>
  <si>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</si>
  <si>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</si>
  <si>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</si>
  <si>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</si>
  <si>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</si>
  <si>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</si>
  <si>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</si>
  <si>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</si>
  <si>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</si>
  <si>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</si>
  <si>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</si>
  <si>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</si>
  <si>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</si>
  <si>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</si>
  <si>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</si>
  <si>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</si>
  <si>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</si>
  <si>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</si>
  <si>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</si>
  <si>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</si>
  <si>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</si>
  <si>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</si>
  <si>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</si>
  <si>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</si>
  <si>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</si>
  <si>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</si>
  <si>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</si>
  <si>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</si>
  <si>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</si>
  <si>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</si>
  <si>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</si>
  <si>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</si>
  <si>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</si>
  <si>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</si>
  <si>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</si>
  <si>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</si>
  <si>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</si>
  <si>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</si>
  <si>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</si>
  <si>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</si>
  <si>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</si>
  <si>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</si>
  <si>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</si>
  <si>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</si>
  <si>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</si>
  <si>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</si>
  <si>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</si>
  <si>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</si>
  <si>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</si>
  <si>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</si>
  <si>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</si>
  <si>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</si>
  <si>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</si>
  <si>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</si>
  <si>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</si>
  <si>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</si>
  <si>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</si>
  <si>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</si>
  <si>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</si>
  <si>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</si>
  <si>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</si>
  <si>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</si>
  <si>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</si>
  <si>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</si>
  <si>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</si>
  <si>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</si>
  <si>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</si>
  <si>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</si>
  <si>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</si>
  <si>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</si>
  <si>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</si>
  <si>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</si>
  <si>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</si>
  <si>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</si>
  <si>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</si>
  <si>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</si>
  <si>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</si>
  <si>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</si>
  <si>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</si>
  <si>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</si>
  <si>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</si>
  <si>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</si>
  <si>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</si>
  <si>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</si>
  <si>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</si>
  <si>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</si>
  <si>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</si>
  <si>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</si>
  <si>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</si>
  <si>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</si>
  <si>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</si>
  <si>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</si>
  <si>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</si>
  <si>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</si>
  <si>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</si>
  <si>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</si>
  <si>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</si>
  <si>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</si>
  <si>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</si>
  <si>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</si>
  <si>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</si>
  <si>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</si>
  <si>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</si>
  <si>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</si>
  <si>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</si>
  <si>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</si>
  <si>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</si>
  <si>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</si>
  <si>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</si>
  <si>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</si>
  <si>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</si>
  <si>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</si>
  <si>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</si>
  <si>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</si>
  <si>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</si>
  <si>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</si>
  <si>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</si>
  <si>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</si>
  <si>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</si>
  <si>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</si>
  <si>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</si>
  <si>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</si>
  <si>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</si>
  <si>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</si>
  <si>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</si>
  <si>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</si>
  <si>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</si>
  <si>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</si>
  <si>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</si>
  <si>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</si>
  <si>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</si>
  <si>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</si>
  <si>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</si>
  <si>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</si>
  <si>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</si>
  <si>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</si>
  <si>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</si>
  <si>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</si>
  <si>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</si>
  <si>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</si>
  <si>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</si>
  <si>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</si>
  <si>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</si>
  <si>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</si>
  <si>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</si>
  <si>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</si>
  <si>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</si>
  <si>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</si>
  <si>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</si>
  <si>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</si>
  <si>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</si>
  <si>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</si>
  <si>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</si>
  <si>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</si>
  <si>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</si>
  <si>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</si>
  <si>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</si>
  <si>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</si>
  <si>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</si>
  <si>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</si>
  <si>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</si>
  <si>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</si>
  <si>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</si>
  <si>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</si>
  <si>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</si>
  <si>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</si>
  <si>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</si>
  <si>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</si>
  <si>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</si>
  <si>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</si>
  <si>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</si>
  <si>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</si>
  <si>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</si>
  <si>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</si>
  <si>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</si>
  <si>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</si>
  <si>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</si>
  <si>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</si>
  <si>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</si>
  <si>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</si>
  <si>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</si>
  <si>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</si>
  <si>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</si>
  <si>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</si>
  <si>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</si>
  <si>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</si>
  <si>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</si>
  <si>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</si>
  <si>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</si>
  <si>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</si>
  <si>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</si>
  <si>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</si>
  <si>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</si>
  <si>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</si>
  <si>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</si>
  <si>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</si>
  <si>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</si>
  <si>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</si>
  <si>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</si>
  <si>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</si>
  <si>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</si>
  <si>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</si>
  <si>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</si>
  <si>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</si>
  <si>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</si>
  <si>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</si>
  <si>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</si>
  <si>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</si>
  <si>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</si>
  <si>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</si>
  <si>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</si>
  <si>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</si>
  <si>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</si>
  <si>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</si>
  <si>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</si>
  <si>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</si>
  <si>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</si>
  <si>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</si>
  <si>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</si>
  <si>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</si>
  <si>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</si>
  <si>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</si>
  <si>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</si>
  <si>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</si>
  <si>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</si>
  <si>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</si>
  <si>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</si>
  <si>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</si>
  <si>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</si>
  <si>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</si>
  <si>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</si>
  <si>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</si>
  <si>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</si>
  <si>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</si>
  <si>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</si>
  <si>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</si>
  <si>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</si>
  <si>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</si>
  <si>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</si>
  <si>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</si>
  <si>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</si>
  <si>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</si>
  <si>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</si>
  <si>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</si>
  <si>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</si>
  <si>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</si>
  <si>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</si>
  <si>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</si>
  <si>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</si>
  <si>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</si>
  <si>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</si>
  <si>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</si>
  <si>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</si>
  <si>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</si>
  <si>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</si>
  <si>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</si>
  <si>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</si>
  <si>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</si>
  <si>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</si>
  <si>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</si>
  <si>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</si>
  <si>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</si>
  <si>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</si>
  <si>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</si>
  <si>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</si>
  <si>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</si>
  <si>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</si>
  <si>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</si>
  <si>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</si>
  <si>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</si>
  <si>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</si>
  <si>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</si>
  <si>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</si>
  <si>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</si>
  <si>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</si>
  <si>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</si>
  <si>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</si>
  <si>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</si>
  <si>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</si>
  <si>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</si>
  <si>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</si>
  <si>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</si>
  <si>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</si>
  <si>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</si>
  <si>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</si>
  <si>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</si>
  <si>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</si>
  <si>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</si>
  <si>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</si>
  <si>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</si>
  <si>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</si>
  <si>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</si>
  <si>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</si>
  <si>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</si>
  <si>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</si>
  <si>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</si>
  <si>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</si>
  <si>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</si>
  <si>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</si>
  <si>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</si>
  <si>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</si>
  <si>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</si>
  <si>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</si>
  <si>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</si>
  <si>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</si>
  <si>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</si>
  <si>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</si>
  <si>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</si>
  <si>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</si>
  <si>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</si>
  <si>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</si>
  <si>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</si>
  <si>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</si>
  <si>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</si>
  <si>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</si>
  <si>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</si>
  <si>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</si>
  <si>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</si>
  <si>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</si>
  <si>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</si>
  <si>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</si>
  <si>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</si>
  <si>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</si>
  <si>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</si>
  <si>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</si>
  <si>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</si>
  <si>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</si>
  <si>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</si>
  <si>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</si>
  <si>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</si>
  <si>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</si>
  <si>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</si>
  <si>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</si>
  <si>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</si>
  <si>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</si>
  <si>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</si>
  <si>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</si>
  <si>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</si>
  <si>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</si>
  <si>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</si>
  <si>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</si>
  <si>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</si>
  <si>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</si>
  <si>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</si>
  <si>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</si>
  <si>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</si>
  <si>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</si>
  <si>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</si>
  <si>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</si>
  <si>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</si>
  <si>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</si>
  <si>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</si>
  <si>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</si>
  <si>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</si>
  <si>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</si>
  <si>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</si>
  <si>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</si>
  <si>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</si>
  <si>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</si>
  <si>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</si>
  <si>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</si>
  <si>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</si>
  <si>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</si>
  <si>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</si>
  <si>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</si>
  <si>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</si>
  <si>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</si>
  <si>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</si>
  <si>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</si>
  <si>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</si>
  <si>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</si>
  <si>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</si>
  <si>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</si>
  <si>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</si>
  <si>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</si>
  <si>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</si>
  <si>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</si>
  <si>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</si>
  <si>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</si>
  <si>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</si>
  <si>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</si>
  <si>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</si>
  <si>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</si>
  <si>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</si>
  <si>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</si>
  <si>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</si>
  <si>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</si>
  <si>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</si>
  <si>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</si>
  <si>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</si>
  <si>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</si>
  <si>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</si>
  <si>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</si>
  <si>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</si>
  <si>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</si>
  <si>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</si>
  <si>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</si>
  <si>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</si>
  <si>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</si>
  <si>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</si>
  <si>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</si>
  <si>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</si>
  <si>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</si>
  <si>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</si>
  <si>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</si>
  <si>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</si>
  <si>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</si>
  <si>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</si>
  <si>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</si>
  <si>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</si>
  <si>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</si>
  <si>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</si>
  <si>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</si>
  <si>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</si>
  <si>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</si>
  <si>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</si>
  <si>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</si>
  <si>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</si>
  <si>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</si>
  <si>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</si>
  <si>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</si>
  <si>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</si>
  <si>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</si>
  <si>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</si>
  <si>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</si>
  <si>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</si>
  <si>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</si>
  <si>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</si>
  <si>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</si>
  <si>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</si>
  <si>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</si>
  <si>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</si>
  <si>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</si>
  <si>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</si>
  <si>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</si>
  <si>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</si>
  <si>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</si>
  <si>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</si>
  <si>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</si>
  <si>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</si>
  <si>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</si>
  <si>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</si>
  <si>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</si>
  <si>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</si>
  <si>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</si>
  <si>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</si>
  <si>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</si>
  <si>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</si>
  <si>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</si>
  <si>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</si>
  <si>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</si>
  <si>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</si>
  <si>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</si>
  <si>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</si>
  <si>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</si>
  <si>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</si>
  <si>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</si>
  <si>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</si>
  <si>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</si>
  <si>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</si>
  <si>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</si>
  <si>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</si>
  <si>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</si>
  <si>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</si>
  <si>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</si>
  <si>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</si>
  <si>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</si>
  <si>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</si>
  <si>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</si>
  <si>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</si>
  <si>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</si>
  <si>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</si>
  <si>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</si>
  <si>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</si>
  <si>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</si>
  <si>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</si>
  <si>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</si>
  <si>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</si>
  <si>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</si>
  <si>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</si>
  <si>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</si>
  <si>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</si>
  <si>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</si>
  <si>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</si>
  <si>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</si>
  <si>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</si>
  <si>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</si>
  <si>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</si>
  <si>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</si>
  <si>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</si>
  <si>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</si>
  <si>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</si>
  <si>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</si>
  <si>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</si>
  <si>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</si>
  <si>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</si>
  <si>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</si>
  <si>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</si>
  <si>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</si>
  <si>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</si>
  <si>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</si>
  <si>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</si>
  <si>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</si>
  <si>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</si>
  <si>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</si>
  <si>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</si>
  <si>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</si>
  <si>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</si>
  <si>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</si>
  <si>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</si>
  <si>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</si>
  <si>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</si>
  <si>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</si>
  <si>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</si>
  <si>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</si>
  <si>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</si>
  <si>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</si>
  <si>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</si>
  <si>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</si>
  <si>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</si>
  <si>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</si>
  <si>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</si>
  <si>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</si>
  <si>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</si>
  <si>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</si>
  <si>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</si>
  <si>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</si>
  <si>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</si>
  <si>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</si>
  <si>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</si>
  <si>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</si>
  <si>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</si>
  <si>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</si>
  <si>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</si>
  <si>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</si>
  <si>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</si>
  <si>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</si>
  <si>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</si>
  <si>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</si>
  <si>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</si>
  <si>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</si>
  <si>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</si>
  <si>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</si>
  <si>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</si>
  <si>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</si>
  <si>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</si>
  <si>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</si>
  <si>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</si>
  <si>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</si>
  <si>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</si>
  <si>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</si>
  <si>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</si>
  <si>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</si>
  <si>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</si>
  <si>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</si>
  <si>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</si>
  <si>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</si>
  <si>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</si>
  <si>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</si>
  <si>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</si>
  <si>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</si>
  <si>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</si>
  <si>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</si>
  <si>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</si>
  <si>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</si>
  <si>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</si>
  <si>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</si>
  <si>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</si>
  <si>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</si>
  <si>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</si>
  <si>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</si>
  <si>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</si>
  <si>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</si>
  <si>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</si>
  <si>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</si>
  <si>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</si>
  <si>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</si>
  <si>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</si>
  <si>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</si>
  <si>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</si>
  <si>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</si>
  <si>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</si>
  <si>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</si>
  <si>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</si>
  <si>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</si>
  <si>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</si>
  <si>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</si>
  <si>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</si>
  <si>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</si>
  <si>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</si>
  <si>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</si>
  <si>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</si>
  <si>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</si>
  <si>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</si>
  <si>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</si>
  <si>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</si>
  <si>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</si>
  <si>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</si>
  <si>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</si>
  <si>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</si>
  <si>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</si>
  <si>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</si>
  <si>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</si>
  <si>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</si>
  <si>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</si>
  <si>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</si>
  <si>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</si>
  <si>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</si>
  <si>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</si>
  <si>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</si>
  <si>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</si>
  <si>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</si>
  <si>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</si>
  <si>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</si>
  <si>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</si>
  <si>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</si>
  <si>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</si>
  <si>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</si>
  <si>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</si>
  <si>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</si>
  <si>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</si>
  <si>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</si>
  <si>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</si>
  <si>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</si>
  <si>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</si>
  <si>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</si>
  <si>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</si>
  <si>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</si>
  <si>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</si>
  <si>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</si>
  <si>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</si>
  <si>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</si>
  <si>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</si>
  <si>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</si>
  <si>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</si>
  <si>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</si>
  <si>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</si>
  <si>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</si>
  <si>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</si>
  <si>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</si>
  <si>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</si>
  <si>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</si>
  <si>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</si>
  <si>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</si>
  <si>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</si>
  <si>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</si>
  <si>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</si>
  <si>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</si>
  <si>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</si>
  <si>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</si>
  <si>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</si>
  <si>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</si>
  <si>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</si>
  <si>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</si>
  <si>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</si>
  <si>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</si>
  <si>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</si>
  <si>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</si>
  <si>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</si>
  <si>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</si>
  <si>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</si>
  <si>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</si>
  <si>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</si>
  <si>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</si>
  <si>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</si>
  <si>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</si>
  <si>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</si>
  <si>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</si>
  <si>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</si>
  <si>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</si>
  <si>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</si>
  <si>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</si>
  <si>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</si>
  <si>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</si>
  <si>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</si>
  <si>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</si>
  <si>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</si>
  <si>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</si>
  <si>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</si>
  <si>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</si>
  <si>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</si>
  <si>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</si>
  <si>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</si>
  <si>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</si>
  <si>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</si>
  <si>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</si>
  <si>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</si>
  <si>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</si>
  <si>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</si>
  <si>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</si>
  <si>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</si>
  <si>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</si>
  <si>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</si>
  <si>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</si>
  <si>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</si>
  <si>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</si>
  <si>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</si>
  <si>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</si>
  <si>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</si>
  <si>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</si>
  <si>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</si>
  <si>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</si>
  <si>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</si>
  <si>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</si>
  <si>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</si>
  <si>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</si>
  <si>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</si>
  <si>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</si>
  <si>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</si>
  <si>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</si>
  <si>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</si>
  <si>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</si>
  <si>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</si>
  <si>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</si>
  <si>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</si>
  <si>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</si>
  <si>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</si>
  <si>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</si>
  <si>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</si>
  <si>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</si>
  <si>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</si>
  <si>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</si>
  <si>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</si>
  <si>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</si>
  <si>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</si>
  <si>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</si>
  <si>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</si>
  <si>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</si>
  <si>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</si>
  <si>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</si>
  <si>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</si>
  <si>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</si>
  <si>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</si>
  <si>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</si>
  <si>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</si>
  <si>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</si>
  <si>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</si>
  <si>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</si>
  <si>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</si>
  <si>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</si>
  <si>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</si>
  <si>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</si>
  <si>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</si>
  <si>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</si>
  <si>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</si>
  <si>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</si>
  <si>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</si>
  <si>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</si>
  <si>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</si>
  <si>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</si>
  <si>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</si>
  <si>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</si>
  <si>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</si>
  <si>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</si>
  <si>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</si>
  <si>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</si>
  <si>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</si>
  <si>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</si>
  <si>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</si>
  <si>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</si>
  <si>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</si>
  <si>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</si>
  <si>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</si>
  <si>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</si>
  <si>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</si>
  <si>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</si>
  <si>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</si>
  <si>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</si>
  <si>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</si>
  <si>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</si>
  <si>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</si>
  <si>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</si>
  <si>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</si>
  <si>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</si>
  <si>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</si>
  <si>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</si>
  <si>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</si>
  <si>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</si>
  <si>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</si>
  <si>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</si>
  <si>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</si>
  <si>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</si>
  <si>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</si>
  <si>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</si>
  <si>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</si>
  <si>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</si>
  <si>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</si>
  <si>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</si>
  <si>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</si>
  <si>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</si>
  <si>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</si>
  <si>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</si>
  <si>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</si>
  <si>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</si>
  <si>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</si>
  <si>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</si>
  <si>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</si>
  <si>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</si>
  <si>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</si>
  <si>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</si>
  <si>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</si>
  <si>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</si>
  <si>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</si>
  <si>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</si>
  <si>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</si>
  <si>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</si>
  <si>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</si>
  <si>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</si>
  <si>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</si>
  <si>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</si>
  <si>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</si>
  <si>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</si>
  <si>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</si>
  <si>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</si>
  <si>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</si>
  <si>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</si>
  <si>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</si>
  <si>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</si>
  <si>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</si>
  <si>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</si>
  <si>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</si>
  <si>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</si>
  <si>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</si>
  <si>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</si>
  <si>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</si>
  <si>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</si>
  <si>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</si>
  <si>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</si>
  <si>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</si>
  <si>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</si>
  <si>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</si>
  <si>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</si>
  <si>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</si>
  <si>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</si>
  <si>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</si>
  <si>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</si>
  <si>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</si>
  <si>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</si>
  <si>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</si>
  <si>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</si>
  <si>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</si>
  <si>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</si>
  <si>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</si>
  <si>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</si>
  <si>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</si>
  <si>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</si>
  <si>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</si>
  <si>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</si>
  <si>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</si>
  <si>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</si>
  <si>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</si>
  <si>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</si>
  <si>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</si>
  <si>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</si>
  <si>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Row Labels</t>
  </si>
  <si>
    <t>Grand Total</t>
  </si>
  <si>
    <t>(All)</t>
  </si>
  <si>
    <t>Column Labels</t>
  </si>
  <si>
    <t>Count of currency</t>
  </si>
  <si>
    <t xml:space="preserve">Parent  Category 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</si>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</sst>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[C.Doyle Assign.1.xlsx]Pivot Table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C4-4085-83D3-2A1AF9C0505C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C4-4085-83D3-2A1AF9C0505C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C4-4085-83D3-2A1AF9C0505C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C4-4085-83D3-2A1AF9C05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85166296"/>
        <c:axId val="285167936"/>
        <c:axId val="0"/>
      </c:bar3DChart>
      <c:catAx>
        <c:axId val="285166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167936"/>
        <c:crosses val="autoZero"/>
        <c:auto val="1"/>
        <c:lblAlgn val="ctr"/>
        <c:lblOffset val="100"/>
        <c:noMultiLvlLbl val="0"/>
      </c:catAx>
      <c:valAx>
        <c:axId val="28516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166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[C.Doyle Assign.1.xlsx]Pivot Table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2208893202199779E-2"/>
          <c:y val="0.21385317597425033"/>
          <c:w val="0.77435792254049562"/>
          <c:h val="0.47596758257411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AE-4D80-BA83-5A543FAD8BD8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AE-4D80-BA83-5A543FAD8BD8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AE-4D80-BA83-5A543FAD8BD8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AE-4D80-BA83-5A543FAD8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3243856"/>
        <c:axId val="443246480"/>
      </c:barChart>
      <c:catAx>
        <c:axId val="443243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46480"/>
        <c:crosses val="autoZero"/>
        <c:auto val="1"/>
        <c:lblAlgn val="ctr"/>
        <c:lblOffset val="100"/>
        <c:noMultiLvlLbl val="0"/>
      </c:catAx>
      <c:valAx>
        <c:axId val="44324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43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652379410157276"/>
          <c:y val="0.30321294999787846"/>
          <c:w val="0.11725410885381195"/>
          <c:h val="0.188328278554498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[C.Doyle Assign.1.xlsx]Pivot Table 3!PivotTable5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38</c:v>
                </c:pt>
                <c:pt idx="1">
                  <c:v>26</c:v>
                </c:pt>
                <c:pt idx="2">
                  <c:v>28</c:v>
                </c:pt>
                <c:pt idx="3">
                  <c:v>25</c:v>
                </c:pt>
                <c:pt idx="4">
                  <c:v>27</c:v>
                </c:pt>
                <c:pt idx="5">
                  <c:v>28</c:v>
                </c:pt>
                <c:pt idx="6">
                  <c:v>41</c:v>
                </c:pt>
                <c:pt idx="7">
                  <c:v>34</c:v>
                </c:pt>
                <c:pt idx="8">
                  <c:v>23</c:v>
                </c:pt>
                <c:pt idx="9">
                  <c:v>19</c:v>
                </c:pt>
                <c:pt idx="10">
                  <c:v>40</c:v>
                </c:pt>
                <c:pt idx="11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7C-4A93-A98C-F3E93BE4B67E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107</c:v>
                </c:pt>
                <c:pt idx="2">
                  <c:v>108</c:v>
                </c:pt>
                <c:pt idx="3">
                  <c:v>103</c:v>
                </c:pt>
                <c:pt idx="4">
                  <c:v>121</c:v>
                </c:pt>
                <c:pt idx="5">
                  <c:v>151</c:v>
                </c:pt>
                <c:pt idx="6">
                  <c:v>146</c:v>
                </c:pt>
                <c:pt idx="7">
                  <c:v>141</c:v>
                </c:pt>
                <c:pt idx="8">
                  <c:v>124</c:v>
                </c:pt>
                <c:pt idx="9">
                  <c:v>148</c:v>
                </c:pt>
                <c:pt idx="10">
                  <c:v>125</c:v>
                </c:pt>
                <c:pt idx="11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7C-4A93-A98C-F3E93BE4B67E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19</c:v>
                </c:pt>
                <c:pt idx="2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7C-4A93-A98C-F3E93BE4B67E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192</c:v>
                </c:pt>
                <c:pt idx="1">
                  <c:v>199</c:v>
                </c:pt>
                <c:pt idx="2">
                  <c:v>183</c:v>
                </c:pt>
                <c:pt idx="3">
                  <c:v>190</c:v>
                </c:pt>
                <c:pt idx="4">
                  <c:v>238</c:v>
                </c:pt>
                <c:pt idx="5">
                  <c:v>202</c:v>
                </c:pt>
                <c:pt idx="6">
                  <c:v>195</c:v>
                </c:pt>
                <c:pt idx="7">
                  <c:v>167</c:v>
                </c:pt>
                <c:pt idx="8">
                  <c:v>151</c:v>
                </c:pt>
                <c:pt idx="9">
                  <c:v>183</c:v>
                </c:pt>
                <c:pt idx="10">
                  <c:v>180</c:v>
                </c:pt>
                <c:pt idx="11">
                  <c:v>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7C-4A93-A98C-F3E93BE4B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860392"/>
        <c:axId val="441855800"/>
      </c:lineChart>
      <c:catAx>
        <c:axId val="441860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55800"/>
        <c:crosses val="autoZero"/>
        <c:auto val="1"/>
        <c:lblAlgn val="ctr"/>
        <c:lblOffset val="100"/>
        <c:noMultiLvlLbl val="0"/>
      </c:catAx>
      <c:valAx>
        <c:axId val="441855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60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0.53277545327754527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0.35135135135135137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0.28703703703703703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3E-4A4C-9108-E37F6FB24CB8}"/>
            </c:ext>
          </c:extLst>
        </c:ser>
        <c:ser>
          <c:idx val="1"/>
          <c:order val="1"/>
          <c:tx>
            <c:strRef>
              <c:f>'Bonus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0.39470013947001392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0.29729729729729731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0.55555555555555558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3E-4A4C-9108-E37F6FB24CB8}"/>
            </c:ext>
          </c:extLst>
        </c:ser>
        <c:ser>
          <c:idx val="2"/>
          <c:order val="2"/>
          <c:tx>
            <c:strRef>
              <c:f>'Bonus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7.252440725244072E-2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0.35135135135135137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0.15740740740740741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3E-4A4C-9108-E37F6FB24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9328864"/>
        <c:axId val="299332144"/>
      </c:lineChart>
      <c:catAx>
        <c:axId val="29932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332144"/>
        <c:crosses val="autoZero"/>
        <c:auto val="1"/>
        <c:lblAlgn val="ctr"/>
        <c:lblOffset val="100"/>
        <c:noMultiLvlLbl val="0"/>
      </c:catAx>
      <c:valAx>
        <c:axId val="29933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32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1</xdr:row>
      <xdr:rowOff>137160</xdr:rowOff>
    </xdr:from>
    <xdr:to>
      <xdr:col>15</xdr:col>
      <xdr:colOff>213360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3A6E97-1E3C-4B3E-A342-260F656CE1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76200</xdr:rowOff>
    </xdr:from>
    <xdr:to>
      <xdr:col>12</xdr:col>
      <xdr:colOff>114300</xdr:colOff>
      <xdr:row>33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1348DF-1383-46F0-9C4E-30CD868AB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2</xdr:row>
      <xdr:rowOff>175260</xdr:rowOff>
    </xdr:from>
    <xdr:to>
      <xdr:col>13</xdr:col>
      <xdr:colOff>495300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F4A88B-3B25-4604-AA1E-3EF37A211A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60960</xdr:colOff>
      <xdr:row>14</xdr:row>
      <xdr:rowOff>129540</xdr:rowOff>
    </xdr:from>
    <xdr:to>
      <xdr:col>12</xdr:col>
      <xdr:colOff>495300</xdr:colOff>
      <xdr:row>30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E49C22-A455-4CFC-8ED0-4B99AB82F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leca Doyle" refreshedDate="43427.491248958337" createdVersion="6" refreshedVersion="6" minRefreshableVersion="3" recordCount="4114" xr:uid="{66090304-A7BE-48D5-B4B3-54F31405D9E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tring="0" containsBlank="1" containsNumber="1" containsInteger="1" minValue="0" maxValue="200"/>
    </cacheField>
    <cacheField name="Average Donation" numFmtId="0">
      <sharedItems containsString="0" containsBlank="1" containsNumber="1" minValue="10" maxValue="50000000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leca Doyle" refreshedDate="43428.497274421294" createdVersion="6" refreshedVersion="6" minRefreshableVersion="3" recordCount="4114" xr:uid="{03C4DDBE-60AF-4782-ACFA-04D10FD12BF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tring="0" containsBlank="1" containsNumber="1" containsInteger="1" minValue="0" maxValue="200"/>
    </cacheField>
    <cacheField name="Average Donation" numFmtId="0">
      <sharedItems containsString="0" containsBlank="1" containsNumber="1" minValue="10" maxValue="50000000"/>
    </cacheField>
    <cacheField name="Parent 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1939-05-16T03:55:13" maxDate="1947-03-14T15:30:07" count="4114">
        <d v="1945-06-20T00:10:11"/>
        <d v="1947-01-30T14:24:43"/>
        <d v="1946-02-03T16:51:23"/>
        <d v="1944-07-06T12:21:47"/>
        <d v="1945-11-17T20:01:19"/>
        <d v="1946-07-11T22:23:27"/>
        <d v="1944-06-02T01:44:10"/>
        <d v="1946-05-25T01:07:47"/>
        <d v="1946-04-07T22:40:12"/>
        <d v="1946-03-17T02:29:04"/>
        <d v="1944-05-19T01:37:59"/>
        <d v="1946-07-20T18:41:02"/>
        <d v="1944-05-30T17:07:05"/>
        <d v="1946-05-17T16:15:09"/>
        <d v="1944-06-16T00:38:08"/>
        <d v="1945-09-07T09:24:18"/>
        <d v="1944-04-29T19:06:51"/>
        <d v="1944-10-03T17:33:42"/>
        <d v="1944-08-16T13:00:56"/>
        <d v="1945-06-18T19:35:34"/>
        <d v="1945-07-13T18:11:52"/>
        <d v="1944-08-25T15:03:09"/>
        <d v="1944-12-14T21:52:20"/>
        <d v="1945-04-01T18:41:41"/>
        <d v="1945-08-11T19:41:03"/>
        <d v="1945-11-08T00:36:01"/>
        <d v="1944-07-06T12:22:24"/>
        <d v="1944-10-15T03:57:13"/>
        <d v="1945-11-14T23:08:04"/>
        <d v="1944-06-20T16:09:28"/>
        <d v="1944-07-20T07:01:55"/>
        <d v="1946-01-05T19:00:34"/>
        <d v="1946-03-31T15:03:37"/>
        <d v="1945-10-07T15:51:41"/>
        <d v="1944-07-19T07:43:21"/>
        <d v="1945-04-02T07:00:14"/>
        <d v="1945-03-03T07:22:05"/>
        <d v="1945-01-26T16:37:59"/>
        <d v="1943-04-10T01:22:24"/>
        <d v="1944-04-23T01:07:48"/>
        <d v="1944-05-28T05:08:08"/>
        <d v="1944-09-03T13:39:14"/>
        <d v="1944-11-26T15:20:26"/>
        <d v="1944-06-10T18:58:06"/>
        <d v="1944-08-21T02:22:17"/>
        <d v="1946-03-27T14:58:27"/>
        <d v="1945-11-13T23:09:34"/>
        <d v="1944-10-18T19:40:07"/>
        <d v="1945-01-27T12:24:20"/>
        <d v="1945-09-22T04:14:05"/>
        <d v="1944-12-20T18:04:18"/>
        <d v="1945-07-09T22:17:17"/>
        <d v="1944-06-15T16:50:46"/>
        <d v="1944-03-19T13:10:45"/>
        <d v="1945-11-23T17:07:01"/>
        <d v="1946-05-05T23:15:16"/>
        <d v="1945-05-23T13:10:24"/>
        <d v="1945-03-24T19:59:22"/>
        <d v="1944-10-18T17:52:52"/>
        <d v="1945-08-12T05:39:36"/>
        <d v="1944-03-01T21:38:37"/>
        <d v="1943-05-14T19:32:37"/>
        <d v="1943-02-05T19:11:18"/>
        <d v="1943-12-03T21:53:33"/>
        <d v="1943-06-07T00:26:21"/>
        <d v="1944-07-13T19:42:34"/>
        <d v="1946-06-17T20:23:40"/>
        <d v="1942-06-14T14:00:04"/>
        <d v="1944-01-23T13:39:51"/>
        <d v="1941-08-29T04:30:25"/>
        <d v="1941-07-04T21:30:45"/>
        <d v="1942-03-28T06:30:57"/>
        <d v="1942-10-25T00:14:41"/>
        <d v="1941-02-11T18:09:44"/>
        <d v="1945-12-20T11:41:35"/>
        <d v="1943-03-23T05:01:12"/>
        <d v="1941-10-26T16:35:58"/>
        <d v="1942-03-28T03:28:37"/>
        <d v="1946-08-21T17:32:01"/>
        <d v="1944-03-24T18:38:13"/>
        <d v="1943-11-04T02:00:56"/>
        <d v="1942-07-09T03:48:47"/>
        <d v="1941-09-07T19:41:01"/>
        <d v="1945-02-05T14:46:29"/>
        <d v="1941-04-13T18:11:26"/>
        <d v="1941-08-22T03:00:37"/>
        <d v="1945-10-12T13:20:45"/>
        <d v="1940-05-22T12:56:43"/>
        <d v="1944-05-25T15:48:51"/>
        <d v="1943-05-07T18:03:12"/>
        <d v="1941-06-10T07:08:19"/>
        <d v="1941-03-15T09:39:24"/>
        <d v="1946-12-16T04:46:23"/>
        <d v="1942-06-04T20:35:37"/>
        <d v="1944-03-16T17:13:42"/>
        <d v="1942-01-25T00:07:21"/>
        <d v="1940-05-24T15:54:01"/>
        <d v="1941-06-10T03:14:42"/>
        <d v="1942-10-31T19:04:34"/>
        <d v="1943-12-22T21:39:59"/>
        <d v="1942-10-14T18:04:46"/>
        <d v="1942-12-30T18:38:30"/>
        <d v="1940-11-21T03:08:53"/>
        <d v="1944-02-11T19:20:30"/>
        <d v="1941-03-08T16:41:06"/>
        <d v="1946-04-24T17:23:40"/>
        <d v="1942-03-18T18:38:21"/>
        <d v="1941-03-31T23:34:47"/>
        <d v="1943-03-31T14:42:50"/>
        <d v="1941-01-25T00:37:10"/>
        <d v="1943-10-09T22:47:33"/>
        <d v="1945-04-29T07:59:47"/>
        <d v="1944-03-18T01:01:58"/>
        <d v="1941-07-27T18:12:08"/>
        <d v="1941-11-12T06:34:48"/>
        <d v="1942-01-08T17:44:04"/>
        <d v="1941-02-19T11:55:55"/>
        <d v="1940-03-09T20:02:24"/>
        <d v="1941-06-27T01:17:16"/>
        <d v="1941-07-13T01:39:46"/>
        <d v="1946-09-02T01:11:47"/>
        <d v="1945-03-31T16:55:10"/>
        <d v="1946-08-10T10:21:47"/>
        <d v="1944-09-20T18:46:04"/>
        <d v="1945-04-18T22:17:22"/>
        <d v="1946-12-04T23:51:20"/>
        <d v="1945-05-09T14:08:57"/>
        <d v="1945-03-02T14:59:01"/>
        <d v="1946-09-14T05:28:13"/>
        <d v="1944-08-29T22:29:43"/>
        <d v="1944-05-17T21:58:12"/>
        <d v="1946-06-19T20:06:01"/>
        <d v="1944-09-21T19:30:07"/>
        <d v="1946-04-30T19:23:04"/>
        <d v="1945-08-03T21:50:18"/>
        <d v="1944-05-27T09:09:57"/>
        <d v="1945-03-31T09:50:34"/>
        <d v="1945-08-21T13:46:33"/>
        <d v="1945-06-29T06:10:41"/>
        <d v="1945-06-30T22:06:12"/>
        <d v="1945-02-16T04:45:32"/>
        <d v="1945-04-14T03:40:23"/>
        <d v="1944-10-24T21:26:18"/>
        <d v="1946-07-07T01:32:22"/>
        <d v="1945-02-10T18:17:52"/>
        <d v="1945-07-13T13:00:52"/>
        <d v="1946-11-18T00:23:18"/>
        <d v="1944-11-24T18:25:40"/>
        <d v="1946-01-26T06:45:36"/>
        <d v="1944-11-23T04:07:50"/>
        <d v="1945-03-25T03:53:02"/>
        <d v="1945-04-17T13:13:11"/>
        <d v="1944-08-22T01:51:40"/>
        <d v="1944-10-19T14:04:04"/>
        <d v="1945-04-19T13:08:15"/>
        <d v="1945-06-11T13:25:35"/>
        <d v="1944-06-02T02:59:56"/>
        <d v="1946-01-25T21:52:52"/>
        <d v="1944-09-20T01:50:28"/>
        <d v="1946-05-23T10:25:45"/>
        <d v="1945-06-14T21:54:51"/>
        <d v="1944-05-31T16:29:55"/>
        <d v="1944-07-13T03:02:36"/>
        <d v="1945-08-25T23:04:14"/>
        <d v="1944-07-19T18:18:21"/>
        <d v="1945-12-11T15:48:44"/>
        <d v="1946-12-16T01:49:22"/>
        <d v="1945-06-03T22:15:35"/>
        <d v="1945-02-15T20:02:50"/>
        <d v="1944-09-16T12:07:39"/>
        <d v="1945-07-29T23:28:03"/>
        <d v="1946-06-12T04:20:14"/>
        <d v="1945-02-10T09:28:43"/>
        <d v="1945-01-27T13:45:08"/>
        <d v="1945-03-07T18:12:56"/>
        <d v="1944-08-02T18:40:11"/>
        <d v="1945-07-04T19:46:39"/>
        <d v="1945-03-05T01:08:46"/>
        <d v="1945-10-25T22:55:45"/>
        <d v="1946-02-01T01:55:55"/>
        <d v="1945-03-02T23:47:23"/>
        <d v="1945-05-21T17:48:15"/>
        <d v="1946-12-07T00:17:12"/>
        <d v="1944-10-25T19:26:50"/>
        <d v="1944-07-03T18:59:22"/>
        <d v="1946-07-18T21:52:19"/>
        <d v="1947-01-31T19:30:34"/>
        <d v="1945-06-25T05:37:37"/>
        <d v="1944-08-04T04:23:35"/>
        <d v="1946-07-04T16:34:37"/>
        <d v="1946-06-05T15:37:26"/>
        <d v="1945-08-21T10:35:38"/>
        <d v="1944-09-15T19:00:32"/>
        <d v="1944-09-27T22:26:06"/>
        <d v="1946-01-04T23:55:31"/>
        <d v="1945-05-09T16:05:32"/>
        <d v="1945-09-10T13:01:38"/>
        <d v="1947-01-05T20:21:40"/>
        <d v="1944-09-03T09:12:02"/>
        <d v="1946-08-01T02:58:22"/>
        <d v="1944-08-14T02:00:03"/>
        <d v="1945-01-17T19:38:49"/>
        <d v="1945-09-06T22:16:04"/>
        <d v="1944-11-28T20:21:04"/>
        <d v="1946-07-04T14:00:03"/>
        <d v="1945-08-30T15:10:22"/>
        <d v="1946-07-15T00:06:23"/>
        <d v="1944-12-03T04:43:58"/>
        <d v="1944-11-14T08:52:47"/>
        <d v="1945-06-08T22:08:55"/>
        <d v="1945-08-31T01:33:12"/>
        <d v="1945-08-18T03:50:17"/>
        <d v="1946-02-14T21:08:40"/>
        <d v="1945-07-15T14:15:47"/>
        <d v="1945-01-03T15:22:29"/>
        <d v="1946-01-04T05:31:22"/>
        <d v="1945-03-01T23:00:37"/>
        <d v="1944-11-25T15:22:29"/>
        <d v="1945-03-14T15:04:49"/>
        <d v="1946-02-27T07:50:25"/>
        <d v="1945-07-08T15:27:10"/>
        <d v="1945-01-25T20:06:04"/>
        <d v="1945-01-25T18:28:38"/>
        <d v="1946-04-21T01:09:10"/>
        <d v="1945-05-09T05:38:46"/>
        <d v="1946-03-08T23:04:14"/>
        <d v="1945-04-10T15:59:04"/>
        <d v="1945-06-07T21:27:21"/>
        <d v="1945-03-31T16:28:25"/>
        <d v="1946-01-12T22:24:57"/>
        <d v="1945-05-03T18:39:11"/>
        <d v="1945-12-01T23:00:51"/>
        <d v="1945-01-26T19:49:06"/>
        <d v="1946-08-29T21:52:52"/>
        <d v="1945-05-10T00:50:59"/>
        <d v="1945-06-07T21:48:17"/>
        <d v="1945-11-11T02:01:39"/>
        <d v="1946-01-06T13:51:09"/>
        <d v="1946-12-08T23:06:00"/>
        <d v="1945-10-18T02:38:50"/>
        <d v="1943-03-20T17:00:11"/>
        <d v="1944-11-04T16:45:04"/>
        <d v="1941-11-13T11:49:50"/>
        <d v="1944-01-22T01:08:24"/>
        <d v="1940-02-03T07:45:59"/>
        <d v="1942-07-16T01:16:25"/>
        <d v="1940-10-27T08:43:25"/>
        <d v="1940-09-07T14:30:14"/>
        <d v="1941-11-21T18:35:09"/>
        <d v="1940-06-01T22:10:20"/>
        <d v="1943-05-06T13:34:51"/>
        <d v="1942-04-13T18:54:06"/>
        <d v="1940-03-27T15:54:18"/>
        <d v="1942-01-14T15:37:15"/>
        <d v="1945-09-14T22:51:50"/>
        <d v="1941-02-12T12:38:02"/>
        <d v="1943-02-13T18:27:47"/>
        <d v="1946-04-18T15:02:42"/>
        <d v="1941-05-17T01:14:26"/>
        <d v="1945-03-07T17:42:49"/>
        <d v="1940-05-30T18:07:59"/>
        <d v="1942-04-17T21:15:04"/>
        <d v="1941-01-10T05:57:08"/>
        <d v="1942-08-27T22:54:54"/>
        <d v="1942-04-10T14:53:15"/>
        <d v="1940-03-28T05:53:50"/>
        <d v="1940-01-26T04:11:47"/>
        <d v="1944-05-24T10:51:39"/>
        <d v="1941-09-21T03:39:38"/>
        <d v="1947-01-22T04:43:42"/>
        <d v="1941-04-02T20:47:50"/>
        <d v="1943-12-03T02:24:21"/>
        <d v="1940-02-25T21:36:31"/>
        <d v="1941-06-01T11:57:46"/>
        <d v="1942-02-28T21:53:49"/>
        <d v="1942-10-10T00:46:06"/>
        <d v="1942-02-26T01:57:54"/>
        <d v="1945-04-21T21:23:39"/>
        <d v="1942-09-11T00:58:59"/>
        <d v="1947-01-23T05:51:36"/>
        <d v="1944-04-13T14:10:35"/>
        <d v="1939-05-16T03:55:13"/>
        <d v="1940-01-15T22:04:52"/>
        <d v="1941-05-10T17:02:24"/>
        <d v="1941-12-25T17:43:00"/>
        <d v="1943-08-19T18:08:48"/>
        <d v="1943-02-07T19:35:24"/>
        <d v="1942-10-01T06:40:18"/>
        <d v="1942-05-21T04:03:13"/>
        <d v="1943-10-02T10:57:14"/>
        <d v="1940-12-12T08:51:37"/>
        <d v="1943-04-11T18:27:26"/>
        <d v="1941-09-24T19:16:39"/>
        <d v="1944-03-19T16:01:54"/>
        <d v="1940-06-12T02:01:34"/>
        <d v="1943-09-01T00:06:49"/>
        <d v="1942-08-12T11:24:43"/>
        <d v="1945-03-24T17:28:21"/>
        <d v="1944-03-09T11:07:28"/>
        <d v="1940-10-16T05:24:20"/>
        <d v="1941-03-22T23:02:18"/>
        <d v="1943-02-06T17:42:15"/>
        <d v="1942-01-23T20:33:58"/>
        <d v="1942-05-02T01:42:26"/>
        <d v="1942-07-23T02:16:37"/>
        <d v="1942-02-07T15:07:29"/>
        <d v="1943-02-27T20:05:33"/>
        <d v="1943-01-07T22:40:01"/>
        <d v="1941-01-22T16:40:10"/>
        <d v="1942-08-12T18:02:14"/>
        <d v="1941-10-03T04:23:43"/>
        <d v="1941-11-19T05:16:32"/>
        <d v="1943-03-14T21:03:52"/>
        <d v="1940-06-26T05:28:14"/>
        <d v="1943-01-29T19:59:48"/>
        <d v="1942-07-22T18:32:14"/>
        <d v="1944-11-05T22:09:57"/>
        <d v="1943-11-10T16:14:43"/>
        <d v="1943-02-24T00:55:51"/>
        <d v="1939-11-05T20:07:09"/>
        <d v="1945-11-21T13:13:53"/>
        <d v="1946-10-03T10:43:06"/>
        <d v="1946-04-12T13:40:48"/>
        <d v="1946-11-22T07:42:46"/>
        <d v="1945-06-27T15:01:48"/>
        <d v="1946-11-14T04:30:33"/>
        <d v="1947-02-08T07:33:26"/>
        <d v="1945-02-21T05:38:49"/>
        <d v="1945-09-29T22:43:08"/>
        <d v="1945-10-12T11:12:07"/>
        <d v="1943-04-14T12:22:43"/>
        <d v="1946-05-16T13:57:14"/>
        <d v="1945-09-14T16:19:37"/>
        <d v="1946-03-07T15:16:31"/>
        <d v="1945-04-05T16:22:37"/>
        <d v="1945-04-05T17:41:55"/>
        <d v="1945-10-12T14:18:38"/>
        <d v="1945-02-10T03:05:08"/>
        <d v="1946-07-07T18:08:10"/>
        <d v="1945-03-28T18:14:28"/>
        <d v="1947-02-05T16:03:27"/>
        <d v="1944-09-10T21:06:38"/>
        <d v="1946-03-29T18:44:25"/>
        <d v="1944-10-12T17:42:25"/>
        <d v="1945-04-15T23:18:14"/>
        <d v="1945-04-18T22:39:50"/>
        <d v="1945-09-12T12:00:21"/>
        <d v="1945-10-13T11:53:29"/>
        <d v="1945-07-20T14:05:16"/>
        <d v="1947-01-24T11:58:28"/>
        <d v="1946-08-03T01:35:09"/>
        <d v="1946-02-25T23:09:14"/>
        <d v="1944-09-06T04:01:08"/>
        <d v="1945-10-18T19:00:19"/>
        <d v="1946-03-08T19:52:01"/>
        <d v="1944-10-29T07:03:14"/>
        <d v="1946-02-13T19:16:33"/>
        <d v="1945-03-13T05:19:57"/>
        <d v="1946-05-16T20:38:41"/>
        <d v="1944-10-21T01:41:30"/>
        <d v="1945-06-06T21:33:00"/>
        <d v="1944-10-22T00:01:46"/>
        <d v="1944-07-15T05:03:11"/>
        <d v="1940-03-16T17:52:16"/>
        <d v="1944-05-19T20:37:52"/>
        <d v="1944-01-28T14:33:19"/>
        <d v="1942-04-19T19:01:58"/>
        <d v="1943-03-21T13:51:18"/>
        <d v="1945-02-06T14:32:02"/>
        <d v="1941-12-14T13:14:29"/>
        <d v="1946-12-06T19:05:00"/>
        <d v="1942-12-17T18:25:39"/>
        <d v="1946-02-23T13:50:44"/>
        <d v="1942-06-17T21:53:18"/>
        <d v="1941-07-31T21:20:31"/>
        <d v="1944-01-17T23:38:31"/>
        <d v="1946-07-24T10:51:56"/>
        <d v="1945-10-13T06:01:08"/>
        <d v="1945-12-30T13:43:28"/>
        <d v="1942-03-18T16:31:12"/>
        <d v="1945-12-27T17:16:32"/>
        <d v="1942-06-24T16:45:17"/>
        <d v="1942-08-22T17:01:40"/>
        <d v="1944-04-24T02:49:19"/>
        <d v="1944-12-05T18:45:47"/>
        <d v="1944-10-20T14:01:41"/>
        <d v="1945-07-24T22:49:51"/>
        <d v="1945-07-13T16:14:18"/>
        <d v="1946-06-27T01:49:40"/>
        <d v="1944-02-03T01:30:50"/>
        <d v="1945-04-16T00:52:52"/>
        <d v="1941-11-16T01:00:51"/>
        <d v="1941-08-06T17:12:51"/>
        <d v="1943-09-08T17:00:52"/>
        <d v="1946-02-15T19:38:02"/>
        <d v="1942-03-21T21:49:20"/>
        <d v="1942-06-21T13:33:26"/>
        <d v="1940-07-18T18:38:04"/>
        <d v="1945-03-13T19:02:06"/>
        <d v="1946-11-12T21:01:07"/>
        <d v="1944-04-14T15:15:47"/>
        <d v="1941-07-06T20:12:50"/>
        <d v="1945-10-13T12:56:57"/>
        <d v="1941-06-22T07:27:21"/>
        <d v="1944-01-06T15:04:22"/>
        <d v="1944-02-03T02:02:19"/>
        <d v="1941-04-03T03:53:57"/>
        <d v="1941-09-18T20:54:10"/>
        <d v="1943-09-25T17:39:50"/>
        <d v="1946-06-21T20:42:24"/>
        <d v="1945-04-17T23:33:17"/>
        <d v="1943-11-19T04:13:24"/>
        <d v="1942-07-08T17:49:38"/>
        <d v="1942-06-18T21:03:31"/>
        <d v="1943-09-11T01:31:05"/>
        <d v="1944-09-20T20:26:42"/>
        <d v="1944-01-08T09:30:31"/>
        <d v="1943-03-26T23:17:40"/>
        <d v="1945-06-21T06:46:37"/>
        <d v="1943-04-29T20:13:07"/>
        <d v="1944-02-11T05:40:31"/>
        <d v="1945-06-20T11:47:36"/>
        <d v="1944-08-10T06:14:57"/>
        <d v="1943-05-05T22:13:50"/>
        <d v="1942-01-24T09:01:39"/>
        <d v="1945-09-26T20:40:04"/>
        <d v="1946-01-29T17:05:14"/>
        <d v="1945-10-06T21:49:00"/>
        <d v="1944-05-17T18:24:05"/>
        <d v="1939-09-13T21:38:02"/>
        <d v="1943-08-26T02:34:27"/>
        <d v="1946-06-04T20:54:43"/>
        <d v="1945-08-20T17:26:21"/>
        <d v="1945-08-10T15:07:02"/>
        <d v="1943-10-28T20:01:42"/>
        <d v="1943-08-13T17:56:20"/>
        <d v="1943-06-30T08:41:53"/>
        <d v="1946-08-08T07:38:46"/>
        <d v="1945-10-17T06:15:58"/>
        <d v="1944-10-05T18:16:58"/>
        <d v="1946-02-21T23:39:13"/>
        <d v="1943-10-02T19:03:16"/>
        <d v="1945-01-18T21:19:43"/>
        <d v="1944-01-10T00:21:41"/>
        <d v="1941-12-15T21:46:01"/>
        <d v="1945-05-04T08:02:55"/>
        <d v="1945-01-31T02:00:20"/>
        <d v="1943-02-25T13:19:23"/>
        <d v="1944-04-22T18:11:35"/>
        <d v="1943-09-16T13:38:05"/>
        <d v="1944-01-14T22:43:20"/>
        <d v="1943-12-25T17:09:51"/>
        <d v="1945-04-11T16:53:35"/>
        <d v="1945-02-01T19:47:59"/>
        <d v="1944-10-24T17:12:51"/>
        <d v="1942-03-02T00:03:42"/>
        <d v="1943-09-29T16:40:01"/>
        <d v="1944-07-15T18:25:12"/>
        <d v="1943-04-13T16:47:40"/>
        <d v="1941-09-12T15:22:07"/>
        <d v="1944-04-28T13:01:15"/>
        <d v="1943-05-12T20:19:27"/>
        <d v="1941-06-09T03:02:21"/>
        <d v="1941-07-24T17:02:33"/>
        <d v="1946-04-27T20:22:15"/>
        <d v="1944-06-09T02:52:54"/>
        <d v="1942-08-07T22:37:44"/>
        <d v="1942-08-13T16:18:54"/>
        <d v="1942-05-11T04:01:23"/>
        <d v="1944-07-05T23:45:24"/>
        <d v="1943-11-26T04:01:29"/>
        <d v="1944-03-03T17:19:39"/>
        <d v="1944-07-22T22:08:38"/>
        <d v="1944-08-16T16:45:19"/>
        <d v="1947-01-17T07:53:49"/>
        <d v="1945-04-04T02:04:03"/>
        <d v="1944-04-26T23:24:01"/>
        <d v="1942-03-18T20:02:14"/>
        <d v="1945-02-28T21:51:49"/>
        <d v="1944-09-20T09:47:15"/>
        <d v="1943-07-09T12:00:15"/>
        <d v="1942-09-09T16:08:09"/>
        <d v="1946-03-17T21:31:30"/>
        <d v="1942-11-29T04:44:32"/>
        <d v="1945-09-23T22:32:52"/>
        <d v="1943-04-16T12:08:19"/>
        <d v="1944-04-30T22:37:19"/>
        <d v="1946-10-25T14:16:34"/>
        <d v="1946-12-09T01:18:20"/>
        <d v="1941-12-03T11:33:36"/>
        <d v="1942-07-22T23:14:45"/>
        <d v="1945-12-26T23:34:59"/>
        <d v="1946-08-13T00:50:30"/>
        <d v="1945-04-18T17:25:38"/>
        <d v="1944-06-07T19:56:05"/>
        <d v="1945-06-14T19:51:45"/>
        <d v="1943-12-11T22:21:14"/>
        <d v="1944-10-31T00:54:25"/>
        <d v="1941-11-09T18:17:29"/>
        <d v="1939-08-17T21:29:28"/>
        <d v="1940-03-08T21:15:51"/>
        <d v="1941-06-07T05:37:31"/>
        <d v="1942-02-15T13:17:05"/>
        <d v="1944-12-16T12:38:23"/>
        <d v="1942-02-08T23:36:27"/>
        <d v="1945-11-08T02:21:26"/>
        <d v="1943-07-10T13:15:20"/>
        <d v="1942-09-03T23:00:57"/>
        <d v="1942-03-26T00:35:01"/>
        <d v="1945-05-27T15:09:30"/>
        <d v="1946-01-29T04:13:59"/>
        <d v="1943-03-06T07:16:22"/>
        <d v="1946-10-05T17:48:47"/>
        <d v="1946-06-30T15:41:45"/>
        <d v="1944-07-08T14:44:07"/>
        <d v="1945-11-17T11:46:41"/>
        <d v="1945-03-26T18:41:20"/>
        <d v="1947-01-02T14:46:01"/>
        <d v="1945-08-05T14:47:04"/>
        <d v="1942-11-04T09:23:41"/>
        <d v="1945-11-08T16:51:01"/>
        <d v="1946-10-02T02:13:39"/>
        <d v="1946-02-28T00:58:45"/>
        <d v="1945-08-20T03:11:16"/>
        <d v="1946-05-01T17:12:49"/>
        <d v="1944-07-28T09:37:21"/>
        <d v="1945-07-05T14:12:24"/>
        <d v="1947-01-17T04:56:06"/>
        <d v="1945-05-29T22:05:07"/>
        <d v="1946-12-20T00:44:54"/>
        <d v="1945-05-31T14:11:08"/>
        <d v="1946-11-01T01:33:49"/>
        <d v="1946-04-12T00:10:08"/>
        <d v="1946-04-21T10:26:05"/>
        <d v="1945-09-21T19:27:50"/>
        <d v="1946-12-06T13:05:05"/>
        <d v="1945-06-22T08:16:47"/>
        <d v="1945-10-03T18:26:31"/>
        <d v="1946-04-12T19:04:23"/>
        <d v="1946-06-13T01:11:47"/>
        <d v="1945-01-03T19:36:46"/>
        <d v="1945-09-27T01:07:14"/>
        <d v="1946-03-03T17:41:56"/>
        <d v="1944-09-30T02:12:42"/>
        <d v="1946-06-03T15:46:00"/>
        <d v="1945-10-04T14:13:09"/>
        <d v="1945-08-31T16:01:55"/>
        <d v="1946-01-09T16:42:44"/>
        <d v="1945-09-27T21:40:48"/>
        <d v="1945-06-06T15:17:02"/>
        <d v="1947-01-17T16:17:25"/>
        <d v="1945-06-16T06:37:04"/>
        <d v="1945-11-08T14:48:16"/>
        <d v="1944-10-13T17:16:31"/>
        <d v="1944-09-17T16:26:12"/>
        <d v="1946-05-12T08:29:03"/>
        <d v="1945-12-05T20:38:37"/>
        <d v="1946-11-01T22:36:43"/>
        <d v="1945-02-20T21:11:45"/>
        <d v="1945-11-11T06:47:40"/>
        <d v="1944-11-15T18:30:45"/>
        <d v="1945-09-19T15:48:33"/>
        <d v="1946-11-17T09:20:15"/>
        <d v="1945-01-16T01:40:47"/>
        <d v="1946-02-09T22:37:55"/>
        <d v="1945-06-08T18:50:49"/>
        <d v="1946-06-13T16:25:33"/>
        <d v="1944-11-30T20:13:14"/>
        <d v="1945-12-08T22:07:03"/>
        <d v="1945-11-30T20:20:12"/>
        <d v="1946-01-17T19:09:29"/>
        <d v="1945-07-05T19:35:23"/>
        <d v="1945-10-03T17:11:28"/>
        <d v="1944-11-18T01:12:11"/>
        <d v="1946-09-18T10:38:27"/>
        <d v="1945-05-12T16:37:23"/>
        <d v="1945-01-25T11:19:12"/>
        <d v="1946-03-20T14:08:22"/>
        <d v="1945-08-12T13:53:13"/>
        <d v="1944-11-23T20:27:03"/>
        <d v="1946-08-22T21:47:47"/>
        <d v="1945-07-01T00:18:24"/>
        <d v="1945-02-18T17:45:19"/>
        <d v="1945-02-15T22:31:27"/>
        <d v="1945-02-12T17:11:56"/>
        <d v="1945-10-04T09:22:57"/>
        <d v="1945-01-14T20:30:07"/>
        <d v="1945-03-15T18:10:33"/>
        <d v="1946-09-17T18:28:06"/>
        <d v="1945-06-21T14:44:59"/>
        <d v="1946-01-06T13:18:51"/>
        <d v="1945-06-20T13:02:10"/>
        <d v="1944-11-01T05:34:20"/>
        <d v="1945-03-05T16:15:45"/>
        <d v="1946-03-16T18:43:26"/>
        <d v="1945-03-18T01:40:38"/>
        <d v="1946-10-02T21:31:32"/>
        <d v="1946-06-23T16:55:35"/>
        <d v="1944-11-03T00:03:01"/>
        <d v="1945-02-10T19:30:02"/>
        <d v="1945-03-08T19:09:22"/>
        <d v="1944-11-24T20:35:39"/>
        <d v="1945-05-17T19:03:35"/>
        <d v="1944-07-13T15:20:23"/>
        <d v="1944-07-27T00:50:56"/>
        <d v="1945-07-07T08:35:08"/>
        <d v="1945-04-06T15:36:49"/>
        <d v="1945-10-21T19:48:56"/>
        <d v="1945-05-14T22:06:20"/>
        <d v="1945-10-28T00:49:04"/>
        <d v="1945-03-21T19:56:26"/>
        <d v="1945-11-18T13:27:17"/>
        <d v="1946-08-02T00:45:46"/>
        <d v="1945-08-29T11:55:20"/>
        <d v="1946-05-24T01:29:00"/>
        <d v="1945-08-24T02:55:59"/>
        <d v="1947-01-25T09:01:47"/>
        <d v="1945-03-22T08:14:03"/>
        <d v="1945-11-07T19:26:43"/>
        <d v="1944-09-24T15:36:30"/>
        <d v="1944-07-09T17:12:18"/>
        <d v="1946-06-06T23:42:17"/>
        <d v="1946-06-10T18:35:38"/>
        <d v="1945-04-26T00:13:17"/>
        <d v="1945-04-12T23:44:01"/>
        <d v="1947-02-23T21:29:37"/>
        <d v="1945-07-11T13:25:39"/>
        <d v="1946-01-13T07:21:51"/>
        <d v="1944-06-11T16:37:37"/>
        <d v="1946-04-13T15:18:28"/>
        <d v="1945-08-05T14:52:01"/>
        <d v="1946-04-28T18:32:09"/>
        <d v="1945-10-24T15:49:25"/>
        <d v="1946-05-16T07:11:02"/>
        <d v="1945-01-25T22:17:09"/>
        <d v="1945-03-11T02:12:42"/>
        <d v="1945-05-05T10:55:50"/>
        <d v="1947-01-26T23:05:18"/>
        <d v="1947-01-23T14:14:22"/>
        <d v="1944-08-12T13:59:55"/>
        <d v="1946-11-08T10:05:15"/>
        <d v="1945-07-12T13:40:48"/>
        <d v="1945-07-12T15:37:54"/>
        <d v="1945-04-04T15:24:35"/>
        <d v="1944-09-14T15:58:59"/>
        <d v="1946-07-12T00:37:54"/>
        <d v="1944-07-10T20:27:47"/>
        <d v="1946-02-14T18:25:49"/>
        <d v="1944-09-07T16:38:28"/>
        <d v="1944-08-24T21:53:33"/>
        <d v="1944-10-18T00:53:04"/>
        <d v="1944-11-11T00:25:11"/>
        <d v="1946-10-31T16:34:10"/>
        <d v="1945-07-12T14:50:40"/>
        <d v="1945-06-06T22:58:33"/>
        <d v="1945-02-08T22:58:32"/>
        <d v="1946-02-15T19:18:39"/>
        <d v="1945-11-21T20:17:52"/>
        <d v="1945-06-22T03:51:29"/>
        <d v="1945-07-22T14:14:55"/>
        <d v="1944-10-08T17:47:59"/>
        <d v="1946-09-22T15:29:19"/>
        <d v="1944-12-15T10:30:47"/>
        <d v="1945-06-16T20:14:16"/>
        <d v="1945-03-12T15:59:35"/>
        <d v="1946-11-13T17:04:21"/>
        <d v="1944-07-16T19:58:18"/>
        <d v="1946-09-18T08:57:43"/>
        <d v="1945-03-25T19:57:02"/>
        <d v="1946-06-05T15:00:58"/>
        <d v="1946-05-15T17:02:00"/>
        <d v="1944-12-09T16:37:32"/>
        <d v="1944-11-29T05:16:04"/>
        <d v="1944-07-16T20:10:17"/>
        <d v="1944-06-11T02:47:07"/>
        <d v="1944-11-30T22:20:04"/>
        <d v="1945-01-06T18:26:21"/>
        <d v="1946-05-13T09:41:35"/>
        <d v="1946-04-20T09:02:18"/>
        <d v="1946-07-04T16:41:49"/>
        <d v="1944-08-11T12:02:11"/>
        <d v="1946-09-25T19:20:04"/>
        <d v="1947-02-11T18:22:02"/>
        <d v="1946-09-20T21:36:04"/>
        <d v="1944-06-17T11:21:31"/>
        <d v="1944-11-26T20:47:52"/>
        <d v="1945-07-02T16:09:30"/>
        <d v="1946-12-06T18:00:53"/>
        <d v="1945-09-13T02:30:53"/>
        <d v="1946-10-31T16:01:37"/>
        <d v="1946-07-27T15:14:01"/>
        <d v="1945-06-01T00:40:46"/>
        <d v="1946-11-21T09:01:03"/>
        <d v="1945-03-29T19:23:47"/>
        <d v="1947-01-01T15:55:59"/>
        <d v="1944-09-29T12:30:20"/>
        <d v="1944-06-23T22:15:02"/>
        <d v="1946-01-17T12:33:09"/>
        <d v="1944-08-13T22:20:45"/>
        <d v="1943-10-15T11:39:08"/>
        <d v="1946-12-10T16:31:21"/>
        <d v="1944-06-21T15:54:40"/>
        <d v="1946-10-24T17:26:27"/>
        <d v="1946-12-06T22:49:09"/>
        <d v="1946-12-21T04:37:48"/>
        <d v="1946-12-21T11:47:58"/>
        <d v="1946-11-01T23:53:03"/>
        <d v="1946-11-21T15:55:27"/>
        <d v="1944-07-13T13:56:40"/>
        <d v="1944-11-03T00:59:19"/>
        <d v="1944-07-15T23:38:22"/>
        <d v="1946-11-03T11:01:08"/>
        <d v="1946-01-13T16:20:32"/>
        <d v="1946-05-05T12:42:12"/>
        <d v="1946-12-29T18:54:42"/>
        <d v="1945-09-24T02:10:40"/>
        <d v="1944-10-26T15:48:27"/>
        <d v="1944-08-04T20:30:02"/>
        <d v="1947-01-16T20:17:27"/>
        <d v="1946-02-07T00:57:56"/>
        <d v="1941-12-30T15:34:51"/>
        <d v="1944-06-15T13:43:27"/>
        <d v="1942-03-08T19:19:38"/>
        <d v="1945-06-27T19:35:49"/>
        <d v="1941-05-29T15:19:23"/>
        <d v="1945-11-11T15:01:52"/>
        <d v="1943-03-12T01:01:27"/>
        <d v="1942-12-03T00:29:09"/>
        <d v="1941-07-05T20:05:57"/>
        <d v="1942-07-20T04:27:41"/>
        <d v="1941-11-05T17:53:11"/>
        <d v="1941-11-30T19:05:47"/>
        <d v="1943-07-30T10:11:01"/>
        <d v="1943-11-19T10:04:52"/>
        <d v="1945-04-06T03:57:00"/>
        <d v="1944-11-01T00:42:26"/>
        <d v="1943-10-31T17:37:20"/>
        <d v="1944-01-27T06:36:27"/>
        <d v="1944-10-29T14:29:54"/>
        <d v="1944-07-07T12:03:49"/>
        <d v="1945-06-05T03:31:22"/>
        <d v="1943-05-06T15:33:26"/>
        <d v="1944-02-18T22:01:52"/>
        <d v="1942-03-21T17:01:25"/>
        <d v="1942-11-12T22:58:23"/>
        <d v="1943-04-02T13:44:05"/>
        <d v="1942-09-04T01:01:49"/>
        <d v="1944-12-13T13:10:19"/>
        <d v="1944-07-09T20:19:26"/>
        <d v="1946-12-28T22:35:30"/>
        <d v="1943-01-24T21:04:32"/>
        <d v="1941-06-17T15:07:55"/>
        <d v="1946-09-25T10:06:57"/>
        <d v="1945-01-13T14:09:51"/>
        <d v="1942-12-05T17:58:41"/>
        <d v="1943-04-18T14:31:17"/>
        <d v="1941-02-14T18:24:19"/>
        <d v="1942-11-21T01:18:34"/>
        <d v="1940-09-06T20:04:28"/>
        <d v="1944-05-28T07:55:39"/>
        <d v="1946-10-26T18:20:13"/>
        <d v="1944-01-02T18:02:06"/>
        <d v="1946-11-15T20:36:10"/>
        <d v="1943-07-15T10:43:28"/>
        <d v="1945-08-09T04:09:21"/>
        <d v="1944-09-17T13:01:24"/>
        <d v="1945-01-15T18:48:03"/>
        <d v="1945-04-19T03:26:50"/>
        <d v="1943-11-15T04:58:10"/>
        <d v="1943-11-25T23:54:54"/>
        <d v="1943-01-14T23:59:29"/>
        <d v="1945-12-09T19:46:42"/>
        <d v="1939-09-11T01:21:59"/>
        <d v="1945-04-04T17:39:45"/>
        <d v="1944-01-23T18:43:38"/>
        <d v="1941-11-14T01:26:35"/>
        <d v="1945-09-01T16:27:25"/>
        <d v="1943-06-30T23:32:57"/>
        <d v="1944-03-29T16:51:20"/>
        <d v="1940-09-13T16:25:05"/>
        <d v="1941-04-01T16:10:25"/>
        <d v="1943-05-08T00:01:14"/>
        <d v="1942-07-25T18:11:42"/>
        <d v="1942-03-18T18:34:09"/>
        <d v="1944-02-04T03:35:19"/>
        <d v="1943-01-28T14:15:15"/>
        <d v="1942-03-14T01:20:34"/>
        <d v="1943-10-01T15:03:46"/>
        <d v="1942-05-29T00:09:48"/>
        <d v="1943-01-02T04:28:00"/>
        <d v="1943-01-01T01:08:59"/>
        <d v="1943-10-09T18:44:06"/>
        <d v="1943-10-07T20:58:03"/>
        <d v="1943-06-16T17:47:24"/>
        <d v="1941-07-10T02:45:37"/>
        <d v="1942-02-22T14:42:46"/>
        <d v="1943-08-15T21:11:25"/>
        <d v="1942-03-27T23:51:28"/>
        <d v="1944-08-29T14:09:47"/>
        <d v="1942-03-27T16:00:46"/>
        <d v="1944-08-10T10:24:14"/>
        <d v="1941-05-30T19:05:20"/>
        <d v="1942-08-01T00:32:04"/>
        <d v="1941-04-30T22:47:58"/>
        <d v="1941-07-04T02:32:06"/>
        <d v="1941-05-25T19:45:12"/>
        <d v="1941-08-06T16:35:39"/>
        <d v="1947-01-23T15:05:11"/>
        <d v="1944-11-17T02:24:46"/>
        <d v="1943-12-19T20:00:30"/>
        <d v="1942-08-01T01:21:02"/>
        <d v="1943-06-17T15:26:42"/>
        <d v="1943-01-07T00:25:52"/>
        <d v="1942-06-19T23:02:45"/>
        <d v="1941-05-14T17:50:01"/>
        <d v="1944-09-30T22:01:43"/>
        <d v="1943-03-07T20:54:03"/>
        <d v="1942-01-15T14:23:31"/>
        <d v="1942-07-29T21:11:21"/>
        <d v="1943-12-10T23:57:34"/>
        <d v="1944-05-07T20:12:22"/>
        <d v="1945-03-28T22:07:45"/>
        <d v="1942-09-04T22:44:10"/>
        <d v="1945-02-18T23:20:52"/>
        <d v="1940-03-11T05:48:38"/>
        <d v="1942-10-03T07:21:24"/>
        <d v="1942-03-04T00:55:30"/>
        <d v="1942-01-17T11:21:47"/>
        <d v="1942-06-12T01:13:02"/>
        <d v="1946-05-13T19:14:00"/>
        <d v="1943-02-19T12:37:05"/>
        <d v="1942-03-27T15:31:34"/>
        <d v="1941-11-20T16:12:15"/>
        <d v="1944-03-18T21:04:35"/>
        <d v="1943-05-27T19:44:52"/>
        <d v="1942-04-05T10:59:18"/>
        <d v="1943-09-06T01:21:58"/>
        <d v="1944-03-30T23:57:42"/>
        <d v="1941-12-16T21:33:05"/>
        <d v="1942-08-22T18:19:16"/>
        <d v="1946-08-24T05:26:27"/>
        <d v="1944-10-09T20:07:43"/>
        <d v="1943-09-08T14:13:03"/>
        <d v="1946-11-20T06:11:20"/>
        <d v="1944-09-21T16:25:52"/>
        <d v="1946-07-26T04:56:36"/>
        <d v="1944-02-23T09:24:15"/>
        <d v="1945-06-08T19:09:36"/>
        <d v="1945-03-13T19:00:33"/>
        <d v="1945-02-14T03:34:24"/>
        <d v="1946-03-22T19:51:57"/>
        <d v="1946-05-31T21:07:33"/>
        <d v="1946-10-12T19:19:55"/>
        <d v="1945-01-15T19:58:29"/>
        <d v="1946-11-27T05:05:46"/>
        <d v="1946-06-23T03:00:17"/>
        <d v="1946-08-26T07:29:16"/>
        <d v="1945-10-12T13:57:11"/>
        <d v="1945-03-14T17:53:38"/>
        <d v="1945-05-02T19:41:08"/>
        <d v="1943-10-22T11:35:13"/>
        <d v="1946-08-16T23:10:04"/>
        <d v="1943-10-11T13:19:08"/>
        <d v="1942-01-11T02:49:26"/>
        <d v="1943-09-23T02:33:58"/>
        <d v="1942-11-16T18:33:17"/>
        <d v="1945-01-19T15:18:38"/>
        <d v="1939-10-01T02:31:46"/>
        <d v="1943-12-07T00:39:58"/>
        <d v="1943-03-08T20:17:37"/>
        <d v="1943-08-01T00:32:03"/>
        <d v="1943-10-29T13:28:15"/>
        <d v="1941-01-22T19:48:47"/>
        <d v="1942-10-01T04:00:40"/>
        <d v="1943-04-03T14:00:34"/>
        <d v="1945-08-30T17:22:11"/>
        <d v="1943-01-01T11:55:27"/>
        <d v="1943-11-18T18:56:00"/>
        <d v="1940-11-21T05:35:24"/>
        <d v="1942-05-07T19:55:05"/>
        <d v="1942-09-26T07:42:18"/>
        <d v="1941-11-28T06:01:26"/>
        <d v="1941-08-02T20:39:10"/>
        <d v="1945-12-31T22:27:15"/>
        <d v="1942-03-12T19:15:46"/>
        <d v="1946-12-08T22:35:11"/>
        <d v="1946-08-20T20:53:33"/>
        <d v="1942-04-26T23:00:55"/>
        <d v="1941-07-25T18:04:45"/>
        <d v="1944-09-03T18:49:03"/>
        <d v="1943-10-21T16:46:19"/>
        <d v="1944-07-20T00:45:30"/>
        <d v="1940-05-04T04:48:03"/>
        <d v="1945-02-28T21:32:43"/>
        <d v="1946-05-05T23:33:30"/>
        <d v="1940-09-08T03:03:49"/>
        <d v="1945-07-31T20:57:06"/>
        <d v="1942-10-28T16:31:48"/>
        <d v="1941-11-29T18:11:50"/>
        <d v="1941-04-11T02:22:42"/>
        <d v="1946-02-27T20:23:22"/>
        <d v="1940-04-21T19:28:34"/>
        <d v="1944-07-07T23:10:22"/>
        <d v="1942-08-27T19:06:20"/>
        <d v="1945-12-02T01:55:37"/>
        <d v="1940-11-23T05:45:26"/>
        <d v="1944-02-10T04:33:10"/>
        <d v="1941-08-10T04:37:03"/>
        <d v="1940-06-09T19:14:15"/>
        <d v="1942-06-20T16:34:00"/>
        <d v="1947-01-01T13:05:19"/>
        <d v="1944-01-02T00:07:25"/>
        <d v="1942-10-11T02:37:27"/>
        <d v="1942-04-04T03:20:19"/>
        <d v="1942-07-25T18:19:07"/>
        <d v="1942-01-27T16:18:34"/>
        <d v="1940-09-11T20:28:54"/>
        <d v="1944-06-10T22:38:50"/>
        <d v="1944-10-30T21:59:21"/>
        <d v="1942-11-13T15:24:05"/>
        <d v="1943-10-14T16:07:02"/>
        <d v="1941-10-29T04:06:16"/>
        <d v="1944-08-25T12:43:13"/>
        <d v="1944-10-20T23:02:03"/>
        <d v="1943-01-13T22:37:49"/>
        <d v="1943-10-27T21:08:31"/>
        <d v="1940-06-07T00:28:50"/>
        <d v="1942-04-13T19:44:55"/>
        <d v="1942-09-27T20:41:53"/>
        <d v="1942-03-09T05:42:49"/>
        <d v="1940-05-12T21:58:26"/>
        <d v="1944-02-09T08:38:22"/>
        <d v="1943-02-04T23:15:45"/>
        <d v="1944-03-11T04:03:29"/>
        <d v="1944-04-02T17:41:24"/>
        <d v="1945-12-28T08:00:29"/>
        <d v="1941-12-04T00:34:49"/>
        <d v="1943-10-03T19:09:17"/>
        <d v="1942-08-02T11:30:48"/>
        <d v="1943-05-21T18:18:58"/>
        <d v="1945-06-25T00:12:06"/>
        <d v="1947-01-10T02:19:05"/>
        <d v="1946-01-11T20:14:20"/>
        <d v="1946-10-29T16:01:45"/>
        <d v="1946-03-14T14:00:50"/>
        <d v="1946-12-27T20:57:06"/>
        <d v="1946-08-09T18:00:48"/>
        <d v="1946-04-30T18:45:06"/>
        <d v="1946-02-09T19:52:44"/>
        <d v="1945-12-21T01:02:56"/>
        <d v="1945-12-16T18:01:01"/>
        <d v="1946-04-19T15:41:12"/>
        <d v="1946-10-18T14:43:32"/>
        <d v="1944-12-24T03:56:39"/>
        <d v="1945-07-07T20:00:39"/>
        <d v="1946-08-03T07:05:00"/>
        <d v="1945-02-23T21:55:59"/>
        <d v="1946-10-16T13:15:33"/>
        <d v="1945-03-17T19:16:03"/>
        <d v="1944-12-18T04:11:05"/>
        <d v="1947-01-30T15:02:35"/>
        <d v="1947-01-04T16:38:55"/>
        <d v="1946-01-02T17:05:53"/>
        <d v="1946-09-11T15:15:19"/>
        <d v="1945-07-21T15:05:19"/>
        <d v="1946-09-23T00:24:06"/>
        <d v="1946-09-05T15:15:32"/>
        <d v="1946-02-20T06:06:14"/>
        <d v="1944-07-14T20:20:34"/>
        <d v="1947-01-06T07:16:47"/>
        <d v="1946-12-16T05:17:33"/>
        <d v="1945-04-15T17:01:00"/>
        <d v="1944-08-03T20:46:38"/>
        <d v="1945-09-08T00:21:33"/>
        <d v="1946-02-22T17:59:16"/>
        <d v="1946-04-28T16:43:05"/>
        <d v="1945-06-28T01:24:57"/>
        <d v="1946-01-20T22:36:37"/>
        <d v="1946-01-24T07:25:01"/>
        <d v="1946-05-15T10:00:28"/>
        <d v="1944-10-14T21:42:02"/>
        <d v="1944-07-08T22:43:42"/>
        <d v="1946-09-01T18:04:46"/>
        <d v="1946-07-22T16:01:25"/>
        <d v="1945-02-24T02:46:48"/>
        <d v="1945-11-29T23:13:30"/>
        <d v="1945-11-14T18:25:00"/>
        <d v="1944-05-12T07:04:10"/>
        <d v="1946-08-31T08:33:45"/>
        <d v="1946-08-28T22:24:55"/>
        <d v="1944-08-02T18:49:24"/>
        <d v="1946-06-16T18:09:48"/>
        <d v="1946-03-07T22:11:59"/>
        <d v="1946-10-08T23:09:28"/>
        <d v="1944-10-07T06:18:50"/>
        <d v="1944-11-02T22:34:40"/>
        <d v="1944-06-25T20:47:40"/>
        <d v="1944-10-27T02:28:17"/>
        <d v="1945-10-03T04:03:21"/>
        <d v="1944-10-12T07:11:30"/>
        <d v="1947-01-13T01:26:00"/>
        <d v="1946-12-15T17:16:53"/>
        <d v="1945-11-15T16:25:14"/>
        <d v="1947-02-13T17:01:01"/>
        <d v="1946-01-17T17:00:27"/>
        <d v="1945-09-27T14:59:43"/>
        <d v="1944-12-02T00:57:52"/>
        <d v="1946-11-01T14:00:23"/>
        <d v="1946-11-27T19:25:15"/>
        <d v="1946-05-19T14:30:46"/>
        <d v="1946-07-09T19:54:22"/>
        <d v="1944-11-01T21:33:15"/>
        <d v="1946-12-09T10:34:12"/>
        <d v="1945-11-29T20:00:56"/>
        <d v="1944-11-10T00:03:35"/>
        <d v="1945-10-24T21:04:55"/>
        <d v="1946-02-20T02:34:16"/>
        <d v="1945-10-10T16:12:15"/>
        <d v="1946-06-13T11:48:53"/>
        <d v="1945-01-03T23:22:29"/>
        <d v="1945-05-01T01:40:09"/>
        <d v="1945-09-22T06:02:51"/>
        <d v="1945-04-15T15:31:17"/>
        <d v="1945-05-19T22:04:21"/>
        <d v="1945-12-30T13:56:03"/>
        <d v="1945-02-12T20:00:37"/>
        <d v="1946-02-24T09:46:56"/>
        <d v="1944-09-21T00:49:07"/>
        <d v="1947-01-19T15:03:25"/>
        <d v="1945-02-07T17:05:07"/>
        <d v="1946-08-28T11:35:49"/>
        <d v="1945-11-14T18:20:10"/>
        <d v="1946-05-23T16:00:25"/>
        <d v="1946-11-13T17:34:40"/>
        <d v="1946-07-03T04:00:04"/>
        <d v="1945-01-10T15:23:40"/>
        <d v="1942-12-05T10:46:30"/>
        <d v="1945-04-23T19:44:22"/>
        <d v="1946-02-16T05:33:43"/>
        <d v="1946-11-17T02:37:26"/>
        <d v="1946-07-27T17:00:09"/>
        <d v="1944-07-09T01:26:32"/>
        <d v="1944-07-29T16:42:28"/>
        <d v="1945-04-18T06:04:15"/>
        <d v="1945-01-05T22:13:21"/>
        <d v="1944-07-22T20:59:10"/>
        <d v="1945-11-09T20:26:00"/>
        <d v="1944-10-04T19:38:35"/>
        <d v="1946-08-15T01:16:29"/>
        <d v="1946-01-11T10:20:45"/>
        <d v="1945-08-13T19:07:57"/>
        <d v="1944-07-28T00:20:25"/>
        <d v="1946-04-22T19:08:15"/>
        <d v="1947-02-08T04:08:52"/>
        <d v="1944-07-09T20:26:39"/>
        <d v="1946-02-04T23:49:05"/>
        <d v="1945-02-21T17:16:17"/>
        <d v="1946-11-03T20:54:43"/>
        <d v="1945-02-10T21:37:23"/>
        <d v="1945-02-09T18:57:36"/>
        <d v="1945-03-14T21:54:53"/>
        <d v="1946-03-02T06:38:28"/>
        <d v="1946-07-04T19:22:21"/>
        <d v="1946-07-31T00:44:22"/>
        <d v="1943-05-22T05:28:23"/>
        <d v="1944-01-21T09:08:42"/>
        <d v="1943-06-19T23:06:22"/>
        <d v="1943-11-20T20:32:11"/>
        <d v="1946-03-10T08:54:24"/>
        <d v="1943-10-24T05:30:59"/>
        <d v="1942-09-10T00:17:02"/>
        <d v="1945-10-16T18:04:53"/>
        <d v="1944-01-05T19:58:17"/>
        <d v="1941-09-14T23:09:01"/>
        <d v="1943-12-04T04:09:05"/>
        <d v="1942-04-05T21:41:56"/>
        <d v="1944-07-16T09:04:10"/>
        <d v="1945-12-13T04:00:11"/>
        <d v="1941-06-05T04:42:01"/>
        <d v="1946-04-18T13:35:36"/>
        <d v="1944-04-09T03:18:53"/>
        <d v="1944-12-27T22:14:52"/>
        <d v="1942-07-10T21:44:48"/>
        <d v="1944-06-01T15:49:43"/>
        <d v="1944-07-07T21:53:24"/>
        <d v="1946-02-11T16:06:15"/>
        <d v="1944-07-23T20:48:11"/>
        <d v="1944-05-14T17:08:07"/>
        <d v="1944-03-23T19:11:07"/>
        <d v="1945-05-25T04:32:55"/>
        <d v="1945-04-27T04:27:33"/>
        <d v="1946-03-10T19:41:12"/>
        <d v="1942-12-06T00:37:18"/>
        <d v="1946-01-25T23:22:17"/>
        <d v="1941-09-07T17:07:13"/>
        <d v="1943-07-30T12:53:40"/>
        <d v="1944-09-01T12:25:54"/>
        <d v="1944-01-20T19:01:17"/>
        <d v="1944-03-12T18:18:15"/>
        <d v="1945-04-11T20:04:28"/>
        <d v="1946-01-13T02:39:31"/>
        <d v="1946-06-16T18:32:18"/>
        <d v="1943-10-29T01:05:25"/>
        <d v="1946-04-18T05:19:50"/>
        <d v="1944-05-10T09:50:21"/>
        <d v="1944-02-21T03:15:27"/>
        <d v="1942-03-04T17:46:15"/>
        <d v="1944-06-21T20:40:24"/>
        <d v="1942-02-11T15:17:15"/>
        <d v="1946-10-18T18:03:10"/>
        <d v="1942-11-06T22:23:42"/>
        <d v="1945-12-07T04:53:10"/>
        <d v="1944-11-18T18:13:31"/>
        <d v="1944-07-13T23:27:00"/>
        <d v="1943-09-08T08:18:07"/>
        <d v="1946-02-27T16:41:35"/>
        <d v="1942-04-09T20:20:08"/>
        <d v="1945-11-23T14:21:53"/>
        <d v="1944-03-04T03:59:39"/>
        <d v="1944-03-22T19:01:04"/>
        <d v="1941-09-11T20:56:40"/>
        <d v="1946-02-10T22:25:16"/>
        <d v="1943-05-15T16:53:45"/>
        <d v="1944-03-18T12:34:08"/>
        <d v="1945-03-29T16:00:51"/>
        <d v="1945-07-25T14:58:50"/>
        <d v="1946-06-13T07:51:34"/>
        <d v="1944-10-12T20:30:00"/>
        <d v="1944-07-06T15:35:17"/>
        <d v="1946-05-05T06:21:33"/>
        <d v="1944-09-24T23:55:00"/>
        <d v="1945-11-22T21:47:48"/>
        <d v="1946-12-01T02:46:11"/>
        <d v="1944-06-29T09:46:21"/>
        <d v="1944-11-13T06:50:28"/>
        <d v="1946-07-06T23:44:54"/>
        <d v="1945-11-17T16:07:09"/>
        <d v="1946-03-23T19:40:21"/>
        <d v="1946-12-31T21:45:31"/>
        <d v="1944-11-30T08:20:26"/>
        <d v="1945-07-05T11:05:21"/>
        <d v="1945-06-07T16:47:30"/>
        <d v="1945-01-16T00:08:47"/>
        <d v="1945-11-15T04:38:46"/>
        <d v="1945-03-28T04:22:00"/>
        <d v="1944-08-01T17:56:32"/>
        <d v="1944-03-23T22:52:53"/>
        <d v="1944-08-18T23:19:43"/>
        <d v="1946-10-31T04:06:21"/>
        <d v="1946-05-16T17:02:46"/>
        <d v="1945-11-07T22:54:35"/>
        <d v="1945-08-06T02:27:43"/>
        <d v="1945-04-13T17:01:52"/>
        <d v="1945-05-17T17:08:25"/>
        <d v="1945-08-05T02:36:46"/>
        <d v="1944-07-13T18:20:08"/>
        <d v="1945-01-23T01:42:42"/>
        <d v="1944-10-04T15:04:40"/>
        <d v="1944-11-07T02:12:08"/>
        <d v="1945-05-28T17:26:05"/>
        <d v="1945-02-24T03:43:06"/>
        <d v="1945-04-26T15:06:29"/>
        <d v="1944-08-23T16:24:24"/>
        <d v="1944-07-08T17:22:00"/>
        <d v="1946-05-18T17:23:02"/>
        <d v="1944-05-31T05:08:50"/>
        <d v="1945-05-24T11:39:02"/>
        <d v="1944-08-10T17:38:15"/>
        <d v="1946-08-22T01:17:45"/>
        <d v="1945-01-21T08:29:23"/>
        <d v="1945-04-28T21:26:11"/>
        <d v="1944-10-24T19:18:47"/>
        <d v="1944-07-19T16:22:32"/>
        <d v="1945-06-27T04:27:37"/>
        <d v="1946-04-07T20:12:07"/>
        <d v="1945-06-13T17:28:59"/>
        <d v="1947-01-10T00:28:18"/>
        <d v="1944-09-13T15:51:36"/>
        <d v="1944-07-15T21:44:12"/>
        <d v="1945-09-26T17:17:07"/>
        <d v="1944-05-20T19:21:54"/>
        <d v="1945-01-28T08:08:41"/>
        <d v="1946-12-23T19:51:28"/>
        <d v="1946-10-12T20:40:23"/>
        <d v="1947-01-05T14:23:31"/>
        <d v="1945-05-04T20:45:49"/>
        <d v="1945-04-27T20:43:15"/>
        <d v="1945-04-13T21:28:43"/>
        <d v="1946-12-06T16:49:00"/>
        <d v="1946-06-07T23:29:55"/>
        <d v="1944-07-30T15:58:45"/>
        <d v="1946-02-17T14:29:20"/>
        <d v="1947-01-11T12:09:38"/>
        <d v="1946-02-07T18:37:33"/>
        <d v="1945-03-07T11:42:59"/>
        <d v="1945-10-19T08:20:53"/>
        <d v="1945-11-16T19:38:59"/>
        <d v="1946-05-12T15:57:14"/>
        <d v="1945-11-23T14:51:26"/>
        <d v="1945-06-04T18:30:00"/>
        <d v="1945-03-24T11:27:36"/>
        <d v="1946-06-14T14:34:06"/>
        <d v="1945-05-26T06:55:54"/>
        <d v="1945-04-29T14:45:27"/>
        <d v="1945-10-18T17:57:13"/>
        <d v="1945-05-12T12:09:11"/>
        <d v="1947-02-05T18:37:33"/>
        <d v="1946-02-28T10:19:33"/>
        <d v="1946-02-21T17:01:04"/>
        <d v="1947-01-25T20:18:25"/>
        <d v="1945-05-06T22:36:12"/>
        <d v="1946-05-24T20:47:41"/>
        <d v="1945-11-08T22:48:15"/>
        <d v="1946-12-26T18:08:20"/>
        <d v="1945-04-08T20:10:05"/>
        <d v="1944-04-28T22:09:16"/>
        <d v="1945-08-29T14:47:37"/>
        <d v="1946-06-13T19:25:40"/>
        <d v="1945-09-29T15:53:20"/>
        <d v="1946-09-19T11:05:13"/>
        <d v="1945-07-24T15:05:12"/>
        <d v="1946-11-05T11:24:48"/>
        <d v="1946-02-28T17:17:27"/>
        <d v="1946-10-10T04:15:09"/>
        <d v="1944-04-05T13:11:42"/>
        <d v="1943-08-22T21:44:38"/>
        <d v="1944-03-15T20:59:41"/>
        <d v="1944-07-05T22:03:36"/>
        <d v="1941-07-28T17:30:08"/>
        <d v="1942-03-16T11:02:07"/>
        <d v="1941-01-23T23:20:30"/>
        <d v="1945-07-06T22:36:08"/>
        <d v="1943-08-19T20:21:10"/>
        <d v="1942-01-29T22:46:14"/>
        <d v="1945-01-01T18:55:42"/>
        <d v="1943-11-04T03:14:59"/>
        <d v="1942-07-19T16:19:24"/>
        <d v="1942-08-03T06:47:45"/>
        <d v="1941-07-05T14:38:56"/>
        <d v="1941-12-04T23:06:07"/>
        <d v="1943-05-14T00:57:37"/>
        <d v="1944-10-09T20:06:20"/>
        <d v="1941-08-25T03:58:22"/>
        <d v="1941-05-06T21:06:11"/>
        <d v="1943-03-21T19:48:43"/>
        <d v="1944-05-13T14:23:54"/>
        <d v="1941-10-20T01:02:29"/>
        <d v="1943-04-05T07:00:55"/>
        <d v="1944-05-06T15:45:53"/>
        <d v="1942-06-06T17:46:51"/>
        <d v="1944-07-21T15:25:31"/>
        <d v="1941-07-25T19:32:47"/>
        <d v="1943-09-25T23:42:49"/>
        <d v="1944-08-02T18:48:27"/>
        <d v="1940-11-03T14:54:46"/>
        <d v="1943-10-31T20:17:32"/>
        <d v="1942-01-11T22:03:51"/>
        <d v="1941-02-11T02:03:10"/>
        <d v="1943-07-31T14:40:12"/>
        <d v="1944-05-05T23:17:44"/>
        <d v="1944-01-26T20:13:40"/>
        <d v="1943-12-29T08:13:47"/>
        <d v="1944-01-16T18:18:12"/>
        <d v="1944-02-21T02:01:10"/>
        <d v="1943-09-29T15:54:43"/>
        <d v="1940-10-12T15:43:35"/>
        <d v="1943-12-11T21:02:25"/>
        <d v="1943-06-23T14:02:38"/>
        <d v="1943-08-20T20:17:27"/>
        <d v="1946-03-15T19:45:12"/>
        <d v="1942-01-23T20:34:02"/>
        <d v="1943-10-13T16:24:19"/>
        <d v="1940-04-04T17:52:59"/>
        <d v="1944-07-30T17:31:31"/>
        <d v="1942-07-25T16:33:45"/>
        <d v="1943-07-02T20:49:47"/>
        <d v="1939-07-12T16:54:07"/>
        <d v="1942-07-30T13:29:07"/>
        <d v="1944-05-25T13:19:26"/>
        <d v="1944-02-11T02:22:50"/>
        <d v="1940-11-29T18:10:54"/>
        <d v="1943-07-07T17:50:36"/>
        <d v="1943-11-07T11:24:15"/>
        <d v="1943-02-14T17:13:09"/>
        <d v="1946-12-07T05:38:02"/>
        <d v="1945-06-03T13:59:35"/>
        <d v="1945-02-02T09:13:47"/>
        <d v="1945-04-11T14:54:16"/>
        <d v="1946-07-09T03:42:43"/>
        <d v="1946-12-04T03:14:05"/>
        <d v="1945-03-21T14:45:31"/>
        <d v="1945-02-27T15:39:51"/>
        <d v="1945-09-07T18:20:28"/>
        <d v="1945-10-13T16:49:31"/>
        <d v="1945-09-29T10:53:17"/>
        <d v="1945-06-27T13:44:57"/>
        <d v="1946-02-21T01:12:53"/>
        <d v="1946-03-31T17:55:58"/>
        <d v="1946-03-28T16:20:32"/>
        <d v="1945-06-12T19:32:39"/>
        <d v="1946-04-22T16:12:18"/>
        <d v="1945-07-08T17:59:38"/>
        <d v="1946-10-31T01:23:31"/>
        <d v="1946-07-14T10:35:20"/>
        <d v="1947-01-11T04:40:05"/>
        <d v="1946-06-21T15:58:28"/>
        <d v="1944-11-02T10:58:54"/>
        <d v="1946-01-16T12:04:39"/>
        <d v="1946-08-28T14:43:32"/>
        <d v="1945-09-08T21:11:08"/>
        <d v="1946-07-04T16:00:50"/>
        <d v="1946-10-25T19:15:19"/>
        <d v="1945-03-17T16:52:02"/>
        <d v="1946-01-31T17:01:54"/>
        <d v="1946-08-21T16:04:20"/>
        <d v="1945-09-29T11:57:28"/>
        <d v="1946-01-22T23:05:09"/>
        <d v="1946-05-29T05:39:06"/>
        <d v="1944-12-10T01:02:52"/>
        <d v="1944-06-24T19:29:25"/>
        <d v="1946-11-30T16:34:06"/>
        <d v="1946-11-22T17:58:57"/>
        <d v="1945-04-19T15:45:25"/>
        <d v="1946-03-21T16:45:46"/>
        <d v="1946-09-12T15:12:32"/>
        <d v="1946-11-29T02:03:55"/>
        <d v="1944-11-29T19:00:28"/>
        <d v="1945-04-27T16:17:15"/>
        <d v="1946-08-29T15:25:34"/>
        <d v="1944-10-21T05:19:05"/>
        <d v="1946-05-31T06:38:29"/>
        <d v="1946-07-17T12:05:54"/>
        <d v="1946-12-27T01:26:48"/>
        <d v="1944-06-14T02:33:45"/>
        <d v="1946-02-08T18:34:47"/>
        <d v="1945-11-03T22:28:22"/>
        <d v="1944-11-10T20:43:48"/>
        <d v="1947-01-31T13:51:19"/>
        <d v="1945-07-01T19:17:13"/>
        <d v="1944-10-22T15:31:55"/>
        <d v="1944-07-14T14:17:33"/>
        <d v="1946-08-29T14:58:37"/>
        <d v="1945-06-15T19:35:39"/>
        <d v="1946-06-20T12:38:03"/>
        <d v="1946-05-31T18:57:19"/>
        <d v="1944-06-07T19:32:39"/>
        <d v="1943-05-27T01:49:11"/>
        <d v="1945-02-03T15:18:45"/>
        <d v="1944-11-18T12:08:53"/>
        <d v="1945-11-07T07:58:55"/>
        <d v="1945-11-24T00:18:54"/>
        <d v="1946-01-11T17:45:44"/>
        <d v="1945-07-13T13:52:46"/>
        <d v="1943-02-03T02:49:48"/>
        <d v="1946-05-11T19:22:59"/>
        <d v="1942-10-30T06:06:45"/>
        <d v="1943-06-04T00:56:00"/>
        <d v="1943-01-29T23:05:37"/>
        <d v="1941-05-24T13:42:03"/>
        <d v="1941-05-03T19:33:10"/>
        <d v="1942-07-04T21:37:00"/>
        <d v="1944-05-20T17:12:52"/>
        <d v="1943-07-08T22:25:31"/>
        <d v="1946-01-25T20:15:27"/>
        <d v="1944-11-06T16:41:46"/>
        <d v="1945-02-12T17:35:52"/>
        <d v="1944-10-10T23:54:23"/>
        <d v="1945-10-13T00:04:10"/>
        <d v="1945-05-20T04:34:54"/>
        <d v="1944-03-10T14:15:46"/>
        <d v="1943-09-30T00:04:50"/>
        <d v="1945-04-05T18:12:22"/>
        <d v="1942-06-11T17:45:32"/>
        <d v="1946-11-29T22:50:33"/>
        <d v="1946-02-22T03:53:08"/>
        <d v="1946-12-15T01:35:19"/>
        <d v="1946-11-02T16:03:26"/>
        <d v="1947-01-11T05:16:10"/>
        <d v="1946-07-16T18:13:30"/>
        <d v="1945-05-04T11:47:56"/>
        <d v="1945-05-15T18:18:26"/>
        <d v="1946-11-28T05:08:45"/>
        <d v="1943-04-05T19:12:16"/>
        <d v="1946-12-02T01:47:58"/>
        <d v="1945-06-03T17:38:42"/>
        <d v="1946-03-03T16:32:01"/>
        <d v="1945-06-27T15:31:29"/>
        <d v="1945-04-30T22:06:35"/>
        <d v="1946-09-20T14:45:17"/>
        <d v="1946-07-13T11:32:37"/>
        <d v="1945-03-22T19:16:46"/>
        <d v="1945-07-06T15:36:58"/>
        <d v="1946-01-30T03:43:06"/>
        <d v="1946-07-01T16:22:03"/>
        <d v="1947-01-16T03:28:46"/>
        <d v="1946-12-14T21:48:01"/>
        <d v="1945-01-12T23:58:02"/>
        <d v="1946-09-26T22:01:50"/>
        <d v="1946-06-04T20:58:54"/>
        <d v="1944-09-05T00:06:13"/>
        <d v="1946-05-07T08:11:13"/>
        <d v="1943-05-04T23:54:34"/>
        <d v="1945-02-28T01:16:51"/>
        <d v="1943-06-25T01:30:35"/>
        <d v="1945-01-26T12:14:45"/>
        <d v="1944-10-27T16:20:01"/>
        <d v="1945-10-18T10:23:27"/>
        <d v="1944-07-16T12:52:58"/>
        <d v="1945-10-12T20:55:56"/>
        <d v="1944-10-31T03:12:15"/>
        <d v="1946-04-18T07:38:40"/>
        <d v="1945-01-07T01:25:00"/>
        <d v="1944-11-02T01:31:39"/>
        <d v="1945-12-20T10:29:30"/>
        <d v="1946-12-03T06:04:27"/>
        <d v="1945-07-05T16:13:11"/>
        <d v="1945-10-20T22:13:39"/>
        <d v="1945-08-14T03:36:14"/>
        <d v="1946-01-24T10:57:14"/>
        <d v="1946-09-08T10:56:59"/>
        <d v="1946-06-02T16:01:26"/>
        <d v="1945-01-07T21:58:29"/>
        <d v="1946-08-21T05:45:04"/>
        <d v="1945-11-30T08:38:51"/>
        <d v="1946-11-01T17:13:22"/>
        <d v="1945-03-28T03:09:19"/>
        <d v="1945-06-23T09:22:00"/>
        <d v="1946-08-18T20:26:25"/>
        <d v="1946-03-02T09:06:57"/>
        <d v="1945-03-09T01:27:22"/>
        <d v="1944-11-16T19:31:28"/>
        <d v="1945-10-25T05:03:36"/>
        <d v="1945-06-18T18:43:48"/>
        <d v="1946-10-29T15:01:15"/>
        <d v="1945-05-16T18:24:38"/>
        <d v="1945-09-09T18:43:40"/>
        <d v="1946-01-20T08:24:17"/>
        <d v="1944-06-04T12:45:39"/>
        <d v="1946-03-27T20:54:59"/>
        <d v="1945-02-03T19:55:01"/>
        <d v="1946-04-25T17:57:43"/>
        <d v="1945-07-11T18:22:49"/>
        <d v="1946-04-24T15:29:18"/>
        <d v="1946-12-02T22:13:29"/>
        <d v="1945-07-12T20:57:42"/>
        <d v="1945-05-13T13:00:55"/>
        <d v="1946-03-31T10:44:38"/>
        <d v="1946-06-07T17:32:14"/>
        <d v="1945-04-19T22:28:38"/>
        <d v="1945-03-21T19:28:25"/>
        <d v="1946-01-19T04:06:37"/>
        <d v="1944-10-17T23:00:59"/>
        <d v="1944-06-26T16:52:43"/>
        <d v="1947-02-28T16:42:27"/>
        <d v="1946-04-02T20:48:00"/>
        <d v="1944-07-10T16:08:40"/>
        <d v="1946-12-03T16:02:45"/>
        <d v="1945-10-10T21:30:44"/>
        <d v="1944-07-09T16:56:00"/>
        <d v="1945-11-02T04:54:56"/>
        <d v="1944-10-01T21:31:38"/>
        <d v="1944-09-15T15:29:14"/>
        <d v="1943-03-10T15:54:31"/>
        <d v="1943-02-20T21:52:18"/>
        <d v="1943-01-16T15:52:38"/>
        <d v="1942-02-18T17:37:32"/>
        <d v="1945-11-30T04:07:46"/>
        <d v="1942-01-23T19:14:45"/>
        <d v="1941-04-11T00:20:49"/>
        <d v="1943-01-15T14:21:49"/>
        <d v="1942-12-06T19:51:03"/>
        <d v="1945-03-08T22:58:54"/>
        <d v="1943-09-15T13:01:43"/>
        <d v="1942-01-29T23:30:39"/>
        <d v="1943-08-13T17:28:12"/>
        <d v="1944-11-15T17:21:03"/>
        <d v="1941-08-09T01:00:22"/>
        <d v="1941-10-22T14:46:44"/>
        <d v="1943-04-29T20:55:13"/>
        <d v="1944-04-23T17:53:09"/>
        <d v="1943-07-08T22:24:59"/>
        <d v="1943-10-02T22:09:05"/>
        <d v="1942-08-14T20:35:36"/>
        <d v="1946-06-26T04:37:55"/>
        <d v="1942-05-23T04:49:23"/>
        <d v="1945-05-04T19:06:13"/>
        <d v="1945-01-26T04:02:41"/>
        <d v="1946-07-02T22:01:11"/>
        <d v="1943-12-05T13:31:00"/>
        <d v="1942-10-15T14:40:52"/>
        <d v="1943-09-02T13:27:54"/>
        <d v="1944-12-16T17:07:23"/>
        <d v="1941-05-17T21:14:06"/>
        <d v="1943-05-16T20:47:55"/>
        <d v="1945-03-02T17:20:13"/>
        <d v="1941-07-26T18:57:11"/>
        <d v="1944-07-16T11:24:19"/>
        <d v="1943-06-18T15:25:22"/>
        <d v="1944-07-18T23:36:18"/>
        <d v="1946-06-05T00:10:33"/>
        <d v="1943-03-31T21:42:37"/>
        <d v="1945-06-06T14:00:23"/>
        <d v="1946-02-24T13:01:20"/>
        <d v="1946-08-23T08:20:01"/>
        <d v="1944-05-11T15:47:04"/>
        <d v="1946-02-12T10:38:23"/>
        <d v="1944-06-22T18:51:44"/>
        <d v="1940-03-15T10:48:29"/>
        <d v="1944-05-25T14:44:41"/>
        <d v="1947-01-15T12:48:05"/>
        <d v="1944-06-17T09:14:38"/>
        <d v="1945-10-17T14:00:04"/>
        <d v="1947-01-05T16:25:39"/>
        <d v="1944-06-14T15:17:46"/>
        <d v="1945-08-16T14:20:40"/>
        <d v="1946-02-13T06:04:57"/>
        <d v="1946-09-05T11:11:32"/>
        <d v="1944-11-03T13:35:53"/>
        <d v="1944-04-29T19:40:52"/>
        <d v="1944-05-21T17:48:03"/>
        <d v="1944-11-10T20:35:13"/>
        <d v="1946-05-02T04:01:31"/>
        <d v="1944-09-15T19:55:39"/>
        <d v="1944-11-19T18:01:56"/>
        <d v="1947-01-20T12:01:30"/>
        <d v="1946-07-18T16:52:18"/>
        <d v="1945-11-29T06:37:27"/>
        <d v="1947-02-13T14:24:46"/>
        <d v="1946-12-31T17:35:22"/>
        <d v="1945-02-15T15:05:20"/>
        <d v="1945-09-26T18:24:55"/>
        <d v="1944-10-27T19:15:26"/>
        <d v="1946-01-20T11:24:25"/>
        <d v="1946-03-13T00:02:57"/>
        <d v="1945-08-03T16:11:02"/>
        <d v="1946-04-23T19:53:51"/>
        <d v="1945-07-26T19:15:10"/>
        <d v="1946-06-30T07:33:47"/>
        <d v="1944-12-06T18:46:10"/>
        <d v="1946-11-30T22:03:39"/>
        <d v="1944-10-25T00:10:16"/>
        <d v="1944-11-29T17:05:38"/>
        <d v="1945-06-13T23:55:00"/>
        <d v="1944-10-21T12:13:54"/>
        <d v="1945-02-16T01:13:44"/>
        <d v="1945-01-25T21:13:54"/>
        <d v="1944-07-17T05:06:39"/>
        <d v="1947-02-15T10:14:42"/>
        <d v="1945-10-07T21:10:20"/>
        <d v="1945-10-02T03:15:59"/>
        <d v="1946-04-11T10:47:14"/>
        <d v="1945-04-25T19:47:19"/>
        <d v="1944-09-08T16:31:48"/>
        <d v="1945-08-01T06:47:27"/>
        <d v="1945-07-01T06:03:10"/>
        <d v="1945-08-23T14:43:52"/>
        <d v="1946-06-03T03:40:24"/>
        <d v="1944-08-18T15:40:33"/>
        <d v="1945-06-28T09:32:39"/>
        <d v="1945-04-12T01:16:39"/>
        <d v="1944-10-22T00:29:53"/>
        <d v="1943-10-07T01:00:03"/>
        <d v="1939-09-22T13:35:16"/>
        <d v="1944-01-12T17:49:11"/>
        <d v="1945-04-25T08:48:29"/>
        <d v="1941-05-07T17:31:01"/>
        <d v="1946-06-27T22:00:04"/>
        <d v="1944-01-31T22:29:05"/>
        <d v="1944-11-17T01:29:45"/>
        <d v="1943-04-24T16:18:34"/>
        <d v="1946-03-08T19:31:22"/>
        <d v="1945-05-18T18:28:03"/>
        <d v="1946-02-02T00:47:39"/>
        <d v="1947-02-19T00:00:02"/>
        <d v="1945-01-11T22:15:29"/>
        <d v="1944-06-07T12:34:56"/>
        <d v="1945-05-14T21:06:08"/>
        <d v="1942-05-24T20:20:48"/>
        <d v="1940-08-07T01:34:51"/>
        <d v="1943-07-25T23:54:51"/>
        <d v="1942-03-21T01:12:06"/>
        <d v="1945-11-15T10:46:30"/>
        <d v="1945-08-28T18:57:33"/>
        <d v="1944-08-24T21:43:11"/>
        <d v="1944-05-18T15:35:01"/>
        <d v="1946-12-02T21:29:28"/>
        <d v="1945-03-04T02:30:22"/>
        <d v="1944-11-11T22:49:25"/>
        <d v="1944-12-30T05:59:59"/>
        <d v="1945-09-07T23:38:06"/>
        <d v="1945-08-22T20:34:24"/>
        <d v="1946-03-03T17:25:41"/>
        <d v="1945-02-09T01:44:45"/>
        <d v="1945-01-27T20:17:35"/>
        <d v="1946-03-15T17:06:22"/>
        <d v="1944-05-19T01:12:08"/>
        <d v="1944-10-27T10:19:29"/>
        <d v="1946-08-20T08:29:57"/>
        <d v="1945-05-25T16:00:58"/>
        <d v="1946-03-08T12:56:16"/>
        <d v="1944-05-30T01:22:32"/>
        <d v="1941-04-03T02:13:53"/>
        <d v="1941-08-31T07:08:37"/>
        <d v="1941-11-27T04:04:19"/>
        <d v="1942-02-04T20:17:15"/>
        <d v="1941-07-21T00:18:33"/>
        <d v="1940-12-22T02:40:38"/>
        <d v="1942-05-23T19:24:11"/>
        <d v="1943-11-28T19:56:26"/>
        <d v="1941-09-08T00:01:49"/>
        <d v="1942-11-14T22:11:50"/>
        <d v="1943-05-14T00:00:32"/>
        <d v="1942-12-02T20:59:44"/>
        <d v="1942-06-21T01:40:02"/>
        <d v="1944-06-02T23:32:49"/>
        <d v="1941-10-27T01:13:16"/>
        <d v="1942-10-11T17:10:21"/>
        <d v="1943-09-28T15:56:28"/>
        <d v="1943-01-26T15:42:15"/>
        <d v="1944-08-23T04:28:06"/>
        <d v="1943-02-15T08:09:00"/>
        <d v="1942-04-03T14:33:35"/>
        <d v="1944-11-05T07:04:34"/>
        <d v="1943-06-27T16:31:29"/>
        <d v="1942-11-29T08:48:55"/>
        <d v="1942-08-13T16:47:33"/>
        <d v="1943-10-31T20:21:07"/>
        <d v="1942-10-22T16:58:09"/>
        <d v="1944-05-13T17:41:22"/>
        <d v="1944-01-05T20:48:53"/>
        <d v="1942-01-29T20:06:15"/>
        <d v="1942-09-11T20:37:41"/>
        <d v="1941-07-24T08:10:54"/>
        <d v="1941-12-17T21:12:36"/>
        <d v="1941-04-23T04:33:21"/>
        <d v="1946-05-11T20:51:01"/>
        <d v="1941-04-28T02:04:48"/>
        <d v="1939-11-04T18:02:20"/>
        <d v="1943-01-13T16:29:28"/>
        <d v="1942-01-31T15:39:25"/>
        <d v="1940-07-18T05:32:35"/>
        <d v="1944-11-17T14:19:04"/>
        <d v="1941-05-23T00:35:27"/>
        <d v="1942-08-24T19:46:52"/>
        <d v="1942-09-22T01:26:00"/>
        <d v="1943-09-03T14:49:00"/>
        <d v="1944-07-11T10:48:23"/>
        <d v="1942-05-09T09:49:37"/>
        <d v="1941-02-16T16:54:42"/>
        <d v="1944-04-06T16:25:55"/>
        <d v="1943-09-08T10:27:17"/>
        <d v="1941-03-21T21:37:00"/>
        <d v="1943-10-24T11:49:53"/>
        <d v="1941-03-22T20:01:36"/>
        <d v="1942-03-18T21:22:40"/>
        <d v="1942-03-05T19:00:20"/>
        <d v="1942-11-12T22:17:32"/>
        <d v="1942-04-23T18:46:08"/>
        <d v="1942-11-09T05:19:27"/>
        <d v="1943-11-17T21:55:21"/>
        <d v="1946-03-29T16:39:10"/>
        <d v="1945-12-03T23:57:11"/>
        <d v="1941-10-30T04:45:36"/>
        <d v="1944-12-31T00:31:47"/>
        <d v="1942-01-29T18:16:58"/>
        <d v="1941-01-19T15:35:13"/>
        <d v="1943-02-25T06:04:33"/>
        <d v="1944-02-11T01:41:38"/>
        <d v="1941-10-27T03:35:39"/>
        <d v="1946-03-31T21:14:36"/>
        <d v="1940-05-13T22:19:59"/>
        <d v="1946-07-01T13:03:34"/>
        <d v="1942-05-04T15:45:30"/>
        <d v="1945-02-02T21:04:52"/>
        <d v="1946-07-17T14:31:46"/>
        <d v="1941-09-14T17:35:40"/>
        <d v="1942-03-04T17:25:47"/>
        <d v="1946-02-14T09:46:16"/>
        <d v="1944-01-22T20:31:11"/>
        <d v="1941-06-27T01:39:05"/>
        <d v="1944-06-10T18:11:07"/>
        <d v="1947-02-07T02:54:44"/>
        <d v="1947-02-12T05:07:40"/>
        <d v="1947-03-13T18:45:38"/>
        <d v="1947-02-16T19:34:01"/>
        <d v="1947-02-21T06:00:23"/>
        <d v="1947-02-25T20:15:19"/>
        <d v="1947-03-07T01:07:25"/>
        <d v="1947-03-09T12:49:54"/>
        <d v="1947-02-13T22:37:10"/>
        <d v="1947-03-06T10:20:42"/>
        <d v="1947-02-28T16:50:08"/>
        <d v="1947-02-21T03:37:47"/>
        <d v="1947-03-08T22:05:12"/>
        <d v="1947-02-24T16:04:34"/>
        <d v="1947-03-06T00:45:14"/>
        <d v="1947-03-01T01:40:11"/>
        <d v="1947-03-10T00:47:28"/>
        <d v="1947-03-01T04:59:20"/>
        <d v="1947-03-11T20:44:05"/>
        <d v="1947-03-01T01:43:10"/>
        <d v="1944-12-14T15:56:45"/>
        <d v="1945-02-26T20:52:30"/>
        <d v="1945-06-30T06:45:37"/>
        <d v="1945-01-15T03:21:13"/>
        <d v="1945-08-27T00:24:06"/>
        <d v="1945-06-22T07:21:12"/>
        <d v="1946-02-25T17:18:15"/>
        <d v="1946-03-21T20:48:26"/>
        <d v="1944-07-19T13:31:54"/>
        <d v="1945-12-01T14:11:28"/>
        <d v="1944-07-30T15:30:34"/>
        <d v="1945-04-29T21:55:53"/>
        <d v="1944-09-03T19:13:32"/>
        <d v="1945-03-30T22:02:41"/>
        <d v="1945-02-27T05:13:05"/>
        <d v="1946-10-29T13:51:39"/>
        <d v="1946-03-30T23:33:58"/>
        <d v="1946-03-30T14:39:09"/>
        <d v="1944-08-16T12:49:51"/>
        <d v="1944-10-08T18:47:51"/>
        <d v="1945-11-09T11:04:23"/>
        <d v="1946-02-23T23:03:49"/>
        <d v="1945-05-03T19:48:35"/>
        <d v="1944-09-28T22:22:42"/>
        <d v="1944-07-23T23:14:09"/>
        <d v="1944-05-27T22:04:24"/>
        <d v="1945-02-07T22:16:17"/>
        <d v="1945-09-19T15:01:14"/>
        <d v="1946-04-10T01:15:06"/>
        <d v="1945-09-23T02:06:23"/>
        <d v="1945-05-26T21:45:52"/>
        <d v="1945-11-15T16:24:41"/>
        <d v="1946-08-31T16:12:54"/>
        <d v="1945-04-06T00:52:36"/>
        <d v="1946-07-07T19:32:25"/>
        <d v="1945-10-07T20:40:33"/>
        <d v="1945-06-18T22:46:32"/>
        <d v="1944-08-31T20:59:02"/>
        <d v="1946-03-05T20:58:52"/>
        <d v="1945-06-14T19:37:02"/>
        <d v="1945-04-24T15:04:31"/>
        <d v="1946-12-05T21:02:50"/>
        <d v="1946-08-03T22:12:55"/>
        <d v="1945-01-20T14:31:17"/>
        <d v="1946-11-15T06:13:58"/>
        <d v="1946-10-24T04:14:27"/>
        <d v="1945-10-13T10:27:10"/>
        <d v="1945-08-01T22:49:03"/>
        <d v="1947-01-22T23:25:21"/>
        <d v="1946-03-24T20:05:04"/>
        <d v="1945-02-15T18:45:23"/>
        <d v="1946-09-13T06:04:42"/>
        <d v="1946-02-18T17:59:28"/>
        <d v="1945-03-02T21:02:33"/>
        <d v="1945-09-03T18:56:01"/>
        <d v="1946-07-19T04:01:09"/>
        <d v="1946-12-28T19:51:23"/>
        <d v="1946-05-14T22:56:32"/>
        <d v="1945-03-03T19:53:49"/>
        <d v="1946-02-03T16:08:33"/>
        <d v="1945-07-22T13:37:40"/>
        <d v="1946-02-08T23:34:05"/>
        <d v="1946-09-22T20:50:40"/>
        <d v="1944-07-03T11:39:39"/>
        <d v="1944-07-12T23:31:52"/>
        <d v="1944-08-02T20:38:08"/>
        <d v="1944-07-02T15:48:04"/>
        <d v="1944-07-27T13:27:24"/>
        <d v="1944-12-12T19:39:19"/>
        <d v="1944-09-07T18:43:14"/>
        <d v="1944-09-21T23:30:40"/>
        <d v="1944-05-05T17:13:56"/>
        <d v="1944-12-03T18:14:58"/>
        <d v="1944-10-16T05:14:52"/>
        <d v="1944-09-07T23:26:00"/>
        <d v="1944-09-21T22:57:51"/>
        <d v="1945-01-19T08:34:13"/>
        <d v="1945-02-08T20:43:15"/>
        <d v="1946-08-02T16:36:20"/>
        <d v="1946-05-02T14:25:10"/>
        <d v="1946-08-14T14:49:05"/>
        <d v="1946-01-17T13:48:09"/>
        <d v="1945-04-19T22:47:58"/>
        <d v="1944-12-28T15:44:00"/>
        <d v="1944-09-13T03:14:15"/>
        <d v="1944-11-13T13:12:57"/>
        <d v="1945-03-03T15:43:57"/>
        <d v="1944-09-29T22:45:42"/>
        <d v="1944-11-11T06:00:03"/>
        <d v="1945-01-04T16:11:18"/>
        <d v="1944-11-28T17:46:05"/>
        <d v="1945-07-02T00:44:42"/>
        <d v="1944-10-26T21:24:00"/>
        <d v="1945-01-05T13:13:42"/>
        <d v="1946-09-14T06:55:41"/>
        <d v="1946-05-24T10:32:46"/>
        <d v="1946-11-14T13:39:49"/>
        <d v="1945-12-04T07:50:33"/>
        <d v="1944-10-20T20:13:28"/>
        <d v="1946-09-09T14:32:50"/>
        <d v="1945-11-11T15:51:08"/>
        <d v="1945-06-02T11:20:30"/>
        <d v="1945-01-12T01:43:02"/>
        <d v="1945-10-03T16:16:44"/>
        <d v="1945-08-29T19:17:38"/>
        <d v="1944-08-24T15:19:09"/>
        <d v="1944-08-27T01:38:33"/>
        <d v="1947-01-06T16:20:30"/>
        <d v="1945-01-23T21:47:19"/>
        <d v="1944-08-07T21:50:26"/>
        <d v="1944-08-23T10:24:30"/>
        <d v="1946-06-02T07:38:56"/>
        <d v="1944-07-07T21:20:12"/>
        <d v="1945-01-27T07:32:16"/>
        <d v="1945-06-15T21:45:37"/>
        <d v="1946-06-26T21:01:43"/>
        <d v="1946-11-30T15:53:27"/>
        <d v="1945-03-02T05:37:30"/>
        <d v="1944-06-28T18:03:16"/>
        <d v="1945-02-28T02:01:30"/>
        <d v="1942-01-16T07:39:27"/>
        <d v="1943-12-25T19:07:42"/>
        <d v="1942-09-23T16:26:16"/>
        <d v="1943-12-17T21:59:27"/>
        <d v="1943-06-17T20:01:43"/>
        <d v="1944-01-17T22:10:17"/>
        <d v="1941-01-10T07:49:21"/>
        <d v="1944-04-05T21:35:30"/>
        <d v="1940-12-02T02:06:11"/>
        <d v="1944-01-24T16:25:07"/>
        <d v="1942-04-26T23:54:23"/>
        <d v="1941-01-31T12:57:07"/>
        <d v="1943-01-28T01:03:23"/>
        <d v="1944-12-13T23:08:15"/>
        <d v="1946-02-28T16:51:11"/>
        <d v="1943-01-30T19:25:29"/>
        <d v="1942-01-16T01:08:55"/>
        <d v="1941-08-31T18:52:37"/>
        <d v="1946-08-31T17:19:42"/>
        <d v="1943-04-17T02:18:30"/>
        <d v="1944-04-14T20:17:25"/>
        <d v="1945-01-25T15:09:41"/>
        <d v="1941-01-19T23:52:34"/>
        <d v="1941-05-01T23:21:54"/>
        <d v="1946-06-01T07:59:58"/>
        <d v="1942-11-14T15:36:17"/>
        <d v="1945-03-29T05:40:32"/>
        <d v="1941-05-26T18:54:48"/>
        <d v="1942-09-16T20:17:39"/>
        <d v="1944-06-08T23:01:40"/>
        <d v="1944-07-05T21:45:38"/>
        <d v="1945-03-16T18:30:52"/>
        <d v="1942-09-24T01:26:57"/>
        <d v="1943-04-23T00:30:37"/>
        <d v="1943-11-21T12:55:40"/>
        <d v="1944-06-25T20:31:12"/>
        <d v="1944-08-11T18:26:53"/>
        <d v="1941-10-15T04:48:41"/>
        <d v="1941-08-21T18:28:49"/>
        <d v="1944-01-15T17:01:24"/>
        <d v="1944-12-25T07:12:21"/>
        <d v="1947-01-19T11:49:34"/>
        <d v="1944-05-11T19:08:05"/>
        <d v="1944-04-02T17:11:40"/>
        <d v="1946-10-01T08:49:07"/>
        <d v="1947-01-06T05:54:57"/>
        <d v="1946-10-05T22:11:52"/>
        <d v="1945-11-18T18:42:05"/>
        <d v="1946-12-04T00:04:09"/>
        <d v="1945-12-31T08:32:15"/>
        <d v="1944-10-09T18:48:21"/>
        <d v="1945-05-29T03:06:42"/>
        <d v="1945-06-07T14:46:50"/>
        <d v="1946-06-07T23:15:33"/>
        <d v="1946-06-06T21:35:08"/>
        <d v="1944-05-15T06:50:05"/>
        <d v="1945-01-29T00:42:05"/>
        <d v="1944-05-12T00:12:35"/>
        <d v="1946-02-11T15:35:29"/>
        <d v="1946-02-28T13:36:20"/>
        <d v="1945-02-06T03:39:49"/>
        <d v="1942-06-06T22:46:52"/>
        <d v="1942-03-08T22:45:08"/>
        <d v="1942-10-22T04:45:35"/>
        <d v="1942-07-08T02:15:10"/>
        <d v="1944-10-11T21:45:38"/>
        <d v="1945-11-13T19:12:12"/>
        <d v="1940-04-29T05:45:32"/>
        <d v="1943-01-24T19:02:26"/>
        <d v="1942-11-14T18:52:08"/>
        <d v="1940-06-04T19:09:14"/>
        <d v="1941-05-06T15:18:01"/>
        <d v="1941-03-28T22:36:25"/>
        <d v="1942-01-10T21:43:03"/>
        <d v="1945-09-18T17:55:22"/>
        <d v="1942-03-12T17:02:45"/>
        <d v="1944-02-09T14:00:06"/>
        <d v="1945-12-26T04:37:53"/>
        <d v="1945-02-21T22:36:06"/>
        <d v="1942-09-07T20:55:31"/>
        <d v="1945-04-20T13:02:09"/>
        <d v="1945-01-31T18:57:27"/>
        <d v="1946-11-27T18:29:51"/>
        <d v="1945-11-16T16:27:01"/>
        <d v="1944-08-06T22:13:14"/>
        <d v="1946-05-23T16:06:23"/>
        <d v="1944-05-06T14:05:25"/>
        <d v="1946-11-28T22:01:40"/>
        <d v="1944-09-21T10:17:59"/>
        <d v="1945-09-15T23:06:57"/>
        <d v="1944-07-08T00:48:54"/>
        <d v="1945-05-03T05:26:00"/>
        <d v="1944-09-06T12:16:18"/>
        <d v="1944-10-15T04:11:13"/>
        <d v="1944-08-11T01:10:22"/>
        <d v="1946-10-12T17:12:55"/>
        <d v="1947-01-10T06:28:53"/>
        <d v="1944-07-06T18:57:31"/>
        <d v="1945-04-17T21:00:49"/>
        <d v="1945-09-21T21:01:01"/>
        <d v="1942-06-13T05:19:03"/>
        <d v="1943-11-11T06:08:27"/>
        <d v="1941-08-15T20:22:12"/>
        <d v="1943-12-17T18:15:55"/>
        <d v="1943-09-17T21:38:08"/>
        <d v="1940-10-03T22:54:16"/>
        <d v="1942-02-19T20:40:39"/>
        <d v="1943-04-06T15:33:14"/>
        <d v="1941-05-22T00:31:06"/>
        <d v="1943-05-07T13:24:42"/>
        <d v="1942-05-07T21:25:09"/>
        <d v="1942-01-01T19:26:13"/>
        <d v="1944-08-26T03:08:27"/>
        <d v="1941-11-16T20:48:41"/>
        <d v="1944-05-12T22:22:51"/>
        <d v="1941-11-03T21:21:10"/>
        <d v="1942-05-29T02:51:21"/>
        <d v="1943-05-31T06:13:51"/>
        <d v="1943-02-07T23:38:28"/>
        <d v="1941-05-05T12:10:33"/>
        <d v="1944-04-13T06:58:51"/>
        <d v="1941-04-03T19:52:20"/>
        <d v="1946-06-26T06:28:36"/>
        <d v="1944-03-30T14:01:30"/>
        <d v="1945-05-31T06:02:38"/>
        <d v="1944-02-18T03:36:01"/>
        <d v="1939-10-15T22:02:00"/>
        <d v="1946-04-12T14:30:09"/>
        <d v="1944-06-08T10:09:11"/>
        <d v="1941-03-20T04:21:13"/>
        <d v="1946-10-07T10:05:37"/>
        <d v="1943-09-08T14:33:35"/>
        <d v="1942-01-31T04:47:45"/>
        <d v="1946-01-23T13:56:16"/>
        <d v="1942-04-20T06:31:21"/>
        <d v="1945-03-02T22:10:05"/>
        <d v="1942-09-26T02:21:53"/>
        <d v="1943-02-20T23:42:41"/>
        <d v="1944-08-18T20:17:40"/>
        <d v="1944-11-19T08:42:21"/>
        <d v="1942-08-26T04:40:17"/>
        <d v="1944-04-11T18:43:56"/>
        <d v="1944-08-10T10:18:54"/>
        <d v="1946-03-22T06:32:52"/>
        <d v="1941-12-19T02:08:30"/>
        <d v="1944-07-13T12:58:18"/>
        <d v="1944-03-30T15:55:29"/>
        <d v="1946-11-01T14:05:15"/>
        <d v="1946-07-05T19:01:08"/>
        <d v="1943-02-18T04:38:21"/>
        <d v="1943-10-13T12:01:01"/>
        <d v="1942-10-18T00:17:24"/>
        <d v="1946-06-27T17:21:04"/>
        <d v="1943-06-19T08:01:09"/>
        <d v="1943-02-07T18:07:31"/>
        <d v="1943-06-12T21:35:25"/>
        <d v="1945-11-01T05:12:20"/>
        <d v="1942-05-09T05:24:52"/>
        <d v="1945-10-11T11:02:26"/>
        <d v="1946-02-21T13:01:02"/>
        <d v="1944-06-07T17:24:25"/>
        <d v="1946-11-03T14:04:47"/>
        <d v="1946-08-10T00:16:58"/>
        <d v="1944-09-29T18:58:01"/>
        <d v="1946-07-03T16:46:11"/>
        <d v="1946-02-11T10:24:43"/>
        <d v="1945-01-28T15:21:16"/>
        <d v="1945-07-19T18:19:02"/>
        <d v="1946-11-10T16:20:08"/>
        <d v="1946-01-27T04:42:12"/>
        <d v="1945-06-10T21:26:26"/>
        <d v="1945-01-17T03:26:31"/>
        <d v="1945-11-19T14:07:17"/>
        <d v="1946-10-07T00:09:02"/>
        <d v="1945-06-24T21:38:56"/>
        <d v="1944-06-08T19:40:11"/>
        <d v="1944-07-25T22:20:12"/>
        <d v="1944-06-15T02:50:38"/>
        <d v="1944-10-12T11:35:08"/>
        <d v="1945-12-05T22:50:13"/>
        <d v="1945-05-10T05:01:56"/>
        <d v="1946-12-23T17:05:43"/>
        <d v="1940-06-16T03:00:52"/>
        <d v="1944-06-08T14:31:03"/>
        <d v="1943-09-17T19:30:18"/>
        <d v="1944-10-27T12:00:45"/>
        <d v="1940-06-16T20:06:26"/>
        <d v="1941-08-04T14:30:22"/>
        <d v="1946-10-17T07:45:43"/>
        <d v="1946-07-18T23:54:51"/>
        <d v="1945-12-07T08:36:13"/>
        <d v="1945-01-04T19:44:01"/>
        <d v="1946-05-08T23:03:34"/>
        <d v="1943-02-18T05:08:59"/>
        <d v="1941-08-08T21:02:43"/>
        <d v="1943-02-06T21:08:19"/>
        <d v="1942-02-20T01:22:35"/>
        <d v="1945-07-12T08:46:49"/>
        <d v="1946-08-22T17:00:21"/>
        <d v="1944-04-06T02:20:24"/>
        <d v="1944-08-08T01:41:37"/>
        <d v="1946-05-11T13:39:32"/>
        <d v="1945-05-10T10:05:53"/>
        <d v="1942-07-08T23:12:24"/>
        <d v="1945-05-10T04:25:46"/>
        <d v="1944-03-04T17:39:45"/>
        <d v="1945-02-11T19:31:59"/>
        <d v="1940-02-05T22:03:26"/>
        <d v="1944-07-26T00:31:21"/>
        <d v="1942-10-29T23:54:56"/>
        <d v="1944-11-30T07:54:13"/>
        <d v="1946-11-14T13:34:34"/>
        <d v="1944-03-25T01:58:38"/>
        <d v="1945-03-11T03:07:13"/>
        <d v="1945-11-01T15:00:07"/>
        <d v="1944-04-07T20:45:19"/>
        <d v="1943-10-30T05:02:33"/>
        <d v="1943-05-29T06:30:21"/>
        <d v="1946-10-31T10:32:05"/>
        <d v="1943-10-30T22:15:03"/>
        <d v="1946-10-10T12:37:07"/>
        <d v="1945-11-21T16:59:34"/>
        <d v="1946-10-17T04:14:37"/>
        <d v="1945-05-12T16:25:14"/>
        <d v="1942-06-08T02:07:27"/>
        <d v="1943-04-22T04:07:24"/>
        <d v="1945-03-16T21:41:10"/>
        <d v="1943-04-22T15:38:11"/>
        <d v="1943-10-27T12:39:23"/>
        <d v="1945-04-19T01:42:58"/>
        <d v="1943-11-25T00:32:17"/>
        <d v="1946-01-04T02:00:53"/>
        <d v="1945-10-24T14:49:11"/>
        <d v="1944-03-31T12:30:10"/>
        <d v="1944-11-01T16:10:43"/>
        <d v="1943-03-17T18:15:42"/>
        <d v="1946-01-25T11:52:12"/>
        <d v="1945-01-20T08:53:50"/>
        <d v="1945-12-21T14:27:34"/>
        <d v="1944-05-22T15:25:50"/>
        <d v="1946-11-30T18:20:54"/>
        <d v="1946-02-21T09:11:38"/>
        <d v="1946-04-11T17:35:01"/>
        <d v="1943-04-24T08:45:23"/>
        <d v="1943-11-24T08:00:29"/>
        <d v="1944-07-22T18:31:23"/>
        <d v="1945-04-19T20:29:36"/>
        <d v="1946-09-19T20:11:55"/>
        <d v="1945-11-30T23:19:51"/>
        <d v="1946-05-28T15:45:23"/>
        <d v="1946-08-17T06:41:24"/>
        <d v="1946-04-06T13:57:12"/>
        <d v="1945-03-22T16:01:58"/>
        <d v="1946-04-05T19:49:42"/>
        <d v="1943-06-24T16:21:28"/>
        <d v="1944-06-11T21:08:09"/>
        <d v="1945-04-07T01:01:16"/>
        <d v="1946-11-17T18:30:57"/>
        <d v="1945-05-24T17:03:13"/>
        <d v="1945-10-10T22:58:20"/>
        <d v="1942-04-04T03:45:55"/>
        <d v="1941-09-23T02:53:16"/>
        <d v="1942-05-04T17:19:55"/>
        <d v="1944-03-31T19:59:42"/>
        <d v="1942-06-14T20:03:07"/>
        <d v="1941-11-11T16:05:32"/>
        <d v="1941-08-07T04:54:18"/>
        <d v="1940-08-03T17:09:12"/>
        <d v="1943-06-27T01:49:54"/>
        <d v="1943-01-24T09:09:15"/>
        <d v="1941-01-10T07:44:38"/>
        <d v="1941-08-06T16:58:52"/>
        <d v="1942-10-22T20:30:32"/>
        <d v="1942-01-29T00:28:50"/>
        <d v="1941-08-01T17:36:13"/>
        <d v="1942-10-09T18:12:15"/>
        <d v="1941-09-30T14:02:15"/>
        <d v="1942-02-05T02:43:55"/>
        <d v="1945-06-16T17:54:44"/>
        <d v="1942-06-13T20:02:21"/>
        <d v="1941-12-13T03:35:14"/>
        <d v="1941-04-03T20:50:48"/>
        <d v="1942-10-09T18:07:07"/>
        <d v="1943-04-29T01:47:14"/>
        <d v="1944-11-06T18:55:53"/>
        <d v="1942-12-26T05:09:34"/>
        <d v="1944-10-20T17:03:13"/>
        <d v="1942-08-13T04:13:00"/>
        <d v="1945-06-03T17:00:17"/>
        <d v="1944-04-28T16:06:09"/>
        <d v="1941-06-07T04:43:45"/>
        <d v="1943-03-31T22:16:33"/>
        <d v="1944-08-17T20:46:16"/>
        <d v="1940-10-05T19:34:30"/>
        <d v="1941-01-19T01:56:41"/>
        <d v="1942-08-14T18:40:03"/>
        <d v="1945-10-11T01:25:49"/>
        <d v="1941-06-22T20:08:56"/>
        <d v="1942-07-16T03:07:25"/>
        <d v="1943-11-12T23:08:56"/>
        <d v="1946-12-11T17:49:08"/>
        <d v="1946-12-07T07:12:49"/>
        <d v="1940-01-19T10:11:47"/>
        <d v="1940-10-11T00:40:35"/>
        <d v="1945-07-04T00:33:53"/>
        <d v="1944-11-06T23:21:27"/>
        <d v="1945-02-08T12:07:43"/>
        <d v="1944-07-21T18:32:49"/>
        <d v="1946-02-07T00:35:00"/>
        <d v="1944-07-10T02:04:23"/>
        <d v="1945-06-10T04:58:11"/>
        <d v="1944-01-03T11:41:32"/>
        <d v="1941-03-15T02:19:59"/>
        <d v="1943-03-27T21:16:31"/>
        <d v="1942-09-03T23:07:13"/>
        <d v="1943-09-18T12:13:06"/>
        <d v="1944-11-03T18:30:29"/>
        <d v="1943-10-09T00:18:59"/>
        <d v="1946-10-03T18:00:08"/>
        <d v="1942-12-11T20:00:24"/>
        <d v="1944-10-13T05:39:19"/>
        <d v="1945-11-30T16:50:10"/>
        <d v="1940-06-01T21:16:52"/>
        <d v="1943-08-12T13:07:20"/>
        <d v="1943-10-27T05:41:54"/>
        <d v="1946-01-26T16:18:30"/>
        <d v="1944-10-13T07:05:48"/>
        <d v="1945-03-01T17:36:22"/>
        <d v="1940-06-24T00:35:56"/>
        <d v="1946-06-12T06:49:59"/>
        <d v="1946-05-29T20:20:14"/>
        <d v="1944-02-12T19:58:29"/>
        <d v="1944-11-29T21:51:58"/>
        <d v="1944-01-07T15:10:27"/>
        <d v="1946-02-28T17:56:25"/>
        <d v="1943-08-01T20:30:06"/>
        <d v="1946-11-19T23:33:03"/>
        <d v="1942-12-20T20:29:34"/>
        <d v="1941-06-14T17:32:54"/>
        <d v="1942-04-18T17:05:05"/>
        <d v="1945-08-22T20:27:39"/>
        <d v="1944-06-21T18:23:11"/>
        <d v="1945-04-15T21:35:20"/>
        <d v="1946-05-24T17:13:34"/>
        <d v="1946-03-08T16:00:35"/>
        <d v="1944-10-19T20:06:58"/>
        <d v="1942-08-31T01:35:37"/>
        <d v="1947-01-09T14:24:21"/>
        <d v="1947-02-26T16:49:11"/>
        <d v="1945-07-11T18:00:22"/>
        <d v="1945-05-15T22:58:15"/>
        <d v="1945-03-17T13:55:20"/>
        <d v="1943-08-08T16:37:23"/>
        <d v="1946-04-04T13:01:47"/>
        <d v="1946-07-13T00:13:06"/>
        <d v="1945-03-31T15:11:49"/>
        <d v="1946-05-11T06:01:07"/>
        <d v="1946-12-18T15:16:37"/>
        <d v="1945-03-10T04:06:32"/>
        <d v="1945-09-30T16:04:28"/>
        <d v="1947-02-06T00:07:33"/>
        <d v="1944-08-26T21:37:05"/>
        <d v="1947-01-09T08:46:17"/>
        <d v="1946-01-09T16:34:01"/>
        <d v="1943-02-13T08:23:59"/>
        <d v="1946-07-31T14:45:43"/>
        <d v="1945-03-03T05:01:06"/>
        <d v="1946-09-19T14:04:01"/>
        <d v="1946-04-06T18:55:00"/>
        <d v="1946-02-15T15:00:04"/>
        <d v="1947-02-01T20:00:27"/>
        <d v="1946-11-16T20:25:44"/>
        <d v="1946-10-20T09:44:32"/>
        <d v="1946-02-23T18:11:30"/>
        <d v="1945-07-10T18:31:40"/>
        <d v="1946-10-31T11:41:42"/>
        <d v="1945-01-27T14:00:59"/>
        <d v="1945-10-13T12:20:00"/>
        <d v="1945-09-13T09:59:58"/>
        <d v="1945-06-06T15:01:08"/>
        <d v="1943-01-01T20:19:25"/>
        <d v="1942-10-01T20:22:48"/>
        <d v="1945-08-23T20:38:02"/>
        <d v="1943-02-06T07:28:39"/>
        <d v="1942-05-01T19:43:09"/>
        <d v="1942-03-28T06:10:24"/>
        <d v="1943-10-16T04:39:33"/>
        <d v="1942-02-05T21:10:26"/>
        <d v="1944-04-01T11:30:44"/>
        <d v="1942-02-15T01:35:10"/>
        <d v="1944-03-16T18:50:25"/>
        <d v="1943-09-30T17:56:17"/>
        <d v="1945-04-13T19:49:39"/>
        <d v="1944-01-06T19:00:48"/>
        <d v="1942-02-17T17:12:52"/>
        <d v="1945-07-07T18:02:25"/>
        <d v="1945-10-20T18:38:33"/>
        <d v="1942-08-05T19:29:43"/>
        <d v="1945-07-18T17:15:12"/>
        <d v="1943-06-26T01:27:16"/>
        <d v="1946-03-22T16:00:09"/>
        <d v="1941-12-27T18:54:07"/>
        <d v="1945-05-26T15:22:48"/>
        <d v="1946-09-30T16:01:15"/>
        <d v="1944-08-20T19:00:15"/>
        <d v="1946-01-10T19:10:22"/>
        <d v="1943-10-13T19:22:35"/>
        <d v="1945-07-15T06:40:36"/>
        <d v="1943-07-28T15:56:31"/>
        <d v="1944-03-24T21:08:47"/>
        <d v="1943-05-28T21:51:41"/>
        <d v="1944-06-14T19:03:28"/>
        <d v="1945-11-21T09:05:39"/>
        <d v="1946-12-05T19:47:27"/>
        <d v="1945-02-25T00:31:51"/>
        <d v="1945-12-31T14:48:43"/>
        <d v="1944-10-01T00:04:43"/>
        <d v="1947-02-07T14:55:16"/>
        <d v="1943-10-24T23:00:14"/>
        <d v="1946-03-22T19:49:04"/>
        <d v="1947-01-30T19:51:40"/>
        <d v="1943-10-21T13:48:53"/>
        <d v="1947-03-05T18:01:30"/>
        <d v="1946-10-03T19:39:06"/>
        <d v="1944-01-20T17:00:17"/>
        <d v="1945-08-03T19:00:10"/>
        <d v="1945-07-13T15:59:25"/>
        <d v="1946-11-13T21:01:18"/>
        <d v="1943-03-02T16:52:45"/>
        <d v="1946-11-02T00:07:53"/>
        <d v="1944-07-24T08:17:57"/>
        <d v="1946-07-21T07:52:18"/>
        <d v="1945-10-17T15:09:07"/>
        <d v="1947-01-16T15:32:48"/>
        <d v="1946-04-06T22:50:51"/>
        <d v="1946-11-07T10:50:46"/>
        <d v="1946-05-14T22:28:49"/>
        <d v="1945-05-10T18:01:27"/>
        <d v="1946-11-27T19:18:56"/>
        <d v="1944-02-24T00:24:10"/>
        <d v="1947-01-23T17:23:40"/>
        <d v="1944-10-12T14:02:38"/>
        <d v="1945-01-08T19:58:33"/>
        <d v="1946-05-05T13:58:34"/>
        <d v="1946-11-14T20:28:27"/>
        <d v="1946-04-08T20:59:52"/>
        <d v="1944-11-23T19:54:57"/>
        <d v="1947-02-09T01:58:35"/>
        <d v="1947-02-09T16:54:23"/>
        <d v="1946-12-20T20:51:53"/>
        <d v="1946-11-09T00:00:04"/>
        <d v="1945-11-05T16:47:16"/>
        <d v="1947-02-14T13:10:42"/>
        <d v="1944-01-23T12:00:57"/>
        <d v="1944-11-20T14:47:59"/>
        <d v="1943-12-05T15:38:09"/>
        <d v="1942-01-26T16:17:03"/>
        <d v="1945-11-28T17:01:07"/>
        <d v="1945-01-14T19:21:39"/>
        <d v="1945-08-16T14:59:51"/>
        <d v="1941-05-22T06:51:37"/>
        <d v="1945-11-13T04:11:26"/>
        <d v="1942-03-09T03:00:04"/>
        <d v="1941-02-09T19:07:25"/>
        <d v="1942-05-29T04:27:23"/>
        <d v="1943-08-07T23:07:34"/>
        <d v="1944-05-31T16:01:00"/>
        <d v="1942-06-06T19:51:29"/>
        <d v="1943-10-23T23:57:40"/>
        <d v="1939-09-13T06:05:30"/>
        <d v="1942-03-18T23:26:58"/>
        <d v="1942-03-18T16:44:36"/>
        <d v="1942-08-29T16:59:59"/>
        <d v="1942-12-20T17:21:20"/>
        <d v="1942-12-26T22:54:16"/>
        <d v="1942-01-17T17:33:46"/>
        <d v="1942-02-07T01:00:49"/>
        <d v="1944-02-23T20:10:33"/>
        <d v="1941-01-20T00:46:49"/>
        <d v="1942-06-13T17:26:56"/>
        <d v="1943-05-21T03:31:36"/>
        <d v="1943-11-26T20:50:34"/>
        <d v="1941-11-01T02:39:56"/>
        <d v="1940-11-18T19:34:51"/>
        <d v="1944-07-12T16:41:12"/>
        <d v="1942-02-07T04:02:09"/>
        <d v="1942-04-04T19:15:33"/>
        <d v="1944-07-29T23:06:36"/>
        <d v="1943-02-01T23:42:17"/>
        <d v="1943-02-18T19:03:35"/>
        <d v="1944-04-05T00:06:29"/>
        <d v="1944-03-16T15:11:18"/>
        <d v="1942-04-02T23:00:26"/>
        <d v="1942-05-07T13:14:17"/>
        <d v="1942-04-04T17:25:43"/>
        <d v="1939-09-22T17:24:10"/>
        <d v="1940-01-13T13:00:49"/>
        <d v="1939-08-24T15:26:54"/>
        <d v="1943-11-14T01:58:05"/>
        <d v="1944-02-25T19:36:40"/>
        <d v="1947-03-04T06:15:01"/>
        <d v="1947-03-09T21:29:29"/>
        <d v="1947-03-12T18:07:27"/>
        <d v="1947-02-23T21:14:45"/>
        <d v="1947-02-27T00:32:11"/>
        <d v="1947-03-09T00:49:08"/>
        <d v="1944-07-20T22:00:40"/>
        <d v="1945-05-13T18:45:37"/>
        <d v="1944-06-15T14:59:06"/>
        <d v="1945-11-22T21:35:43"/>
        <d v="1944-07-17T00:08:10"/>
        <d v="1945-01-05T15:04:31"/>
        <d v="1944-05-06T15:36:30"/>
        <d v="1944-10-04T16:04:58"/>
        <d v="1944-05-10T13:44:03"/>
        <d v="1944-01-26T22:11:35"/>
        <d v="1944-05-25T15:22:23"/>
        <d v="1944-05-28T21:31:24"/>
        <d v="1946-11-17T19:11:49"/>
        <d v="1946-09-29T15:25:38"/>
        <d v="1945-06-10T19:31:44"/>
        <d v="1944-09-13T16:51:10"/>
        <d v="1945-11-17T19:48:25"/>
        <d v="1946-05-24T17:27:49"/>
        <d v="1945-02-23T00:02:36"/>
        <d v="1946-09-01T19:10:31"/>
        <d v="1946-07-25T14:34:36"/>
        <d v="1945-12-20T22:22:18"/>
        <d v="1945-07-11T18:37:08"/>
        <d v="1946-12-03T20:12:50"/>
        <d v="1945-03-29T02:25:39"/>
        <d v="1945-04-05T15:12:32"/>
        <d v="1945-04-07T16:13:42"/>
        <d v="1944-11-09T17:21:00"/>
        <d v="1945-03-31T22:02:16"/>
        <d v="1945-05-04T18:48:24"/>
        <d v="1945-09-15T14:52:58"/>
        <d v="1944-12-03T22:20:36"/>
        <d v="1945-06-02T15:35:24"/>
        <d v="1946-01-06T16:58:00"/>
        <d v="1946-04-05T20:36:48"/>
        <d v="1944-11-09T16:31:10"/>
        <d v="1945-11-12T00:16:40"/>
        <d v="1945-08-30T22:25:56"/>
        <d v="1945-12-06T17:40:25"/>
        <d v="1945-09-19T12:45:33"/>
        <d v="1946-02-23T23:16:56"/>
        <d v="1945-02-26T17:19:25"/>
        <d v="1946-01-09T19:30:11"/>
        <d v="1944-11-16T04:32:21"/>
        <d v="1945-05-24T18:39:56"/>
        <d v="1945-03-23T01:39:31"/>
        <d v="1945-07-28T15:53:44"/>
        <d v="1945-01-11T20:14:20"/>
        <d v="1946-08-09T20:03:57"/>
        <d v="1945-11-08T22:12:46"/>
        <d v="1946-10-25T20:53:03"/>
        <d v="1945-07-26T00:18:50"/>
        <d v="1945-08-19T00:23:36"/>
        <d v="1945-08-30T19:02:22"/>
        <d v="1945-03-09T22:27:28"/>
        <d v="1945-07-08T04:30:03"/>
        <d v="1945-01-21T01:21:47"/>
        <d v="1944-10-13T01:37:23"/>
        <d v="1945-07-04T16:50:32"/>
        <d v="1944-11-09T20:07:04"/>
        <d v="1946-06-06T15:02:20"/>
        <d v="1944-12-14T20:29:19"/>
        <d v="1945-06-22T15:40:52"/>
        <d v="1944-11-23T06:17:44"/>
        <d v="1945-02-27T19:04:04"/>
        <d v="1945-09-27T02:53:43"/>
        <d v="1945-07-07T15:33:37"/>
        <d v="1945-01-25T08:41:33"/>
        <d v="1946-12-12T02:54:47"/>
        <d v="1945-09-13T20:22:38"/>
        <d v="1944-12-01T21:14:16"/>
        <d v="1945-05-31T21:59:44"/>
        <d v="1944-11-11T20:28:26"/>
        <d v="1946-03-14T06:26:04"/>
        <d v="1946-01-03T19:44:56"/>
        <d v="1945-04-11T16:18:51"/>
        <d v="1946-01-28T21:10:58"/>
        <d v="1945-12-02T00:56:47"/>
        <d v="1946-08-12T14:02:55"/>
        <d v="1944-12-08T02:39:50"/>
        <d v="1945-03-17T13:48:48"/>
        <d v="1944-10-05T03:22:37"/>
        <d v="1945-07-17T21:01:15"/>
        <d v="1945-08-06T09:47:55"/>
        <d v="1945-07-24T17:34:42"/>
        <d v="1946-10-11T17:41:13"/>
        <d v="1944-04-29T02:38:02"/>
        <d v="1945-07-11T16:41:00"/>
        <d v="1946-06-14T20:42:26"/>
        <d v="1945-01-13T17:42:23"/>
        <d v="1944-07-09T21:13:07"/>
        <d v="1945-01-21T20:34:04"/>
        <d v="1944-12-18T17:43:09"/>
        <d v="1944-09-09T00:41:35"/>
        <d v="1945-01-20T16:29:56"/>
        <d v="1945-02-07T17:23:56"/>
        <d v="1944-11-29T16:54:50"/>
        <d v="1944-09-25T21:25:08"/>
        <d v="1946-05-11T21:55:49"/>
        <d v="1945-06-07T04:04:52"/>
        <d v="1946-02-10T07:38:53"/>
        <d v="1945-02-08T18:49:11"/>
        <d v="1946-12-29T21:06:06"/>
        <d v="1946-01-11T03:08:24"/>
        <d v="1946-04-28T02:23:33"/>
        <d v="1945-02-04T05:14:57"/>
        <d v="1946-01-26T21:35:43"/>
        <d v="1945-06-23T04:27:54"/>
        <d v="1945-09-03T06:39:46"/>
        <d v="1945-11-28T14:46:10"/>
        <d v="1945-01-25T23:09:48"/>
        <d v="1945-10-06T21:57:42"/>
        <d v="1945-09-16T19:38:49"/>
        <d v="1946-01-12T21:35:13"/>
        <d v="1945-06-30T03:00:54"/>
        <d v="1945-02-15T16:00:28"/>
        <d v="1944-07-14T15:00:22"/>
        <d v="1946-04-24T18:06:31"/>
        <d v="1945-08-25T04:33:41"/>
        <d v="1946-10-26T14:27:51"/>
        <d v="1946-10-10T11:16:33"/>
        <d v="1946-08-24T07:35:13"/>
        <d v="1944-10-29T03:25:15"/>
        <d v="1944-09-18T01:44:16"/>
        <d v="1947-02-12T21:48:10"/>
        <d v="1945-11-28T20:15:00"/>
        <d v="1947-01-02T16:36:49"/>
        <d v="1947-02-03T04:50:08"/>
        <d v="1946-03-22T18:45:50"/>
        <d v="1947-01-25T23:03:59"/>
        <d v="1946-02-21T14:27:36"/>
        <d v="1946-05-04T20:55:18"/>
        <d v="1946-02-05T15:18:05"/>
        <d v="1946-11-29T04:29:27"/>
        <d v="1941-08-27T00:18:17"/>
        <d v="1942-06-28T04:28:16"/>
        <d v="1943-03-07T02:40:25"/>
        <d v="1945-08-30T21:36:37"/>
        <d v="1942-08-23T17:15:48"/>
        <d v="1943-04-08T02:27:33"/>
        <d v="1942-04-25T20:58:51"/>
        <d v="1942-09-21T03:42:01"/>
        <d v="1941-01-12T10:18:49"/>
        <d v="1942-04-23T01:47:35"/>
        <d v="1941-12-14T23:49:52"/>
        <d v="1940-06-23T02:46:20"/>
        <d v="1942-10-10T17:57:49"/>
        <d v="1940-08-25T00:16:16"/>
        <d v="1940-05-10T06:54:15"/>
        <d v="1944-09-29T07:52:50"/>
        <d v="1942-06-27T16:35:45"/>
        <d v="1942-12-13T22:48:33"/>
        <d v="1942-07-16T17:26:34"/>
        <d v="1945-08-09T22:28:04"/>
        <d v="1942-03-30T15:30:08"/>
        <d v="1941-06-15T18:46:23"/>
        <d v="1942-03-01T18:00:03"/>
        <d v="1941-08-14T22:00:03"/>
        <d v="1941-09-05T23:57:59"/>
        <d v="1942-03-22T16:59:36"/>
        <d v="1942-04-26T01:59:57"/>
        <d v="1941-10-15T15:11:48"/>
        <d v="1943-04-08T16:33:59"/>
        <d v="1942-04-23T05:27:56"/>
        <d v="1940-12-28T20:08:34"/>
        <d v="1942-04-24T23:39:48"/>
        <d v="1943-03-14T04:02:20"/>
        <d v="1942-04-22T15:29:04"/>
        <d v="1942-05-06T22:42:55"/>
        <d v="1943-02-21T23:54:52"/>
        <d v="1941-07-04T21:05:38"/>
        <d v="1945-01-11T23:13:07"/>
        <d v="1942-11-12T15:33:57"/>
        <d v="1942-05-23T18:32:55"/>
        <d v="1945-08-26T18:38:24"/>
        <d v="1944-08-05T19:48:38"/>
        <d v="1946-05-07T21:35:08"/>
        <d v="1944-10-14T00:22:14"/>
        <d v="1945-02-10T01:20:16"/>
        <d v="1945-09-09T07:07:49"/>
        <d v="1945-04-09T01:45:04"/>
        <d v="1944-07-13T22:50:34"/>
        <d v="1945-02-21T19:25:49"/>
        <d v="1945-03-13T23:56:12"/>
        <d v="1945-12-31T10:43:33"/>
        <d v="1944-11-26T21:02:41"/>
        <d v="1946-12-27T00:09:49"/>
        <d v="1944-08-01T09:21:17"/>
        <d v="1945-01-21T20:09:13"/>
        <d v="1944-10-28T15:40:52"/>
        <d v="1945-02-15T19:15:30"/>
        <d v="1944-10-12T16:20:28"/>
        <d v="1944-06-17T03:43:24"/>
        <d v="1946-08-29T14:24:45"/>
        <d v="1945-09-20T23:13:41"/>
        <d v="1946-03-30T13:46:00"/>
        <d v="1944-10-16T23:24:52"/>
        <d v="1944-11-16T19:22:37"/>
        <d v="1942-05-28T20:16:11"/>
        <d v="1944-11-08T02:11:14"/>
        <d v="1943-09-28T18:01:31"/>
        <d v="1945-07-30T20:01:43"/>
        <d v="1942-02-07T01:56:15"/>
        <d v="1945-03-16T20:45:05"/>
        <d v="1945-07-21T16:19:14"/>
        <d v="1942-07-16T20:22:46"/>
        <d v="1943-01-29T18:01:51"/>
        <d v="1939-11-09T16:48:32"/>
        <d v="1944-10-29T18:59:05"/>
        <d v="1943-07-08T02:32:46"/>
        <d v="1941-05-31T15:34:15"/>
        <d v="1943-01-23T12:14:21"/>
        <d v="1944-12-02T21:39:12"/>
        <d v="1941-08-28T16:12:01"/>
        <d v="1943-07-27T10:46:58"/>
        <d v="1943-08-22T10:14:17"/>
        <d v="1940-11-30T02:34:58"/>
        <d v="1942-06-07T12:29:29"/>
        <d v="1945-01-21T03:18:58"/>
        <d v="1943-09-06T20:36:19"/>
        <d v="1942-03-04T18:33:23"/>
        <d v="1946-09-04T15:00:37"/>
        <d v="1943-04-25T18:11:10"/>
        <d v="1945-08-10T15:13:26"/>
        <d v="1942-02-20T06:03:05"/>
        <d v="1947-02-02T19:26:21"/>
        <d v="1942-07-22T04:46:47"/>
        <d v="1945-04-29T01:52:43"/>
        <d v="1942-04-26T15:43:13"/>
        <d v="1942-11-08T23:47:37"/>
        <d v="1944-04-13T17:53:06"/>
        <d v="1945-03-28T20:38:26"/>
        <d v="1941-10-11T20:58:04"/>
        <d v="1945-02-02T22:49:34"/>
        <d v="1945-09-11T12:41:29"/>
        <d v="1946-08-11T12:35:39"/>
        <d v="1945-05-29T03:20:51"/>
        <d v="1944-06-30T00:58:19"/>
        <d v="1946-03-10T15:36:29"/>
        <d v="1944-07-20T23:32:28"/>
        <d v="1945-03-22T21:05:38"/>
        <d v="1946-08-01T15:59:54"/>
        <d v="1945-08-16T02:31:52"/>
        <d v="1947-01-08T21:40:35"/>
        <d v="1946-03-19T08:12:01"/>
        <d v="1945-03-12T02:51:57"/>
        <d v="1944-07-07T14:12:29"/>
        <d v="1946-04-26T19:49:05"/>
        <d v="1944-12-11T02:36:34"/>
        <d v="1945-02-23T00:14:07"/>
        <d v="1944-07-08T19:41:37"/>
        <d v="1945-08-20T00:32:59"/>
        <d v="1944-07-15T19:55:03"/>
        <d v="1945-04-14T07:50:03"/>
        <d v="1945-10-15T15:04:58"/>
        <d v="1946-09-28T23:43:54"/>
        <d v="1945-01-13T18:28:00"/>
        <d v="1945-05-14T04:09:29"/>
        <d v="1944-06-03T23:07:12"/>
        <d v="1945-11-23T07:55:36"/>
        <d v="1945-11-28T16:12:33"/>
        <d v="1945-02-05T16:13:46"/>
        <d v="1946-02-20T12:52:07"/>
        <d v="1946-01-17T14:08:17"/>
        <d v="1946-01-11T21:45:24"/>
        <d v="1944-09-03T19:13:41"/>
        <d v="1945-03-24T20:17:06"/>
        <d v="1944-07-06T23:13:48"/>
        <d v="1947-01-24T05:51:40"/>
        <d v="1944-07-06T15:56:49"/>
        <d v="1946-05-19T08:11:57"/>
        <d v="1945-08-22T20:10:01"/>
        <d v="1944-06-17T18:05:47"/>
        <d v="1946-01-23T21:36:40"/>
        <d v="1942-08-28T21:39:09"/>
        <d v="1944-10-01T17:56:08"/>
        <d v="1943-12-08T21:54:14"/>
        <d v="1942-03-29T01:13:43"/>
        <d v="1946-05-17T12:59:50"/>
        <d v="1944-03-26T17:06:22"/>
        <d v="1945-06-27T20:59:32"/>
        <d v="1947-01-31T19:14:28"/>
        <d v="1942-06-14T05:42:31"/>
        <d v="1946-07-12T21:08:45"/>
        <d v="1946-11-29T08:03:34"/>
        <d v="1944-12-07T03:26:10"/>
        <d v="1942-08-21T19:38:14"/>
        <d v="1944-03-30T17:00:12"/>
        <d v="1946-03-23T11:56:04"/>
        <d v="1945-07-24T23:52:09"/>
        <d v="1944-09-18T20:59:11"/>
        <d v="1945-09-30T19:01:01"/>
        <d v="1945-09-24T21:13:24"/>
        <d v="1945-09-02T04:00:42"/>
        <d v="1945-04-19T17:56:28"/>
        <d v="1946-11-14T17:50:16"/>
        <d v="1946-11-17T06:09:26"/>
        <d v="1942-08-22T10:07:02"/>
        <d v="1946-10-14T19:26:48"/>
        <d v="1945-05-02T15:04:29"/>
        <d v="1945-10-25T19:54:21"/>
        <d v="1944-11-08T23:11:07"/>
        <d v="1945-04-12T12:55:22"/>
        <d v="1946-06-02T02:31:52"/>
        <d v="1945-07-31T04:03:47"/>
        <d v="1946-05-03T01:28:59"/>
        <d v="1944-01-27T19:45:32"/>
        <d v="1946-08-29T15:45:21"/>
        <d v="1945-01-31T22:49:21"/>
        <d v="1946-09-22T14:45:14"/>
        <d v="1946-09-25T13:11:15"/>
        <d v="1944-12-14T21:54:55"/>
        <d v="1945-01-18T20:45:48"/>
        <d v="1945-04-07T03:51:14"/>
        <d v="1944-08-27T19:51:03"/>
        <d v="1946-06-14T05:55:08"/>
        <d v="1946-11-14T13:58:35"/>
        <d v="1947-02-07T19:00:35"/>
        <d v="1944-10-07T20:13:23"/>
        <d v="1945-08-08T07:31:09"/>
        <d v="1945-07-13T06:16:59"/>
        <d v="1946-02-06T17:09:20"/>
        <d v="1945-12-01T23:55:41"/>
        <d v="1946-11-20T14:59:03"/>
        <d v="1945-11-17T19:20:09"/>
        <d v="1944-11-08T03:48:45"/>
        <d v="1944-05-10T15:38:47"/>
        <d v="1945-02-18T14:25:26"/>
        <d v="1946-01-10T20:47:27"/>
        <d v="1947-01-31T16:31:28"/>
        <d v="1946-06-29T22:17:33"/>
        <d v="1946-06-29T21:13:14"/>
        <d v="1945-03-17T01:40:10"/>
        <d v="1945-09-23T17:06:58"/>
        <d v="1943-09-24T23:00:10"/>
        <d v="1945-07-20T17:55:13"/>
        <d v="1945-08-04T14:56:47"/>
        <d v="1945-11-03T00:36:37"/>
        <d v="1945-03-18T21:29:34"/>
        <d v="1945-08-17T18:20:39"/>
        <d v="1946-01-09T22:13:36"/>
        <d v="1945-09-26T14:07:45"/>
        <d v="1945-11-09T00:51:36"/>
        <d v="1944-06-29T00:29:40"/>
        <d v="1944-11-17T17:58:36"/>
        <d v="1945-12-04T21:13:10"/>
        <d v="1944-09-28T12:59:59"/>
        <d v="1946-06-07T15:11:10"/>
        <d v="1944-10-09T20:34:49"/>
        <d v="1946-04-21T14:59:34"/>
        <d v="1944-06-01T00:42:23"/>
        <d v="1945-08-23T19:09:25"/>
        <d v="1945-01-27T00:01:34"/>
        <d v="1946-03-06T05:04:51"/>
        <d v="1944-06-13T21:29:10"/>
        <d v="1944-10-18T20:55:40"/>
        <d v="1945-01-28T18:07:20"/>
        <d v="1944-06-28T21:57:05"/>
        <d v="1945-02-24T16:42:10"/>
        <d v="1944-09-08T23:23:43"/>
        <d v="1945-05-28T15:21:58"/>
        <d v="1945-01-22T02:51:10"/>
        <d v="1946-06-29T23:04:50"/>
        <d v="1945-04-17T02:31:16"/>
        <d v="1945-03-24T17:22:37"/>
        <d v="1945-02-21T08:01:00"/>
        <d v="1944-07-12T03:19:26"/>
        <d v="1944-08-25T03:22:19"/>
        <d v="1945-02-11T04:21:58"/>
        <d v="1944-11-19T20:16:00"/>
        <d v="1945-06-30T22:33:43"/>
        <d v="1944-05-26T21:33:28"/>
        <d v="1944-07-07T21:31:03"/>
        <d v="1944-08-17T20:59:32"/>
        <d v="1947-03-06T18:35:34"/>
        <d v="1947-03-05T19:14:37"/>
        <d v="1947-01-20T16:33:50"/>
        <d v="1947-02-20T20:41:54"/>
        <d v="1947-02-06T21:59:18"/>
        <d v="1944-09-15T07:04:43"/>
        <d v="1943-04-26T18:47:23"/>
        <d v="1946-05-21T16:45:26"/>
        <d v="1946-08-29T03:35:41"/>
        <d v="1944-07-06T05:30:28"/>
        <d v="1944-05-19T17:53:10"/>
        <d v="1943-06-06T01:29:20"/>
        <d v="1945-11-12T15:41:24"/>
        <d v="1946-09-15T15:43:16"/>
        <d v="1946-01-16T09:33:48"/>
        <d v="1945-09-06T07:59:53"/>
        <d v="1944-10-20T21:57:29"/>
        <d v="1946-04-04T14:19:05"/>
        <d v="1946-02-16T00:44:54"/>
        <d v="1946-10-11T11:10:53"/>
        <d v="1943-08-06T13:03:18"/>
        <d v="1946-11-29T20:34:13"/>
        <d v="1944-10-30T20:08:08"/>
        <d v="1945-07-12T07:50:59"/>
        <d v="1947-01-09T17:52:15"/>
        <d v="1946-03-22T13:55:11"/>
        <d v="1945-07-11T16:14:23"/>
        <d v="1945-11-23T14:23:54"/>
        <d v="1945-03-30T05:46:37"/>
        <d v="1943-03-17T12:59:35"/>
        <d v="1944-08-19T12:37:02"/>
        <d v="1943-04-24T19:23:48"/>
        <d v="1945-02-07T06:32:54"/>
        <d v="1946-09-12T16:03:12"/>
        <d v="1943-02-10T02:54:10"/>
        <d v="1944-03-22T15:59:33"/>
        <d v="1943-12-02T22:01:27"/>
        <d v="1946-09-06T03:26:44"/>
        <d v="1944-03-19T21:18:37"/>
        <d v="1945-02-08T00:45:52"/>
        <d v="1944-09-27T15:46:42"/>
        <d v="1942-04-30T17:16:27"/>
        <d v="1946-09-18T07:53:27"/>
        <d v="1942-01-28T01:29:58"/>
        <d v="1942-05-14T23:42:48"/>
        <d v="1944-07-28T18:45:11"/>
        <d v="1942-05-14T15:33:17"/>
        <d v="1946-08-02T17:03:22"/>
        <d v="1945-03-03T19:10:37"/>
        <d v="1942-06-17T21:35:45"/>
        <d v="1944-04-16T21:17:22"/>
        <d v="1941-11-06T18:21:44"/>
        <d v="1942-07-26T21:37:03"/>
        <d v="1944-08-10T15:15:51"/>
        <d v="1945-03-07T18:58:47"/>
        <d v="1943-12-11T21:36:41"/>
        <d v="1946-07-21T15:45:32"/>
        <d v="1946-09-25T10:36:23"/>
        <d v="1946-06-02T08:47:46"/>
        <d v="1943-05-20T11:04:18"/>
        <d v="1942-12-03T01:31:33"/>
        <d v="1942-01-17T00:53:15"/>
        <d v="1943-04-08T13:54:44"/>
        <d v="1942-04-30T07:00:31"/>
        <d v="1942-10-11T13:53:48"/>
        <d v="1941-07-10T16:01:58"/>
        <d v="1945-06-15T23:00:50"/>
        <d v="1942-02-26T14:45:23"/>
        <d v="1944-04-14T19:49:50"/>
        <d v="1944-02-15T16:55:30"/>
        <d v="1942-12-13T12:45:40"/>
        <d v="1943-09-19T20:51:34"/>
        <d v="1946-04-13T20:45:21"/>
        <d v="1943-02-05T03:02:08"/>
        <d v="1941-11-14T00:19:14"/>
        <d v="1945-05-10T07:07:56"/>
        <d v="1945-06-15T16:03:24"/>
        <d v="1944-07-24T23:28:26"/>
        <d v="1945-10-21T14:03:41"/>
        <d v="1947-02-07T10:44:48"/>
        <d v="1945-01-12T22:35:54"/>
        <d v="1945-01-20T22:11:58"/>
        <d v="1945-04-07T12:50:46"/>
        <d v="1944-10-06T18:54:03"/>
        <d v="1946-07-06T04:32:47"/>
        <d v="1944-06-23T13:39:40"/>
        <d v="1944-06-16T04:45:52"/>
        <d v="1946-06-28T16:50:43"/>
        <d v="1945-02-19T00:18:54"/>
        <d v="1945-01-10T22:31:43"/>
        <d v="1946-08-08T21:35:59"/>
        <d v="1945-06-26T05:32:39"/>
        <d v="1945-06-19T10:03:25"/>
        <d v="1946-02-14T16:35:59"/>
        <d v="1944-05-19T12:37:21"/>
        <d v="1944-06-03T12:40:28"/>
        <d v="1944-06-06T22:34:00"/>
        <d v="1945-07-14T16:12:01"/>
        <d v="1946-05-16T06:21:10"/>
        <d v="1944-11-03T13:16:06"/>
        <d v="1944-09-16T05:50:09"/>
        <d v="1945-07-05T15:31:47"/>
        <d v="1945-06-01T01:34:36"/>
        <d v="1944-08-28T10:53:10"/>
        <d v="1945-07-26T12:07:53"/>
        <d v="1945-06-28T06:24:50"/>
        <d v="1945-05-28T20:57:18"/>
        <d v="1945-07-21T20:18:55"/>
        <d v="1946-03-21T11:55:25"/>
        <d v="1944-04-28T03:21:04"/>
        <d v="1945-01-22T11:55:03"/>
        <d v="1945-02-17T17:51:38"/>
        <d v="1946-11-18T17:49:21"/>
        <d v="1945-04-07T09:35:15"/>
        <d v="1946-07-07T18:38:29"/>
        <d v="1945-07-01T11:13:12"/>
        <d v="1945-01-17T15:14:22"/>
        <d v="1945-09-01T14:21:26"/>
        <d v="1945-05-13T12:36:49"/>
        <d v="1946-01-30T14:39:49"/>
        <d v="1944-08-22T22:08:55"/>
        <d v="1945-02-23T16:24:52"/>
        <d v="1945-03-02T00:16:46"/>
        <d v="1945-05-10T06:29:56"/>
        <d v="1945-11-02T19:01:26"/>
        <d v="1945-06-14T00:50:12"/>
        <d v="1946-05-03T16:24:26"/>
        <d v="1945-09-05T06:21:09"/>
        <d v="1946-05-04T10:25:18"/>
        <d v="1944-04-27T20:09:08"/>
        <d v="1945-06-14T19:47:50"/>
        <d v="1944-10-24T17:01:34"/>
        <d v="1945-09-19T03:03:53"/>
        <d v="1945-01-13T23:02:10"/>
        <d v="1945-11-03T16:53:37"/>
        <d v="1947-01-10T06:16:58"/>
        <d v="1945-10-28T21:48:04"/>
        <d v="1944-07-20T14:34:56"/>
        <d v="1944-07-31T05:45:54"/>
        <d v="1945-02-23T00:51:19"/>
        <d v="1945-10-12T17:44:57"/>
        <d v="1944-05-23T22:51:35"/>
        <d v="1946-05-01T17:42:30"/>
        <d v="1946-12-04T13:06:20"/>
        <d v="1945-04-07T00:23:53"/>
        <d v="1945-04-12T16:36:34"/>
        <d v="1946-03-23T19:21:05"/>
        <d v="1945-04-27T15:34:19"/>
        <d v="1946-03-23T10:16:40"/>
        <d v="1944-08-05T00:10:11"/>
        <d v="1946-01-19T00:03:49"/>
        <d v="1944-05-20T01:05:03"/>
        <d v="1944-07-14T04:34:57"/>
        <d v="1945-04-15T17:11:59"/>
        <d v="1945-12-30T00:11:11"/>
        <d v="1945-06-08T00:54:07"/>
        <d v="1946-12-21T22:04:55"/>
        <d v="1944-11-09T13:04:55"/>
        <d v="1945-08-15T08:41:44"/>
        <d v="1946-04-19T19:12:56"/>
        <d v="1945-09-08T14:10:48"/>
        <d v="1944-05-23T18:57:09"/>
        <d v="1944-07-09T16:12:03"/>
        <d v="1945-06-15T14:43:27"/>
        <d v="1944-11-05T02:44:19"/>
        <d v="1946-09-13T22:55:21"/>
        <d v="1946-06-09T04:41:12"/>
        <d v="1946-09-04T19:50:54"/>
        <d v="1946-06-18T14:14:41"/>
        <d v="1944-04-15T04:32:45"/>
        <d v="1944-11-29T17:43:33"/>
        <d v="1945-04-19T02:47:18"/>
        <d v="1944-12-27T19:37:11"/>
        <d v="1946-12-17T20:16:26"/>
        <d v="1946-04-04T03:04:53"/>
        <d v="1945-06-14T17:51:19"/>
        <d v="1946-10-28T22:55:24"/>
        <d v="1945-05-02T14:46:35"/>
        <d v="1945-12-19T17:24:21"/>
        <d v="1945-07-05T21:44:12"/>
        <d v="1944-10-02T14:20:36"/>
        <d v="1946-03-31T14:18:38"/>
        <d v="1945-12-30T21:40:37"/>
        <d v="1944-11-03T17:27:15"/>
        <d v="1945-02-10T01:50:01"/>
        <d v="1945-09-12T15:11:24"/>
        <d v="1944-12-10T10:15:24"/>
        <d v="1944-10-08T12:50:40"/>
        <d v="1944-07-28T20:43:05"/>
        <d v="1944-07-09T17:49:52"/>
        <d v="1946-02-13T21:12:08"/>
        <d v="1944-08-16T17:08:24"/>
        <d v="1944-11-08T18:33:15"/>
        <d v="1945-01-31T23:40:15"/>
        <d v="1944-06-19T13:19:52"/>
        <d v="1946-11-26T21:48:41"/>
        <d v="1945-09-09T15:30:58"/>
        <d v="1945-09-29T15:57:33"/>
        <d v="1946-05-24T01:52:38"/>
        <d v="1944-07-08T05:37:12"/>
        <d v="1944-12-07T21:42:19"/>
        <d v="1945-07-23T10:33:16"/>
        <d v="1945-07-09T04:00:18"/>
        <d v="1944-10-26T23:13:51"/>
        <d v="1946-08-23T01:21:53"/>
        <d v="1945-07-12T15:34:26"/>
        <d v="1946-03-14T21:03:57"/>
        <d v="1946-05-08T17:33:39"/>
        <d v="1944-10-15T06:23:21"/>
        <d v="1945-04-11T20:11:27"/>
        <d v="1945-05-16T18:27:06"/>
        <d v="1945-12-14T03:09:34"/>
        <d v="1944-07-06T22:08:59"/>
        <d v="1945-01-11T21:46:34"/>
        <d v="1946-02-13T09:33:10"/>
        <d v="1944-04-24T11:26:29"/>
        <d v="1945-08-27T05:37:27"/>
        <d v="1945-09-29T15:06:47"/>
        <d v="1944-07-04T14:52:09"/>
        <d v="1945-02-21T19:01:10"/>
        <d v="1944-08-24T21:16:44"/>
        <d v="1945-04-01T20:58:47"/>
        <d v="1945-01-07T03:39:39"/>
        <d v="1945-04-07T13:21:50"/>
        <d v="1944-08-10T14:01:08"/>
        <d v="1945-02-07T18:22:59"/>
        <d v="1944-06-14T16:03:49"/>
        <d v="1946-02-01T23:57:26"/>
        <d v="1944-04-23T13:32:38"/>
        <d v="1945-04-05T14:01:04"/>
        <d v="1944-08-19T06:59:23"/>
        <d v="1945-01-19T03:57:17"/>
        <d v="1946-05-04T22:57:33"/>
        <d v="1944-05-14T15:16:04"/>
        <d v="1946-07-01T14:00:08"/>
        <d v="1944-09-28T15:37:03"/>
        <d v="1944-06-11T10:58:33"/>
        <d v="1944-12-29T16:53:34"/>
        <d v="1944-07-23T19:25:12"/>
        <d v="1944-12-07T18:33:38"/>
        <d v="1945-01-28T23:02:35"/>
        <d v="1945-11-24T19:17:39"/>
        <d v="1945-03-12T03:06:20"/>
        <d v="1945-05-06T21:56:38"/>
        <d v="1945-04-22T03:21:00"/>
        <d v="1946-07-15T12:44:52"/>
        <d v="1946-10-05T13:29:27"/>
        <d v="1945-04-01T15:34:53"/>
        <d v="1945-10-18T19:45:17"/>
        <d v="1945-12-22T08:45:52"/>
        <d v="1944-08-19T19:16:13"/>
        <d v="1946-09-14T16:33:59"/>
        <d v="1945-09-06T19:00:21"/>
        <d v="1947-02-23T14:00:03"/>
        <d v="1945-05-15T17:47:29"/>
        <d v="1946-04-03T23:00:50"/>
        <d v="1945-01-25T00:16:12"/>
        <d v="1946-03-08T18:41:57"/>
        <d v="1946-05-07T00:12:05"/>
        <d v="1944-08-10T18:10:23"/>
        <d v="1945-02-24T05:05:59"/>
        <d v="1945-01-30T05:51:46"/>
        <d v="1945-05-31T11:17:04"/>
        <d v="1944-07-05T21:50:19"/>
        <d v="1945-06-05T17:30:33"/>
        <d v="1945-08-15T17:43:32"/>
        <d v="1945-02-05T04:44:52"/>
        <d v="1946-08-02T12:34:20"/>
        <d v="1945-04-01T18:52:33"/>
        <d v="1944-06-16T16:04:11"/>
        <d v="1944-07-30T15:47:58"/>
        <d v="1946-11-19T02:38:40"/>
        <d v="1945-12-01T19:38:28"/>
        <d v="1944-08-27T01:27:51"/>
        <d v="1944-10-27T16:24:46"/>
        <d v="1946-02-23T17:32:10"/>
        <d v="1945-01-20T21:08:54"/>
        <d v="1944-10-08T15:22:27"/>
        <d v="1944-12-18T19:47:03"/>
        <d v="1945-08-01T21:58:50"/>
        <d v="1945-08-07T13:25:56"/>
        <d v="1946-01-10T16:29:03"/>
        <d v="1944-09-10T15:10:36"/>
        <d v="1946-07-24T06:41:21"/>
        <d v="1946-10-10T23:22:08"/>
        <d v="1946-03-01T12:00:06"/>
        <d v="1946-09-13T07:22:31"/>
        <d v="1946-05-20T08:41:21"/>
        <d v="1945-11-27T00:29:22"/>
        <d v="1945-12-01T13:47:00"/>
        <d v="1947-01-04T20:05:30"/>
        <d v="1946-09-08T18:25:10"/>
        <d v="1946-01-19T20:07:47"/>
        <d v="1944-09-01T11:29:32"/>
        <d v="1946-12-19T15:57:51"/>
        <d v="1945-03-25T21:54:00"/>
        <d v="1947-02-08T17:36:33"/>
        <d v="1944-05-17T04:38:49"/>
        <d v="1947-02-13T17:46:00"/>
        <d v="1947-01-16T19:51:10"/>
        <d v="1946-06-12T21:29:42"/>
        <d v="1942-11-25T20:04:12"/>
        <d v="1946-01-27T20:22:56"/>
        <d v="1944-10-14T21:08:44"/>
        <d v="1944-09-04T16:11:45"/>
        <d v="1944-11-12T18:09:51"/>
        <d v="1945-04-02T05:11:23"/>
        <d v="1945-12-20T05:05:19"/>
        <d v="1944-10-25T13:40:40"/>
        <d v="1944-12-21T19:58:39"/>
        <d v="1945-11-24T11:15:16"/>
        <d v="1945-01-18T16:52:10"/>
        <d v="1945-05-20T20:04:09"/>
        <d v="1944-10-06T02:58:00"/>
        <d v="1944-05-24T17:27:18"/>
        <d v="1944-05-17T13:09:12"/>
        <d v="1944-07-19T20:24:03"/>
        <d v="1945-06-06T07:09:36"/>
        <d v="1944-04-27T20:00:20"/>
        <d v="1945-06-13T20:18:53"/>
        <d v="1946-10-16T14:51:09"/>
        <d v="1946-07-12T22:53:29"/>
        <d v="1945-04-25T16:13:06"/>
        <d v="1942-09-05T23:51:15"/>
        <d v="1944-04-30T12:13:33"/>
        <d v="1947-02-16T11:01:32"/>
        <d v="1945-02-16T16:54:11"/>
        <d v="1946-07-15T06:20:25"/>
        <d v="1944-10-18T17:00:47"/>
        <d v="1945-08-15T17:56:11"/>
        <d v="1946-08-14T21:10:47"/>
        <d v="1945-08-10T01:04:19"/>
        <d v="1946-07-18T02:38:45"/>
        <d v="1946-09-30T12:50:55"/>
        <d v="1943-04-03T13:26:49"/>
        <d v="1943-07-10T18:50:44"/>
        <d v="1940-07-17T21:26:13"/>
        <d v="1946-01-02T06:03:17"/>
        <d v="1943-12-01T19:03:58"/>
        <d v="1945-06-20T19:00:21"/>
        <d v="1945-12-19T20:50:48"/>
        <d v="1945-09-04T16:30:47"/>
        <d v="1945-03-18T01:41:39"/>
        <d v="1946-01-16T17:26:38"/>
        <d v="1944-07-21T03:44:15"/>
        <d v="1944-08-09T19:16:26"/>
        <d v="1946-03-13T23:44:14"/>
        <d v="1944-11-30T21:37:42"/>
        <d v="1945-05-13T00:20:55"/>
        <d v="1946-04-04T04:02:40"/>
        <d v="1947-01-08T09:59:05"/>
        <d v="1945-04-26T16:04:54"/>
        <d v="1944-08-09T18:16:53"/>
        <d v="1945-01-21T19:59:14"/>
        <d v="1944-11-08T22:59:50"/>
        <d v="1944-07-29T15:16:24"/>
        <d v="1946-03-03T15:36:51"/>
        <d v="1946-03-30T08:59:00"/>
        <d v="1944-07-07T22:27:26"/>
        <d v="1945-08-27T06:35:34"/>
        <d v="1944-07-12T18:49:08"/>
        <d v="1945-08-30T12:51:32"/>
        <d v="1946-09-16T22:08:58"/>
        <d v="1945-10-20T03:07:26"/>
        <d v="1944-07-03T01:19:32"/>
        <d v="1946-06-09T05:28:57"/>
        <d v="1945-08-08T22:31:19"/>
        <d v="1945-09-14T16:35:52"/>
        <d v="1944-11-12T20:00:34"/>
        <d v="1946-11-15T17:36:09"/>
        <d v="1945-04-01T17:34:41"/>
        <d v="1946-10-14T16:34:22"/>
        <d v="1945-04-15T16:25:00"/>
        <d v="1946-02-07T13:42:39"/>
        <d v="1946-06-29T02:27:20"/>
        <d v="1945-08-08T15:38:43"/>
        <d v="1947-01-30T22:57:58"/>
        <d v="1945-01-25T03:19:55"/>
        <d v="1945-02-18T17:07:15"/>
        <d v="1944-10-26T00:40:44"/>
        <d v="1945-08-19T04:21:31"/>
        <d v="1945-10-14T22:09:06"/>
        <d v="1944-07-31T13:31:18"/>
        <d v="1945-04-04T17:22:11"/>
        <d v="1945-08-28T21:12:39"/>
        <d v="1945-06-16T16:05:59"/>
        <d v="1946-10-21T03:36:30"/>
        <d v="1944-12-06T13:44:07"/>
        <d v="1946-06-06T13:01:23"/>
        <d v="1945-02-28T19:39:05"/>
        <d v="1946-07-14T22:45:43"/>
        <d v="1945-09-06T14:51:52"/>
        <d v="1944-04-29T21:49:01"/>
        <d v="1945-07-20T19:05:56"/>
        <d v="1946-06-01T00:36:20"/>
        <d v="1945-04-18T19:48:46"/>
        <d v="1946-09-15T12:05:01"/>
        <d v="1945-12-19T19:00:49"/>
        <d v="1946-01-11T04:33:11"/>
        <d v="1944-09-18T14:56:15"/>
        <d v="1945-06-14T09:12:17"/>
        <d v="1946-07-03T08:10:18"/>
        <d v="1945-04-11T03:45:06"/>
        <d v="1944-12-31T21:48:31"/>
        <d v="1944-08-23T17:15:16"/>
        <d v="1945-08-23T10:17:56"/>
        <d v="1945-05-02T19:32:31"/>
        <d v="1945-02-25T16:19:54"/>
        <d v="1944-07-22T03:00:10"/>
        <d v="1947-01-09T00:45:19"/>
        <d v="1944-09-01T14:17:00"/>
        <d v="1946-09-01T02:55:34"/>
        <d v="1945-03-16T17:33:02"/>
        <d v="1944-07-21T15:10:50"/>
        <d v="1946-05-05T10:43:47"/>
        <d v="1945-03-16T12:22:05"/>
        <d v="1946-05-18T08:59:20"/>
        <d v="1946-06-12T15:35:23"/>
        <d v="1945-02-23T01:05:32"/>
        <d v="1946-03-05T22:36:36"/>
        <d v="1944-07-26T16:18:55"/>
        <d v="1946-11-03T22:22:12"/>
        <d v="1946-06-08T23:49:58"/>
        <d v="1944-12-02T18:43:21"/>
        <d v="1945-12-06T04:57:52"/>
        <d v="1946-02-25T00:26:02"/>
        <d v="1945-01-28T20:33:49"/>
        <d v="1947-02-13T19:49:01"/>
        <d v="1947-03-08T20:13:39"/>
        <d v="1947-03-13T15:21:56"/>
        <d v="1947-03-08T13:54:05"/>
        <d v="1947-02-19T08:24:20"/>
        <d v="1947-02-21T13:33:54"/>
        <d v="1947-03-05T17:16:59"/>
        <d v="1947-03-12T03:38:41"/>
        <d v="1947-02-22T11:05:54"/>
        <d v="1947-03-12T21:14:29"/>
        <d v="1947-03-14T15:30:07"/>
        <d v="1947-02-18T06:29:20"/>
        <d v="1947-03-07T17:15:03"/>
        <d v="1947-03-05T18:04:48"/>
        <d v="1947-02-16T12:18:59"/>
        <d v="1947-03-13T08:35:56"/>
        <d v="1947-03-01T12:55:07"/>
        <d v="1947-01-26T00:58:54"/>
        <d v="1947-03-01T16:22:46"/>
        <d v="1944-09-25T23:15:55"/>
        <d v="1944-09-07T15:58:04"/>
        <d v="1942-11-12T00:25:00"/>
        <d v="1940-10-25T06:20:03"/>
        <d v="1944-08-09T20:09:34"/>
        <d v="1943-10-02T20:49:27"/>
        <d v="1941-03-29T03:42:17"/>
        <d v="1942-03-01T21:00:58"/>
        <d v="1942-11-19T11:58:45"/>
        <d v="1942-04-26T22:52:24"/>
        <d v="1944-07-07T18:55:05"/>
        <d v="1943-06-21T20:09:12"/>
        <d v="1941-12-05T01:36:01"/>
        <d v="1944-07-19T06:21:27"/>
        <d v="1944-09-13T12:52:02"/>
        <d v="1944-06-07T16:27:42"/>
        <d v="1944-05-14T18:05:25"/>
        <d v="1944-05-05T19:20:15"/>
        <d v="1941-04-09T03:49:20"/>
        <d v="1944-10-26T16:35:53"/>
        <d v="1944-07-17T04:13:01"/>
        <d v="1944-05-11T02:32:33"/>
        <d v="1943-11-12T17:42:41"/>
        <d v="1944-05-28T01:55:44"/>
        <d v="1946-04-05T14:35:58"/>
        <d v="1942-01-13T17:31:08"/>
        <d v="1944-08-25T21:04:52"/>
        <d v="1944-08-09T20:45:08"/>
        <d v="1940-12-17T21:17:07"/>
        <d v="1943-07-21T22:20:31"/>
        <d v="1944-05-20T16:00:09"/>
        <d v="1944-06-14T14:31:15"/>
        <d v="1943-04-10T16:51:11"/>
        <d v="1944-05-19T09:54:09"/>
        <d v="1944-05-18T07:26:27"/>
        <d v="1941-12-04T22:47:01"/>
        <d v="1943-08-04T19:04:29"/>
        <d v="1944-05-30T23:50:31"/>
        <d v="1944-07-07T23:27:21"/>
        <d v="1944-08-15T22:10:38"/>
        <d v="1944-07-13T15:59:33"/>
        <d v="1945-05-18T09:58:22"/>
        <d v="1945-04-22T08:18:52"/>
        <d v="1946-11-08T03:37:55"/>
        <d v="1946-06-16T18:07:49"/>
        <d v="1945-01-12T22:34:19"/>
        <d v="1945-01-04T23:14:16"/>
        <d v="1945-06-25T01:29:58"/>
        <d v="1945-01-11T14:15:42"/>
        <d v="1945-05-31T14:21:15"/>
        <d v="1945-01-03T11:50:18"/>
        <d v="1945-01-07T10:11:17"/>
        <d v="1944-08-05T18:16:58"/>
        <d v="1946-03-30T07:41:41"/>
        <d v="1944-08-08T18:24:37"/>
        <d v="1945-10-14T20:29:06"/>
        <d v="1945-08-24T23:43:42"/>
        <d v="1945-06-15T16:27:59"/>
        <d v="1945-03-30T08:59:32"/>
        <d v="1945-08-18T06:37:31"/>
        <d v="1945-02-20T06:40:07"/>
        <d v="1944-07-05T14:31:17"/>
        <d v="1944-05-17T15:17:38"/>
        <d v="1942-04-13T22:28:39"/>
        <d v="1944-07-12T14:04:40"/>
        <d v="1944-07-07T19:05:51"/>
        <d v="1945-06-14T18:19:19"/>
        <d v="1945-11-27T19:01:13"/>
        <d v="1945-08-01T15:57:51"/>
        <d v="1945-06-08T11:06:11"/>
        <d v="1946-10-04T13:06:24"/>
        <d v="1944-11-26T00:03:06"/>
        <d v="1945-02-13T23:35:47"/>
        <d v="1947-02-05T20:00:04"/>
        <d v="1945-05-29T16:43:23"/>
        <d v="1945-09-21T13:58:17"/>
        <d v="1945-07-19T20:02:56"/>
        <d v="1946-11-22T20:25:13"/>
        <d v="1946-05-12T13:25:38"/>
        <d v="1945-09-28T14:00:12"/>
        <d v="1946-12-17T21:10:36"/>
        <d v="1945-11-13T17:01:24"/>
        <d v="1944-10-19T06:59:58"/>
        <d v="1944-09-14T04:02:06"/>
        <d v="1946-03-16T22:39:07"/>
        <d v="1946-04-02T19:31:57"/>
        <d v="1947-01-30T19:19:15"/>
        <d v="1946-12-29T18:56:48"/>
        <d v="1946-05-31T08:20:51"/>
        <d v="1946-11-27T22:00:33"/>
        <d v="1945-09-03T11:23:04"/>
        <d v="1945-05-30T12:14:58"/>
        <d v="1945-09-29T02:08:13"/>
        <d v="1947-01-18T16:39:08"/>
        <d v="1944-09-09T07:47:50"/>
        <d v="1944-08-18T18:08:12"/>
        <d v="1945-09-13T02:19:22"/>
        <d v="1946-10-31T16:39:42"/>
        <d v="1945-05-09T14:24:18"/>
        <d v="1945-08-12T11:20:00"/>
        <d v="1945-06-10T10:25:12"/>
        <d v="1945-03-03T21:19:17"/>
        <d v="1945-05-19T17:55:14"/>
        <d v="1944-10-04T17:48:44"/>
        <d v="1945-05-20T17:32:46"/>
        <d v="1946-08-07T11:20:40"/>
        <d v="1946-08-19T13:50:28"/>
        <d v="1945-02-22T02:03:29"/>
        <d v="1944-09-05T18:26:15"/>
        <d v="1945-05-18T13:46:17"/>
        <d v="1947-01-22T13:25:52"/>
        <d v="1944-12-07T21:17:41"/>
        <d v="1946-08-31T18:15:45"/>
        <d v="1945-10-24T16:08:38"/>
        <d v="1945-06-14T17:24:36"/>
        <d v="1944-11-19T07:34:22"/>
        <d v="1945-10-05T12:23:08"/>
        <d v="1945-01-10T19:12:18"/>
        <d v="1945-11-01T17:05:15"/>
        <d v="1945-05-10T12:52:02"/>
        <d v="1945-06-15T18:11:00"/>
        <d v="1946-08-07T21:42:08"/>
        <d v="1945-05-11T09:29:57"/>
        <d v="1945-06-10T12:47:45"/>
        <d v="1944-10-01T10:29:35"/>
        <d v="1945-10-05T12:00:09"/>
        <d v="1946-08-28T19:14:02"/>
        <d v="1946-01-29T16:54:32"/>
        <d v="1945-01-11T21:07:51"/>
        <d v="1946-02-24T22:47:59"/>
        <d v="1944-10-17T16:23:26"/>
        <d v="1945-04-28T20:21:43"/>
        <d v="1946-03-01T02:27:39"/>
        <d v="1945-04-25T18:09:58"/>
        <d v="1945-08-01T00:28:25"/>
        <d v="1946-03-15T04:39:48"/>
        <d v="1946-01-08T17:51:38"/>
        <d v="1946-01-09T21:14:13"/>
        <d v="1947-01-26T22:37:06"/>
        <d v="1946-07-15T20:09:42"/>
        <d v="1945-11-01T18:00:28"/>
        <d v="1946-05-14T18:35:15"/>
        <d v="1947-01-22T08:50:02"/>
        <d v="1947-02-08T12:21:31"/>
        <d v="1945-08-14T16:51:40"/>
        <d v="1945-10-03T18:29:08"/>
        <d v="1947-02-01T10:12:32"/>
        <d v="1945-05-15T12:59:14"/>
        <d v="1946-08-26T10:37:09"/>
        <d v="1945-10-30T18:09:32"/>
        <d v="1945-07-06T18:30:56"/>
        <d v="1945-08-21T22:59:28"/>
        <d v="1945-09-12T22:01:03"/>
        <d v="1945-04-06T17:51:02"/>
        <d v="1946-06-16T17:39:36"/>
        <d v="1946-11-06T08:26:16"/>
        <d v="1945-02-19T15:38:04"/>
        <d v="1946-11-21T14:59:12"/>
        <d v="1945-06-29T20:32:28"/>
        <d v="1946-05-02T05:15:42"/>
        <d v="1946-04-14T01:22:19"/>
        <d v="1946-03-22T21:02:45"/>
        <d v="1946-09-14T15:36:18"/>
        <d v="1945-09-04T22:17:05"/>
        <d v="1945-09-15T07:00:10"/>
        <d v="1946-10-20T19:25:46"/>
        <d v="1946-01-11T05:51:57"/>
        <d v="1945-04-09T06:25:11"/>
        <d v="1946-04-05T07:17:21"/>
        <d v="1944-07-04T20:54:35"/>
        <d v="1946-05-08T00:57:04"/>
        <d v="1946-03-01T07:14:53"/>
        <d v="1944-12-15T14:03:06"/>
        <d v="1946-05-22T01:05:57"/>
        <d v="1944-09-30T02:24:25"/>
        <d v="1946-05-30T00:14:56"/>
        <d v="1946-08-25T08:46:48"/>
        <d v="1946-05-21T13:59:50"/>
        <d v="1945-02-27T18:51:17"/>
        <d v="1945-02-04T17:08:25"/>
        <d v="1946-04-07T08:59:26"/>
        <d v="1944-06-30T13:48:03"/>
        <d v="1944-07-15T07:45:08"/>
        <d v="1945-02-28T21:17:48"/>
        <d v="1945-08-30T16:44:46"/>
        <d v="1944-06-17T20:38:50"/>
        <d v="1945-05-22T16:14:40"/>
        <d v="1945-06-28T12:30:22"/>
        <d v="1944-07-05T16:10:46"/>
        <d v="1946-03-07T09:34:06"/>
        <d v="1944-09-17T06:46:07"/>
        <d v="1947-02-02T13:48:00"/>
        <d v="1946-06-27T15:58:38"/>
        <d v="1946-11-10T23:22:34"/>
        <d v="1946-05-19T19:10:21"/>
        <d v="1945-02-25T07:06:50"/>
        <d v="1946-03-22T21:59:44"/>
        <d v="1944-07-29T04:48:13"/>
        <d v="1945-02-16T02:32:48"/>
        <d v="1945-02-17T00:35:10"/>
        <d v="1946-04-23T13:14:14"/>
        <d v="1946-04-05T13:24:40"/>
        <d v="1946-05-22T02:39:32"/>
        <d v="1945-10-23T16:50:11"/>
        <d v="1944-06-14T09:29:25"/>
        <d v="1946-05-04T23:49:38"/>
        <d v="1946-04-18T10:22:30"/>
        <d v="1945-09-21T17:26:46"/>
        <d v="1946-04-28T14:52:07"/>
        <d v="1946-06-14T19:34:32"/>
        <d v="1944-06-30T10:01:50"/>
        <d v="1944-10-18T07:27:59"/>
        <d v="1947-01-10T01:22:14"/>
        <d v="1946-11-22T01:59:03"/>
        <d v="1944-08-13T00:36:30"/>
        <d v="1945-02-19T02:11:57"/>
        <d v="1944-07-29T18:30:45"/>
        <d v="1946-02-20T23:27:29"/>
        <d v="1945-11-11T02:26:32"/>
        <d v="1945-04-11T01:37:17"/>
        <d v="1945-07-05T22:24:54"/>
        <d v="1944-11-24T04:47:39"/>
        <d v="1946-11-15T00:59:40"/>
        <d v="1946-11-15T08:01:25"/>
        <d v="1945-11-02T20:59:25"/>
        <d v="1944-08-02T13:09:16"/>
        <d v="1945-06-22T20:30:40"/>
        <d v="1945-09-26T17:33:36"/>
        <d v="1944-05-04T14:39:33"/>
        <d v="1945-02-22T16:49:54"/>
        <d v="1945-02-16T17:34:59"/>
        <d v="1944-08-05T08:31:46"/>
        <d v="1945-08-07T12:20:00"/>
        <d v="1944-10-23T22:52:58"/>
        <d v="1945-02-07T04:26:23"/>
        <d v="1946-07-07T10:20:56"/>
        <d v="1946-06-02T18:47:00"/>
        <d v="1945-10-13T02:06:08"/>
        <d v="1944-11-08T20:49:12"/>
        <d v="1944-11-01T15:28:26"/>
        <d v="1944-11-02T18:18:08"/>
        <d v="1945-05-17T11:04:01"/>
        <d v="1946-05-03T13:31:22"/>
        <d v="1944-06-23T18:35:45"/>
        <d v="1944-07-08T13:05:48"/>
        <d v="1946-03-16T20:17:35"/>
        <d v="1944-10-09T22:07:10"/>
        <d v="1944-06-25T14:17:25"/>
        <d v="1945-05-14T17:05:44"/>
        <d v="1944-05-03T10:43:09"/>
        <d v="1946-01-07T11:28:49"/>
        <d v="1944-10-27T18:02:56"/>
        <d v="1945-01-20T22:05:25"/>
        <d v="1944-07-12T22:53:34"/>
        <d v="1945-07-06T17:22:26"/>
        <d v="1945-10-11T14:50:43"/>
        <d v="1945-05-24T11:05:24"/>
        <d v="1945-05-26T12:05:02"/>
        <d v="1946-02-08T00:24:46"/>
        <d v="1944-05-30T11:49:36"/>
        <d v="1944-06-04T10:08:09"/>
        <d v="1944-06-16T23:48:24"/>
        <d v="1946-06-22T19:32:38"/>
        <d v="1946-05-09T00:59:50"/>
        <d v="1945-09-16T00:32:52"/>
        <d v="1944-08-26T23:01:02"/>
        <d v="1945-02-16T17:35:38"/>
        <d v="1946-10-31T19:58:45"/>
        <d v="1946-04-06T03:27:36"/>
        <d v="1945-03-24T09:54:05"/>
        <d v="1944-09-10T21:55:48"/>
        <d v="1944-04-21T20:01:47"/>
        <d v="1946-03-18T19:43:05"/>
        <d v="1946-02-03T02:10:02"/>
        <d v="1945-01-31T18:59:23"/>
        <d v="1945-11-13T13:29:36"/>
        <d v="1945-03-23T21:52:21"/>
        <d v="1945-01-12T16:14:44"/>
        <d v="1944-08-31T14:48:56"/>
        <d v="1944-08-31T01:21:43"/>
        <d v="1944-05-31T15:29:12"/>
        <d v="1945-02-01T17:17:27"/>
        <d v="1946-10-18T00:31:01"/>
        <d v="1944-06-28T22:41:41"/>
        <d v="1944-07-17T17:32:33"/>
        <d v="1946-01-09T13:56:54"/>
        <d v="1944-05-15T01:30:55"/>
        <d v="1944-06-08T09:07:49"/>
        <d v="1946-07-20T14:48:13"/>
        <d v="1944-07-29T12:59:53"/>
        <d v="1945-07-18T17:03:40"/>
        <d v="1945-04-04T22:16:07"/>
        <d v="1946-01-03T21:52:10"/>
        <d v="1944-06-17T02:57:08"/>
        <d v="1945-10-15T10:18:41"/>
        <d v="1945-04-28T20:11:12"/>
        <d v="1944-08-08T12:35:46"/>
        <d v="1946-05-30T06:59:46"/>
        <d v="1945-09-23T12:43:56"/>
        <d v="1945-01-10T19:58:45"/>
        <d v="1946-01-31T21:20:12"/>
        <d v="1944-11-15T02:51:29"/>
        <d v="1946-06-10T01:15:38"/>
        <d v="1945-01-30T16:54:31"/>
        <d v="1945-03-23T17:22:07"/>
        <d v="1944-06-28T15:20:26"/>
        <d v="1946-06-13T23:29:16"/>
        <d v="1944-06-29T16:45:59"/>
        <d v="1946-09-12T18:00:27"/>
        <d v="1944-06-29T04:56:07"/>
        <d v="1945-01-10T16:57:37"/>
        <d v="1945-01-05T04:51:43"/>
        <d v="1946-04-19T11:31:00"/>
        <d v="1944-07-30T12:39:12"/>
        <d v="1946-09-29T15:11:19"/>
        <d v="1945-06-22T21:33:48"/>
        <d v="1946-08-29T22:03:05"/>
        <d v="1946-07-23T03:07:17"/>
        <d v="1945-07-13T15:01:12"/>
        <d v="1946-02-18T00:27:30"/>
        <d v="1945-02-16T16:07:12"/>
        <d v="1946-08-22T18:22:09"/>
        <d v="1946-03-28T15:24:05"/>
        <d v="1946-06-07T00:31:42"/>
        <d v="1944-07-19T19:41:30"/>
        <d v="1944-10-14T04:05:31"/>
        <d v="1945-02-25T20:01:36"/>
        <d v="1946-06-19T12:02:11"/>
        <d v="1944-10-04T21:08:24"/>
        <d v="1944-10-07T06:43:10"/>
        <d v="1945-05-02T17:40:43"/>
        <d v="1945-02-16T22:00:22"/>
        <d v="1944-05-20T20:31:20"/>
        <d v="1945-06-14T07:37:07"/>
        <d v="1944-12-14T05:56:28"/>
        <d v="1944-06-04T18:31:06"/>
        <d v="1944-06-01T16:03:01"/>
        <d v="1946-05-15T18:14:59"/>
        <d v="1946-01-01T16:38:00"/>
        <d v="1945-04-30T21:00:01"/>
        <d v="1945-05-23T22:34:12"/>
        <d v="1945-03-22T18:26:00"/>
        <d v="1944-04-22T15:15:31"/>
        <d v="1946-03-13T19:15:24"/>
        <d v="1945-04-25T05:59:44"/>
        <d v="1945-09-19T00:13:17"/>
        <d v="1944-07-26T20:47:16"/>
        <d v="1946-11-14T05:09:35"/>
        <d v="1944-10-01T18:18:29"/>
        <d v="1946-08-01T20:19:26"/>
        <d v="1946-05-20T17:48:24"/>
        <d v="1946-03-29T03:48:24"/>
        <d v="1945-05-06T00:52:05"/>
        <d v="1946-02-17T22:03:58"/>
        <d v="1945-08-15T18:19:55"/>
        <d v="1946-02-28T20:08:44"/>
        <d v="1946-06-23T11:28:48"/>
        <d v="1945-10-18T17:58:11"/>
        <d v="1944-04-29T22:27:25"/>
        <d v="1944-07-07T17:37:20"/>
        <d v="1946-04-30T22:08:57"/>
        <d v="1946-04-16T17:30:53"/>
        <d v="1944-11-05T20:37:46"/>
        <d v="1944-06-10T14:54:06"/>
        <d v="1944-10-13T20:58:15"/>
        <d v="1945-02-20T12:53:12"/>
        <d v="1944-05-20T02:18:32"/>
        <d v="1945-01-14T20:19:12"/>
        <d v="1945-04-29T18:32:51"/>
        <d v="1944-08-03T00:14:30"/>
        <d v="1944-06-02T19:37:14"/>
        <d v="1944-09-09T18:48:19"/>
        <d v="1945-01-31T14:22:30"/>
        <d v="1945-08-09T19:46:52"/>
        <d v="1944-08-28T08:40:20"/>
        <d v="1945-08-16T18:57:26"/>
        <d v="1946-07-29T09:32:28"/>
        <d v="1944-08-27T18:19:33"/>
        <d v="1945-07-27T16:41:46"/>
        <d v="1946-03-30T08:02:51"/>
        <d v="1945-06-10T00:33:25"/>
        <d v="1946-12-28T12:01:58"/>
        <d v="1945-06-20T18:16:58"/>
        <d v="1946-03-12T14:57:37"/>
        <d v="1946-05-30T15:42:14"/>
        <d v="1944-08-31T14:23:47"/>
        <d v="1945-10-10T18:16:07"/>
        <d v="1945-08-25T15:00:23"/>
        <d v="1945-08-30T15:21:50"/>
        <d v="1945-11-18T17:27:05"/>
        <d v="1944-10-09T08:30:16"/>
        <d v="1946-07-19T10:05:40"/>
        <d v="1946-08-17T18:08:42"/>
        <d v="1946-05-26T00:04:51"/>
        <d v="1945-08-04T17:31:15"/>
        <d v="1944-07-07T14:23:42"/>
        <d v="1945-05-24T18:07:39"/>
        <d v="1945-02-03T19:57:37"/>
        <d v="1945-03-10T19:22:39"/>
        <d v="1945-03-08T15:51:24"/>
        <d v="1946-04-19T01:53:21"/>
        <d v="1946-02-09T22:36:54"/>
        <d v="1945-08-05T09:27:53"/>
        <d v="1946-04-01T21:26:38"/>
        <d v="1944-04-22T12:22:50"/>
        <d v="1944-05-27T14:05:24"/>
        <d v="1945-07-09T00:41:20"/>
        <d v="1945-01-10T01:12:39"/>
        <d v="1946-10-17T10:36:34"/>
        <d v="1944-06-16T15:35:24"/>
        <d v="1944-03-30T06:38:31"/>
        <d v="1945-05-13T19:36:15"/>
        <d v="1945-07-07T02:18:28"/>
        <d v="1945-04-19T21:21:06"/>
        <d v="1945-07-16T16:19:38"/>
        <d v="1946-03-03T18:17:07"/>
        <d v="1946-07-03T16:07:36"/>
        <d v="1945-08-18T14:57:29"/>
        <d v="1944-11-29T17:50:08"/>
        <d v="1944-12-22T12:11:23"/>
        <d v="1945-05-09T19:27:24"/>
        <d v="1944-08-16T17:46:34"/>
        <d v="1944-12-07T16:31:36"/>
        <d v="1944-12-01T07:58:03"/>
        <d v="1944-09-28T20:36:53"/>
        <d v="1945-05-20T13:41:22"/>
        <d v="1944-10-07T09:00:46"/>
        <d v="1944-10-12T22:37:28"/>
        <d v="1946-07-09T18:48:47"/>
        <d v="1946-10-05T13:10:54"/>
        <d v="1945-03-28T18:53:03"/>
        <d v="1946-03-30T17:36:17"/>
        <d v="1946-02-28T18:17:36"/>
        <d v="1945-01-20T04:13:42"/>
        <d v="1944-07-14T11:18:30"/>
        <d v="1946-03-21T02:18:02"/>
        <d v="1946-02-16T10:13:25"/>
        <d v="1945-06-11T07:35:44"/>
        <d v="1944-11-19T17:11:30"/>
        <d v="1946-07-24T16:44:30"/>
        <d v="1946-05-12T12:57:34"/>
        <d v="1945-04-05T19:53:30"/>
        <d v="1945-04-29T15:32:27"/>
        <d v="1944-09-18T08:00:34"/>
        <d v="1944-12-28T22:45:44"/>
        <d v="1944-12-13T19:55:07"/>
        <d v="1944-11-29T21:33:59"/>
        <d v="1946-08-09T01:36:22"/>
        <d v="1945-02-13T00:12:03"/>
        <d v="1944-08-03T17:09:42"/>
        <d v="1946-02-15T14:03:10"/>
        <d v="1944-08-13T19:10:22"/>
        <d v="1945-08-02T19:04:37"/>
        <d v="1946-09-14T20:22:44"/>
        <d v="1944-12-15T23:58:02"/>
        <d v="1946-03-17T21:27:59"/>
        <d v="1945-10-04T20:44:40"/>
        <d v="1946-04-22T00:22:36"/>
        <d v="1946-01-12T19:02:06"/>
        <d v="1946-07-14T14:30:57"/>
        <d v="1945-11-28T23:08:02"/>
        <d v="1946-05-15T17:01:30"/>
        <d v="1946-02-27T23:48:05"/>
        <d v="1945-07-16T10:22:16"/>
        <d v="1945-03-07T08:53:21"/>
        <d v="1944-05-28T17:26:51"/>
        <d v="1944-05-27T14:09:34"/>
        <d v="1945-05-18T01:00:16"/>
        <d v="1945-11-08T14:14:56"/>
        <d v="1945-02-15T22:47:44"/>
        <d v="1947-02-12T14:38:49"/>
        <d v="1945-05-02T15:04:10"/>
        <d v="1946-10-17T03:10:26"/>
        <d v="1945-01-31T22:31:01"/>
        <d v="1946-09-05T22:27:24"/>
        <d v="1944-08-24T05:19:31"/>
        <d v="1944-07-06T17:41:10"/>
        <d v="1946-06-23T18:34:50"/>
        <d v="1945-05-31T15:39:37"/>
        <d v="1944-07-24T16:00:57"/>
        <d v="1946-03-30T17:48:07"/>
        <d v="1945-10-12T19:59:56"/>
        <d v="1946-03-07T02:16:04"/>
        <d v="1944-10-28T20:19:50"/>
        <d v="1944-08-27T18:04:57"/>
        <d v="1944-11-01T22:29:09"/>
        <d v="1946-10-05T14:57:47"/>
        <d v="1946-11-26T03:59:34"/>
        <d v="1946-03-20T21:11:16"/>
        <d v="1945-08-08T16:40:29"/>
        <d v="1944-11-30T16:48:55"/>
        <d v="1945-02-16T16:08:52"/>
        <d v="1946-08-07T16:15:06"/>
        <d v="1945-04-08T18:45:30"/>
        <d v="1944-09-15T15:02:59"/>
        <d v="1945-10-18T19:35:27"/>
        <d v="1945-10-06T03:27:19"/>
        <d v="1946-02-07T05:48:07"/>
        <d v="1946-10-21T23:17:18"/>
        <d v="1945-05-14T10:06:42"/>
        <d v="1946-08-15T17:58:47"/>
        <d v="1944-09-03T07:00:45"/>
        <d v="1944-05-19T17:06:34"/>
        <d v="1946-01-10T11:29:44"/>
        <d v="1944-07-06T15:30:42"/>
        <d v="1946-08-13T15:28:22"/>
        <d v="1945-07-04T08:43:27"/>
        <d v="1946-03-10T09:59:46"/>
        <d v="1945-06-16T19:16:38"/>
        <d v="1947-01-01T21:50:36"/>
        <d v="1946-05-08T15:06:59"/>
        <d v="1944-05-14T20:36:20"/>
        <d v="1945-02-18T06:39:10"/>
        <d v="1944-11-26T21:08:45"/>
        <d v="1946-03-17T21:31:12"/>
        <d v="1945-02-27T05:16:54"/>
        <d v="1946-10-21T10:50:30"/>
        <d v="1946-06-01T05:58:09"/>
        <d v="1945-10-15T19:23:42"/>
        <d v="1944-06-30T21:43:02"/>
        <d v="1945-06-16T23:16:59"/>
        <d v="1945-06-28T13:20:52"/>
        <d v="1945-05-10T16:12:17"/>
        <d v="1945-05-16T12:20:11"/>
        <d v="1944-06-28T15:04:27"/>
        <d v="1944-08-25T22:43:04"/>
        <d v="1944-09-30T07:04:57"/>
        <d v="1946-07-04T20:57:09"/>
        <d v="1946-05-02T14:19:42"/>
        <d v="1944-08-23T19:34:44"/>
        <d v="1944-06-10T13:46:58"/>
        <d v="1945-04-24T12:44:58"/>
        <d v="1944-05-25T18:16:21"/>
        <d v="1946-09-13T10:53:54"/>
        <d v="1946-01-03T15:38:10"/>
        <d v="1944-05-11T16:26:58"/>
        <d v="1946-09-19T02:48:16"/>
        <d v="1945-08-01T04:19:46"/>
        <d v="1944-04-22T14:14:19"/>
        <d v="1945-08-12T15:54:20"/>
        <d v="1944-05-26T05:14:15"/>
        <d v="1944-07-07T18:53:24"/>
        <d v="1945-05-21T19:50:39"/>
        <d v="1944-10-26T14:21:23"/>
        <d v="1945-01-14T16:48:49"/>
        <d v="1944-09-07T23:09:39"/>
        <d v="1945-10-30T04:35:29"/>
        <d v="1946-04-29T03:12:47"/>
        <d v="1944-12-20T20:53:30"/>
        <d v="1944-12-13T14:48:36"/>
        <d v="1946-04-18T11:10:48"/>
        <d v="1946-01-30T19:21:27"/>
        <d v="1944-09-13T14:26:56"/>
        <d v="1944-08-29T14:03:20"/>
        <d v="1945-05-03T12:59:53"/>
        <d v="1946-06-02T12:54:44"/>
        <d v="1946-07-04T12:06:28"/>
        <d v="1946-03-31T16:33:14"/>
        <d v="1944-05-31T13:01:54"/>
        <d v="1944-08-26T21:55:49"/>
        <d v="1946-06-30T01:09:38"/>
        <d v="1944-06-18T03:24:46"/>
        <d v="1944-05-24T16:59:06"/>
        <d v="1945-03-07T13:49:48"/>
        <d v="1944-05-18T17:22:53"/>
        <d v="1945-05-08T04:07:47"/>
        <d v="1946-05-14T17:42:46"/>
        <d v="1945-04-22T13:21:07"/>
        <d v="1945-01-30T23:53:39"/>
        <d v="1945-12-20T21:18:29"/>
        <d v="1945-04-06T20:47:29"/>
        <d v="1945-01-26T17:11:15"/>
        <d v="1945-05-21T17:31:06"/>
        <d v="1945-06-08T23:50:06"/>
        <d v="1944-10-13T22:28:04"/>
        <d v="1946-01-10T16:07:27"/>
        <d v="1944-10-29T18:04:22"/>
        <d v="1946-04-04T11:47:40"/>
        <d v="1946-01-30T22:41:07"/>
        <d v="1946-04-01T03:22:51"/>
        <d v="1946-09-18T08:21:34"/>
        <d v="1945-07-18T04:06:16"/>
        <d v="1945-02-04T04:55:12"/>
        <d v="1945-07-16T16:15:59"/>
        <d v="1944-12-08T18:04:06"/>
        <d v="1944-11-23T16:15:33"/>
        <d v="1945-04-07T00:35:08"/>
        <d v="1945-03-24T21:38:16"/>
        <d v="1945-04-26T16:38:09"/>
        <d v="1945-02-11T17:04:53"/>
        <d v="1945-10-18T16:35:03"/>
        <d v="1944-06-21T22:31:45"/>
        <d v="1946-06-26T10:47:48"/>
        <d v="1944-07-11T02:09:15"/>
        <d v="1945-11-15T22:05:50"/>
        <d v="1944-08-05T05:09:04"/>
        <d v="1944-06-01T17:02:44"/>
        <d v="1944-06-01T19:32:32"/>
        <d v="1944-07-09T16:45:02"/>
        <d v="1946-09-07T09:20:39"/>
        <d v="1945-06-07T07:11:36"/>
        <d v="1946-01-24T16:57:16"/>
        <d v="1946-03-28T03:03:08"/>
        <d v="1945-01-10T23:33:28"/>
        <d v="1946-02-01T00:51:13"/>
        <d v="1946-09-05T19:15:35"/>
        <d v="1945-05-02T19:46:40"/>
        <d v="1944-06-16T21:08:57"/>
        <d v="1946-03-15T20:48:27"/>
        <d v="1944-05-10T19:33:18"/>
        <d v="1944-11-09T20:25:15"/>
        <d v="1944-04-16T11:18:58"/>
        <d v="1945-06-25T02:35:53"/>
        <d v="1944-04-08T12:36:26"/>
        <d v="1945-06-16T11:12:17"/>
        <d v="1945-07-06T19:31:29"/>
        <d v="1945-02-28T18:00:26"/>
        <d v="1946-05-08T20:13:52"/>
        <d v="1944-06-28T18:38:02"/>
        <d v="1944-05-27T04:00:45"/>
        <d v="1945-02-13T00:28:17"/>
        <d v="1944-05-11T17:28:10"/>
        <d v="1946-03-15T14:21:19"/>
        <d v="1945-05-12T22:20:10"/>
        <d v="1946-05-02T20:34:12"/>
        <d v="1946-11-07T14:48:26"/>
        <d v="1946-10-12T00:07:27"/>
        <d v="1945-03-22T19:00:55"/>
        <d v="1945-03-10T22:37:23"/>
        <d v="1944-06-22T08:49:38"/>
        <d v="1944-09-03T02:40:21"/>
        <d v="1944-12-14T19:39:40"/>
        <d v="1946-02-23T17:39:00"/>
        <d v="1945-06-09T05:16:25"/>
        <d v="1944-08-12T21:11:25"/>
        <d v="1946-06-24T20:41:37"/>
        <d v="1946-02-18T03:22:00"/>
        <d v="1946-06-09T23:32:12"/>
        <d v="1946-06-26T15:19:29"/>
        <d v="1946-04-26T00:54:35"/>
        <d v="1945-06-10T12:50:06"/>
        <d v="1945-11-23T16:41:59"/>
        <d v="1945-05-12T19:10:18"/>
        <d v="1946-10-22T16:00:23"/>
        <d v="1944-05-05T16:36:32"/>
        <d v="1945-06-13T10:43:42"/>
        <d v="1944-11-23T22:32:09"/>
        <d v="1945-05-06T13:55:54"/>
        <d v="1945-07-14T10:28:10"/>
        <d v="1946-11-14T00:42:36"/>
        <d v="1945-03-19T21:09:25"/>
        <d v="1944-07-09T17:20:48"/>
        <d v="1946-02-08T22:20:43"/>
        <d v="1944-12-07T17:41:23"/>
        <d v="1944-11-30T16:13:36"/>
        <d v="1945-09-20T03:01:46"/>
        <d v="1946-02-01T23:19:28"/>
        <d v="1946-06-05T00:13:44"/>
        <d v="1944-07-27T21:17:20"/>
        <d v="1944-06-07T06:13:01"/>
        <d v="1945-03-25T21:48:59"/>
        <d v="1945-02-22T10:53:39"/>
        <d v="1944-06-08T12:38:27"/>
        <d v="1945-02-17T20:22:38"/>
        <d v="1946-04-26T15:02:53"/>
        <d v="1945-04-13T18:01:48"/>
        <d v="1946-05-06T06:37:01"/>
        <d v="1945-02-21T21:41:52"/>
        <d v="1945-07-20T06:14:17"/>
        <d v="1944-06-15T16:33:43"/>
        <d v="1945-10-05T16:43:36"/>
        <d v="1945-02-08T20:13:02"/>
        <d v="1945-06-27T05:01:44"/>
        <d v="1945-06-03T15:38:37"/>
        <d v="1945-12-01T04:20:07"/>
        <d v="1945-11-19T20:06:57"/>
        <d v="1945-06-13T21:50:44"/>
        <d v="1946-07-19T15:01:43"/>
        <d v="1945-05-25T01:40:14"/>
        <d v="1945-04-05T10:09:54"/>
        <d v="1945-01-28T22:16:41"/>
        <d v="1944-10-30T12:39:47"/>
        <d v="1946-08-10T20:46:11"/>
        <d v="1946-05-12T17:46:51"/>
        <d v="1944-10-13T20:22:25"/>
        <d v="1946-01-04T02:45:35"/>
        <d v="1944-11-18T20:56:12"/>
        <d v="1945-05-17T10:41:07"/>
        <d v="1946-03-30T22:36:48"/>
        <d v="1946-07-01T22:14:12"/>
        <d v="1945-05-26T18:22:38"/>
        <d v="1945-04-20T17:03:29"/>
        <d v="1945-05-29T03:25:24"/>
        <d v="1946-03-02T16:50:29"/>
        <d v="1944-05-19T18:51:27"/>
        <d v="1944-04-09T11:50:52"/>
        <d v="1944-05-05T01:44:24"/>
        <d v="1944-05-05T14:48:54"/>
        <d v="1945-08-30T15:02:54"/>
        <d v="1944-09-01T05:19:02"/>
        <d v="1945-06-02T05:23:11"/>
        <d v="1945-09-16T19:36:29"/>
        <d v="1945-05-10T18:24:44"/>
        <d v="1944-11-30T02:59:03"/>
        <d v="1945-06-15T10:32:59"/>
        <d v="1945-02-28T04:34:36"/>
        <d v="1944-07-26T20:09:38"/>
        <d v="1945-04-07T21:14:18"/>
        <d v="1945-02-22T23:17:51"/>
        <d v="1945-02-04T17:50:03"/>
        <d v="1944-07-07T17:41:30"/>
        <d v="1945-05-02T10:20:44"/>
        <d v="1944-05-28T21:26:47"/>
        <d v="1944-07-11T15:51:50"/>
        <d v="1944-09-30T14:09:37"/>
        <d v="1946-08-28T06:15:56"/>
        <d v="1945-09-04T15:11:45"/>
        <d v="1945-10-16T21:24:14"/>
        <d v="1944-07-19T15:38:18"/>
        <d v="1946-01-31T22:43:41"/>
        <d v="1946-05-18T19:32:19"/>
        <d v="1944-08-12T15:50:05"/>
        <d v="1945-02-10T17:23:12"/>
        <d v="1944-06-01T04:07:58"/>
        <d v="1947-01-27T18:44:10"/>
        <d v="1945-06-23T03:29:56"/>
        <d v="1945-09-06T16:42:15"/>
        <d v="1945-01-01T00:23:42"/>
        <d v="1946-09-01T08:19:25"/>
        <d v="1946-01-01T14:58:48"/>
        <d v="1946-11-07T16:15:52"/>
        <d v="1945-05-28T19:39:06"/>
        <d v="1944-12-24T20:39:56"/>
        <d v="1944-06-23T19:33:40"/>
        <d v="1947-01-20T00:26:39"/>
        <d v="1946-01-02T23:36:10"/>
        <d v="1944-08-01T14:27:49"/>
        <d v="1945-02-28T18:59:52"/>
        <d v="1946-04-08T22:49:51"/>
        <d v="1944-11-09T05:28:22"/>
        <d v="1945-03-14T20:35:29"/>
        <d v="1947-01-26T13:05:58"/>
        <d v="1944-12-02T00:07:10"/>
        <d v="1945-06-14T18:12:24"/>
        <d v="1945-02-19T03:10:44"/>
        <d v="1944-08-14T15:39:17"/>
        <d v="1944-05-18T15:47:20"/>
        <d v="1946-11-04T23:00:12"/>
        <d v="1945-01-26T06:00:18"/>
        <d v="1944-06-01T04:36:18"/>
        <d v="1944-12-07T20:58:03"/>
        <d v="1945-07-06T11:34:30"/>
        <d v="1944-07-21T18:36:01"/>
        <d v="1945-05-10T02:13:11"/>
        <d v="1945-11-07T19:49:59"/>
        <d v="1946-10-19T11:14:02"/>
        <d v="1945-06-29T00:16:05"/>
        <d v="1945-03-30T05:30:00"/>
        <d v="1945-04-28T14:58:23"/>
        <d v="1945-05-17T22:01:33"/>
        <d v="1944-09-22T19:40:06"/>
        <d v="1944-07-12T03:14:56"/>
        <d v="1944-08-10T08:37:22"/>
        <d v="1945-08-06T18:09:57"/>
        <d v="1944-10-25T19:29:37"/>
        <d v="1945-02-22T06:28:50"/>
        <d v="1945-10-29T05:04:09"/>
        <d v="1945-04-18T19:39:16"/>
        <d v="1946-05-01T23:38:29"/>
        <d v="1946-05-03T11:19:12"/>
        <d v="1944-08-10T12:39:21"/>
        <d v="1944-07-21T15:57:03"/>
        <d v="1945-12-18T16:26:13"/>
        <d v="1946-10-13T09:17:40"/>
        <d v="1944-10-12T13:00:55"/>
        <d v="1945-01-14T18:26:50"/>
        <d v="1945-03-10T23:31:11"/>
        <d v="1944-05-25T23:02:02"/>
        <d v="1944-06-28T20:53:59"/>
        <d v="1944-11-25T02:02:28"/>
        <d v="1944-07-08T06:25:04"/>
        <d v="1945-09-16T16:23:47"/>
        <d v="1946-08-18T19:51:05"/>
        <d v="1946-03-03T08:07:48"/>
        <d v="1945-08-10T03:38:27"/>
        <d v="1946-02-13T04:02:44"/>
        <d v="1946-06-16T23:14:22"/>
        <d v="1945-08-15T16:07:19"/>
        <d v="1945-08-03T15:45:46"/>
        <d v="1946-10-31T06:18:40"/>
        <d v="1946-06-12T15:09:20"/>
        <d v="1945-05-25T21:44:14"/>
        <d v="1944-10-01T09:36:19"/>
        <d v="1944-11-16T11:49:11"/>
        <d v="1944-10-26T14:05:37"/>
        <d v="1945-04-15T21:41:54"/>
        <d v="1945-09-30T18:41:08"/>
        <d v="1945-07-26T15:54:35"/>
        <d v="1945-04-13T19:14:28"/>
        <d v="1945-01-25T20:00:22"/>
        <d v="1946-09-01T03:25:44"/>
        <d v="1944-07-07T07:48:43"/>
        <d v="1945-01-10T02:53:41"/>
        <d v="1946-03-09T16:51:20"/>
        <d v="1946-03-03T19:49:02"/>
        <d v="1945-08-25T18:58:10"/>
        <d v="1946-06-28T01:09:46"/>
        <d v="1944-05-13T15:37:44"/>
        <d v="1945-10-27T20:22:21"/>
        <d v="1946-03-27T22:22:07"/>
        <d v="1946-05-22T23:25:54"/>
        <d v="1944-06-24T22:48:32"/>
        <d v="1944-08-27T18:55:56"/>
        <d v="1945-12-02T20:17:36"/>
        <d v="1944-04-14T21:23:30"/>
        <d v="1945-11-01T14:54:54"/>
        <d v="1945-10-17T03:41:57"/>
        <d v="1945-02-16T17:19:46"/>
        <d v="1946-02-12T05:39:40"/>
        <d v="1944-06-09T17:04:38"/>
        <d v="1947-02-03T06:58:27"/>
        <d v="1946-03-22T19:34:33"/>
        <d v="1946-08-18T20:30:46"/>
        <d v="1946-03-17T20:43:31"/>
        <d v="1944-06-19T12:52:06"/>
        <d v="1944-12-06T01:37:14"/>
        <d v="1946-04-08T16:25:10"/>
        <d v="1946-05-02T13:07:28"/>
        <d v="1946-06-12T20:48:18"/>
        <d v="1944-07-08T20:36:01"/>
        <d v="1946-06-21T18:55:32"/>
        <d v="1944-11-30T15:25:53"/>
        <d v="1945-03-04T21:40:57"/>
        <d v="1944-06-03T14:22:27"/>
        <d v="1946-05-17T04:19:09"/>
        <d v="1945-05-06T19:26:20"/>
        <d v="1944-04-16T20:52:36"/>
        <d v="1944-10-06T23:07:24"/>
        <d v="1946-01-28T16:58:40"/>
        <d v="1946-04-06T13:09:54"/>
        <d v="1944-05-04T22:11:30"/>
        <d v="1945-08-12T01:56:53"/>
        <d v="1945-10-07T17:59:41"/>
        <d v="1946-01-30T16:08:13"/>
        <d v="1945-04-29T15:28:02"/>
        <d v="1945-10-10T22:34:19"/>
        <d v="1945-04-11T20:45:12"/>
        <d v="1944-06-17T09:21:30"/>
        <d v="1945-01-13T16:24:37"/>
        <d v="1944-11-05T06:24:24"/>
        <d v="1945-03-04T09:23:41"/>
        <d v="1945-02-24T23:07:06"/>
        <d v="1944-07-20T19:53:18"/>
        <d v="1946-03-07T15:29:18"/>
        <d v="1947-02-08T23:08:28"/>
        <d v="1944-08-26T01:02:41"/>
        <d v="1945-01-14T14:05:47"/>
        <d v="1944-09-06T03:54:17"/>
        <d v="1944-08-19T19:23:05"/>
        <d v="1946-01-20T18:33:07"/>
        <d v="1944-07-26T18:33:01"/>
        <d v="1945-06-20T23:08:27"/>
        <d v="1944-07-29T16:49:20"/>
        <d v="1944-10-07T18:29:26"/>
        <d v="1944-12-27T13:04:38"/>
        <d v="1945-03-31T13:04:09"/>
        <d v="1945-01-15T07:13:43"/>
        <d v="1946-02-17T05:54:29"/>
        <d v="1945-06-17T18:44:23"/>
        <d v="1944-08-16T20:56:40"/>
        <d v="1944-08-03T16:07:54"/>
        <d v="1946-09-06T21:51:48"/>
        <d v="1946-02-15T16:13:16"/>
        <d v="1945-02-20T04:34:59"/>
        <d v="1944-08-25T21:52:38"/>
        <d v="1944-12-15T14:01:07"/>
        <d v="1946-02-06T23:59:23"/>
        <d v="1945-07-30T16:04:57"/>
        <d v="1945-05-25T05:42:16"/>
        <d v="1945-10-03T15:43:59"/>
        <d v="1947-02-01T23:18:01"/>
        <d v="1944-05-04T22:31:40"/>
        <d v="1945-11-12T00:36:10"/>
        <d v="1946-01-03T15:43:19"/>
        <d v="1944-10-27T14:02:44"/>
        <d v="1945-10-14T19:25:16"/>
        <d v="1946-08-31T06:27:04"/>
        <d v="1945-03-02T22:44:10"/>
        <d v="1944-09-19T21:11:27"/>
        <d v="1944-06-12T22:29:24"/>
        <d v="1946-05-06T01:41:55"/>
        <d v="1944-08-16T19:10:10"/>
        <d v="1945-10-26T16:06:07"/>
        <d v="1945-05-18T05:33:24"/>
        <d v="1946-07-07T11:22:34"/>
        <d v="1944-12-20T02:01:04"/>
        <d v="1944-11-03T22:58:45"/>
        <d v="1945-03-09T05:16:22"/>
        <d v="1944-07-20T04:49:49"/>
        <d v="1944-09-20T15:36:50"/>
        <d v="1944-12-16T00:32:23"/>
        <d v="1946-03-06T12:13:07"/>
        <d v="1945-06-12T23:00:15"/>
        <d v="1944-09-21T15:16:31"/>
        <d v="1944-04-30T19:26:37"/>
        <d v="1944-08-12T21:05:16"/>
        <d v="1944-10-14T16:33:48"/>
        <d v="1946-08-30T20:11:25"/>
        <d v="1944-05-18T15:33:51"/>
        <d v="1946-06-12T22:23:59"/>
        <d v="1945-10-31T23:14:40"/>
        <d v="1946-03-16T01:27:24"/>
        <d v="1944-08-13T15:22:32"/>
        <d v="1944-05-18T16:40:56"/>
        <d v="1946-02-19T03:23:43"/>
        <d v="1946-06-01T17:44:28"/>
        <d v="1944-05-26T16:21:24"/>
        <d v="1945-03-28T14:07:06"/>
        <d v="1944-07-11T22:50:11"/>
        <d v="1946-04-18T00:56:28"/>
        <d v="1945-08-17T02:49:10"/>
        <d v="1946-12-13T23:07:35"/>
        <d v="1945-01-16T15:52:36"/>
        <d v="1945-01-25T16:00:20"/>
        <d v="1946-11-25T19:18:51"/>
        <d v="1944-06-20T18:35:11"/>
        <d v="1945-03-13T08:17:06"/>
        <d v="1945-10-04T13:16:15"/>
        <d v="1944-05-18T01:06:09"/>
        <d v="1944-09-21T19:05:49"/>
        <d v="1946-11-20T17:03:14"/>
        <d v="1946-12-27T18:54:02"/>
        <d v="1946-05-19T22:32:01"/>
        <d v="1946-05-20T16:45:16"/>
        <d v="1945-02-04T13:57:05"/>
        <d v="1945-10-28T04:32:33"/>
        <d v="1945-12-13T18:16:56"/>
        <d v="1946-09-08T10:28:26"/>
        <d v="1945-02-21T14:29:35"/>
        <d v="1945-10-25T22:34:59"/>
        <d v="1946-06-16T17:49:46"/>
        <d v="1944-12-15T14:42:04"/>
        <d v="1945-04-26T17:34:48"/>
        <d v="1945-07-22T16:08:57"/>
        <d v="1944-12-15T12:09:11"/>
        <d v="1945-02-02T04:40:47"/>
        <d v="1945-06-21T19:34:53"/>
        <d v="1944-09-06T02:05:00"/>
        <d v="1946-11-18T00:45:50"/>
        <d v="1947-01-14T12:43:39"/>
        <d v="1945-12-04T19:47:17"/>
        <d v="1946-05-04T17:19:57"/>
        <d v="1946-07-18T20:24:33"/>
        <d v="1944-10-13T02:59:50"/>
        <d v="1946-12-25T21:41:22"/>
        <d v="1946-04-14T20:21:13"/>
        <d v="1945-07-01T19:59:26"/>
        <d v="1946-09-26T06:40:34"/>
        <d v="1946-11-22T00:15:09"/>
        <d v="1945-02-16T01:11:06"/>
        <d v="1944-08-30T22:00:01"/>
        <d v="1947-01-31T00:45:37"/>
        <d v="1945-10-28T12:56:44"/>
        <d v="1946-05-21T15:02:31"/>
        <d v="1945-01-23T03:15:40"/>
        <d v="1946-01-29T22:43:06"/>
        <d v="1945-12-18T13:45:23"/>
      </sharedItems>
      <fieldGroup par="21" base="18">
        <rangePr groupBy="months" startDate="1939-05-16T03:55:13" endDate="1947-03-14T15:30:07"/>
        <groupItems count="14">
          <s v="&lt;5/16/193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4/1947"/>
        </groupItems>
      </fieldGroup>
    </cacheField>
    <cacheField name="Date Ended Conversion" numFmtId="164">
      <sharedItems containsSemiMixedTypes="0" containsNonDate="0" containsDate="1" containsString="0" minDate="1939-08-09T19:26:00" maxDate="1947-05-02T19:12:00"/>
    </cacheField>
    <cacheField name="Quarters" numFmtId="0" databaseField="0">
      <fieldGroup base="18">
        <rangePr groupBy="quarters" startDate="1939-05-16T03:55:13" endDate="1947-03-14T15:30:07"/>
        <groupItems count="6">
          <s v="&lt;5/16/1939"/>
          <s v="Qtr1"/>
          <s v="Qtr2"/>
          <s v="Qtr3"/>
          <s v="Qtr4"/>
          <s v="&gt;3/14/1947"/>
        </groupItems>
      </fieldGroup>
    </cacheField>
    <cacheField name="Years" numFmtId="0" databaseField="0">
      <fieldGroup base="18">
        <rangePr groupBy="years" startDate="1939-05-16T03:55:13" endDate="1947-03-14T15:30:07"/>
        <groupItems count="11">
          <s v="&lt;5/16/1939"/>
          <s v="1939"/>
          <s v="1940"/>
          <s v="1941"/>
          <s v="1942"/>
          <s v="1943"/>
          <s v="1944"/>
          <s v="1945"/>
          <s v="1946"/>
          <s v="1947"/>
          <s v="&gt;3/14/194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x v="0"/>
    <n v="1434931811"/>
    <x v="0"/>
    <n v="182"/>
    <b v="1"/>
    <x v="0"/>
    <n v="0"/>
    <n v="10066.5"/>
    <x v="0"/>
    <x v="0"/>
  </r>
  <r>
    <n v="1"/>
    <x v="1"/>
    <s v="A Hannibal TV Show Fan Convention and Art Collective"/>
    <n v="10275"/>
    <n v="14653"/>
    <x v="0"/>
    <x v="0"/>
    <x v="0"/>
    <x v="1"/>
    <n v="1485872683"/>
    <x v="0"/>
    <n v="79"/>
    <b v="1"/>
    <x v="0"/>
    <n v="1"/>
    <n v="12464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x v="2"/>
    <n v="1454691083"/>
    <x v="0"/>
    <n v="35"/>
    <b v="1"/>
    <x v="0"/>
    <n v="2"/>
    <n v="512.5"/>
    <x v="0"/>
    <x v="0"/>
  </r>
  <r>
    <n v="3"/>
    <x v="3"/>
    <s v="We already produced the *very* beginning of this story. Help us to see it through?"/>
    <n v="10000"/>
    <n v="10390"/>
    <x v="0"/>
    <x v="0"/>
    <x v="0"/>
    <x v="3"/>
    <n v="1404822107"/>
    <x v="0"/>
    <n v="150"/>
    <b v="1"/>
    <x v="0"/>
    <n v="3"/>
    <n v="10195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x v="4"/>
    <n v="1447963279"/>
    <x v="0"/>
    <n v="284"/>
    <b v="1"/>
    <x v="0"/>
    <n v="4"/>
    <n v="49058.14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x v="5"/>
    <n v="1468362207"/>
    <x v="0"/>
    <n v="47"/>
    <b v="1"/>
    <x v="0"/>
    <n v="5"/>
    <n v="4194.5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x v="6"/>
    <n v="1401846250"/>
    <x v="0"/>
    <n v="58"/>
    <b v="1"/>
    <x v="0"/>
    <n v="6"/>
    <n v="8259.5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x v="7"/>
    <n v="1464224867"/>
    <x v="0"/>
    <n v="57"/>
    <b v="1"/>
    <x v="0"/>
    <n v="7"/>
    <n v="9055"/>
    <x v="0"/>
    <x v="0"/>
  </r>
  <r>
    <n v="8"/>
    <x v="8"/>
    <s v="Help us raise the funds to film our pilot episode!"/>
    <n v="3500"/>
    <n v="3501.52"/>
    <x v="0"/>
    <x v="0"/>
    <x v="0"/>
    <x v="8"/>
    <n v="1460155212"/>
    <x v="0"/>
    <n v="12"/>
    <b v="1"/>
    <x v="0"/>
    <n v="8"/>
    <n v="3500.76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x v="9"/>
    <n v="1458268144"/>
    <x v="0"/>
    <n v="20"/>
    <b v="1"/>
    <x v="0"/>
    <n v="9"/>
    <n v="564.99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x v="10"/>
    <n v="1400636279"/>
    <x v="0"/>
    <n v="19"/>
    <b v="1"/>
    <x v="0"/>
    <n v="10"/>
    <n v="3007.5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x v="11"/>
    <n v="1469126462"/>
    <x v="0"/>
    <n v="75"/>
    <b v="1"/>
    <x v="0"/>
    <n v="11"/>
    <n v="5512.5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x v="12"/>
    <n v="1401642425"/>
    <x v="0"/>
    <n v="827"/>
    <b v="1"/>
    <x v="0"/>
    <n v="12"/>
    <n v="39794"/>
    <x v="0"/>
    <x v="0"/>
  </r>
  <r>
    <n v="13"/>
    <x v="13"/>
    <s v="A travel series hosted by touring musicians that profiles a different American city in each episode."/>
    <n v="3500"/>
    <n v="5599"/>
    <x v="0"/>
    <x v="0"/>
    <x v="0"/>
    <x v="13"/>
    <n v="1463588109"/>
    <x v="0"/>
    <n v="51"/>
    <b v="1"/>
    <x v="0"/>
    <n v="13"/>
    <n v="4549.5"/>
    <x v="0"/>
    <x v="0"/>
  </r>
  <r>
    <n v="14"/>
    <x v="14"/>
    <s v="A highly charged post apocalyptic sci fi series that pulls no punches!"/>
    <n v="6000"/>
    <n v="6056"/>
    <x v="0"/>
    <x v="2"/>
    <x v="2"/>
    <x v="14"/>
    <n v="1403051888"/>
    <x v="0"/>
    <n v="41"/>
    <b v="1"/>
    <x v="0"/>
    <n v="14"/>
    <n v="6028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x v="15"/>
    <n v="1441790658"/>
    <x v="0"/>
    <n v="98"/>
    <b v="1"/>
    <x v="0"/>
    <n v="15"/>
    <n v="206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x v="16"/>
    <n v="1398971211"/>
    <x v="0"/>
    <n v="70"/>
    <b v="1"/>
    <x v="0"/>
    <n v="16"/>
    <n v="12014.5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x v="17"/>
    <n v="1412530422"/>
    <x v="0"/>
    <n v="36"/>
    <b v="1"/>
    <x v="0"/>
    <n v="17"/>
    <n v="1505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x v="18"/>
    <n v="1408366856"/>
    <x v="0"/>
    <n v="342"/>
    <b v="1"/>
    <x v="0"/>
    <n v="18"/>
    <n v="30948.165000000001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x v="19"/>
    <n v="1434828934"/>
    <x v="0"/>
    <n v="22"/>
    <b v="1"/>
    <x v="0"/>
    <n v="19"/>
    <n v="1042.5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x v="20"/>
    <n v="1436983912"/>
    <x v="0"/>
    <n v="25"/>
    <b v="1"/>
    <x v="0"/>
    <n v="20"/>
    <n v="2002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x v="21"/>
    <n v="1409151789"/>
    <x v="0"/>
    <n v="101"/>
    <b v="1"/>
    <x v="0"/>
    <n v="21"/>
    <n v="19345"/>
    <x v="0"/>
    <x v="0"/>
  </r>
  <r>
    <n v="22"/>
    <x v="22"/>
    <s v="Meet Gary, and Troy: Two unlikely friends that investigate &quot;strange phenomenon&quot;."/>
    <n v="350"/>
    <n v="410"/>
    <x v="0"/>
    <x v="0"/>
    <x v="0"/>
    <x v="22"/>
    <n v="1418766740"/>
    <x v="0"/>
    <n v="8"/>
    <b v="1"/>
    <x v="0"/>
    <n v="22"/>
    <n v="380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x v="23"/>
    <n v="1428086501"/>
    <x v="0"/>
    <n v="23"/>
    <b v="1"/>
    <x v="0"/>
    <n v="23"/>
    <n v="2185"/>
    <x v="0"/>
    <x v="0"/>
  </r>
  <r>
    <n v="24"/>
    <x v="24"/>
    <s v="STL Up Late is a weekly late night comedy talk show for St. Louis television."/>
    <n v="35000"/>
    <n v="38082.69"/>
    <x v="0"/>
    <x v="0"/>
    <x v="0"/>
    <x v="24"/>
    <n v="1439494863"/>
    <x v="0"/>
    <n v="574"/>
    <b v="1"/>
    <x v="0"/>
    <n v="24"/>
    <n v="36541.345000000001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x v="25"/>
    <n v="1447115761"/>
    <x v="0"/>
    <n v="14"/>
    <b v="1"/>
    <x v="0"/>
    <n v="25"/>
    <n v="700"/>
    <x v="0"/>
    <x v="0"/>
  </r>
  <r>
    <n v="26"/>
    <x v="26"/>
    <s v="Highlighting Sicily's points of light: its extraordinary people. Editing phase is now underway!!!"/>
    <n v="1250"/>
    <n v="1940"/>
    <x v="0"/>
    <x v="0"/>
    <x v="0"/>
    <x v="26"/>
    <n v="1404822144"/>
    <x v="0"/>
    <n v="19"/>
    <b v="1"/>
    <x v="0"/>
    <n v="26"/>
    <n v="1595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x v="27"/>
    <n v="1413518233"/>
    <x v="0"/>
    <n v="150"/>
    <b v="1"/>
    <x v="0"/>
    <n v="27"/>
    <n v="21172.5"/>
    <x v="0"/>
    <x v="0"/>
  </r>
  <r>
    <n v="28"/>
    <x v="28"/>
    <s v="John and Brian are on a quest to change people's lives and rehabilitate dogs."/>
    <n v="12000"/>
    <n v="12042"/>
    <x v="0"/>
    <x v="0"/>
    <x v="0"/>
    <x v="28"/>
    <n v="1447715284"/>
    <x v="0"/>
    <n v="71"/>
    <b v="1"/>
    <x v="0"/>
    <n v="28"/>
    <n v="1202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x v="29"/>
    <n v="1403453368"/>
    <x v="0"/>
    <n v="117"/>
    <b v="1"/>
    <x v="0"/>
    <n v="29"/>
    <n v="3350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x v="30"/>
    <n v="1406012515"/>
    <x v="0"/>
    <n v="53"/>
    <b v="1"/>
    <x v="0"/>
    <n v="30"/>
    <n v="4025.9949999999999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x v="31"/>
    <n v="1452193234"/>
    <x v="0"/>
    <n v="1"/>
    <b v="1"/>
    <x v="0"/>
    <n v="3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x v="32"/>
    <n v="1459523017"/>
    <x v="0"/>
    <n v="89"/>
    <b v="1"/>
    <x v="0"/>
    <n v="32"/>
    <n v="2848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x v="33"/>
    <n v="1444405901"/>
    <x v="0"/>
    <n v="64"/>
    <b v="1"/>
    <x v="0"/>
    <n v="33"/>
    <n v="530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x v="34"/>
    <n v="1405928601"/>
    <x v="0"/>
    <n v="68"/>
    <b v="1"/>
    <x v="0"/>
    <n v="34"/>
    <n v="2996"/>
    <x v="0"/>
    <x v="0"/>
  </r>
  <r>
    <n v="35"/>
    <x v="35"/>
    <s v="Why Adam? is an independent TV show that explores concepts of basic science in everyday life."/>
    <n v="1000"/>
    <n v="1665"/>
    <x v="0"/>
    <x v="0"/>
    <x v="0"/>
    <x v="35"/>
    <n v="1428130814"/>
    <x v="0"/>
    <n v="28"/>
    <b v="1"/>
    <x v="0"/>
    <n v="35"/>
    <n v="1332.5"/>
    <x v="0"/>
    <x v="0"/>
  </r>
  <r>
    <n v="36"/>
    <x v="36"/>
    <s v="A modern day priest makes an unusual discovery, setting off a chain of events."/>
    <n v="6000"/>
    <n v="8529"/>
    <x v="0"/>
    <x v="0"/>
    <x v="0"/>
    <x v="36"/>
    <n v="1425540125"/>
    <x v="0"/>
    <n v="44"/>
    <b v="1"/>
    <x v="0"/>
    <n v="36"/>
    <n v="7264.5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x v="37"/>
    <n v="1422463079"/>
    <x v="0"/>
    <n v="253"/>
    <b v="1"/>
    <x v="0"/>
    <n v="37"/>
    <n v="31178.5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x v="38"/>
    <n v="1365643344"/>
    <x v="0"/>
    <n v="66"/>
    <b v="1"/>
    <x v="0"/>
    <n v="38"/>
    <n v="2625.5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x v="39"/>
    <n v="1398388068"/>
    <x v="0"/>
    <n v="217"/>
    <b v="1"/>
    <x v="0"/>
    <n v="39"/>
    <n v="28872.5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x v="40"/>
    <n v="1401426488"/>
    <x v="0"/>
    <n v="16"/>
    <b v="1"/>
    <x v="0"/>
    <n v="40"/>
    <n v="2013.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x v="41"/>
    <n v="1409924354"/>
    <x v="0"/>
    <n v="19"/>
    <b v="1"/>
    <x v="0"/>
    <n v="41"/>
    <n v="2000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x v="42"/>
    <n v="1417188026"/>
    <x v="0"/>
    <n v="169"/>
    <b v="1"/>
    <x v="0"/>
    <n v="42"/>
    <n v="16930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x v="43"/>
    <n v="1402599486"/>
    <x v="0"/>
    <n v="263"/>
    <b v="1"/>
    <x v="0"/>
    <n v="43"/>
    <n v="20433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x v="44"/>
    <n v="1408760537"/>
    <x v="0"/>
    <n v="15"/>
    <b v="1"/>
    <x v="0"/>
    <n v="44"/>
    <n v="2000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x v="45"/>
    <n v="1459177107"/>
    <x v="0"/>
    <n v="61"/>
    <b v="1"/>
    <x v="0"/>
    <n v="45"/>
    <n v="5500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x v="46"/>
    <n v="1447628974"/>
    <x v="0"/>
    <n v="45"/>
    <b v="1"/>
    <x v="0"/>
    <n v="46"/>
    <n v="8575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x v="47"/>
    <n v="1413834007"/>
    <x v="0"/>
    <n v="70"/>
    <b v="1"/>
    <x v="0"/>
    <n v="47"/>
    <n v="5190.2749999999996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x v="48"/>
    <n v="1422534260"/>
    <x v="0"/>
    <n v="38"/>
    <b v="1"/>
    <x v="0"/>
    <n v="48"/>
    <n v="2079.5"/>
    <x v="0"/>
    <x v="0"/>
  </r>
  <r>
    <n v="49"/>
    <x v="49"/>
    <s v="Driving Jersey is real people telling real stories."/>
    <n v="12000"/>
    <n v="12000"/>
    <x v="0"/>
    <x v="0"/>
    <x v="0"/>
    <x v="49"/>
    <n v="1443068045"/>
    <x v="0"/>
    <n v="87"/>
    <b v="1"/>
    <x v="0"/>
    <n v="49"/>
    <n v="12000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x v="50"/>
    <n v="1419271458"/>
    <x v="0"/>
    <n v="22"/>
    <b v="1"/>
    <x v="0"/>
    <n v="50"/>
    <n v="600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x v="51"/>
    <n v="1436653037"/>
    <x v="0"/>
    <n v="119"/>
    <b v="1"/>
    <x v="0"/>
    <n v="51"/>
    <n v="1254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x v="52"/>
    <n v="1403023846"/>
    <x v="0"/>
    <n v="52"/>
    <b v="1"/>
    <x v="0"/>
    <n v="52"/>
    <n v="10810.5"/>
    <x v="0"/>
    <x v="0"/>
  </r>
  <r>
    <n v="53"/>
    <x v="53"/>
    <s v="Delicious TV's Vegan Mashup launching season two on public television"/>
    <n v="3000"/>
    <n v="3289"/>
    <x v="0"/>
    <x v="0"/>
    <x v="0"/>
    <x v="53"/>
    <n v="1395407445"/>
    <x v="0"/>
    <n v="117"/>
    <b v="1"/>
    <x v="0"/>
    <n v="53"/>
    <n v="3144.5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x v="54"/>
    <n v="1448471221"/>
    <x v="0"/>
    <n v="52"/>
    <b v="1"/>
    <x v="0"/>
    <n v="54"/>
    <n v="10050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x v="55"/>
    <n v="1462576516"/>
    <x v="0"/>
    <n v="86"/>
    <b v="1"/>
    <x v="0"/>
    <n v="55"/>
    <n v="9845"/>
    <x v="0"/>
    <x v="0"/>
  </r>
  <r>
    <n v="56"/>
    <x v="56"/>
    <s v="We want to see more women's cycling on TV - and we need your help to make it happen!"/>
    <n v="8000"/>
    <n v="8581"/>
    <x v="0"/>
    <x v="1"/>
    <x v="1"/>
    <x v="56"/>
    <n v="1432559424"/>
    <x v="0"/>
    <n v="174"/>
    <b v="1"/>
    <x v="0"/>
    <n v="56"/>
    <n v="8290.5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x v="57"/>
    <n v="1427399962"/>
    <x v="0"/>
    <n v="69"/>
    <b v="1"/>
    <x v="0"/>
    <n v="57"/>
    <n v="15142.5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x v="58"/>
    <n v="1413827572"/>
    <x v="0"/>
    <n v="75"/>
    <b v="1"/>
    <x v="0"/>
    <n v="58"/>
    <n v="10145.5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x v="59"/>
    <n v="1439530776"/>
    <x v="0"/>
    <n v="33"/>
    <b v="1"/>
    <x v="0"/>
    <n v="59"/>
    <n v="20012.57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x v="60"/>
    <n v="1393882717"/>
    <x v="0"/>
    <n v="108"/>
    <b v="1"/>
    <x v="1"/>
    <n v="60"/>
    <n v="4574.165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x v="61"/>
    <n v="1368646357"/>
    <x v="0"/>
    <n v="23"/>
    <b v="1"/>
    <x v="1"/>
    <n v="61"/>
    <n v="6207.5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x v="62"/>
    <n v="1360177878"/>
    <x v="0"/>
    <n v="48"/>
    <b v="1"/>
    <x v="1"/>
    <n v="62"/>
    <n v="382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x v="63"/>
    <n v="1386194013"/>
    <x v="0"/>
    <n v="64"/>
    <b v="1"/>
    <x v="1"/>
    <n v="63"/>
    <n v="2135.1849999999999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x v="64"/>
    <n v="1370651181"/>
    <x v="0"/>
    <n v="24"/>
    <b v="1"/>
    <x v="1"/>
    <n v="64"/>
    <n v="1640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x v="65"/>
    <n v="1405453354"/>
    <x v="0"/>
    <n v="57"/>
    <b v="1"/>
    <x v="1"/>
    <n v="65"/>
    <n v="7263.5"/>
    <x v="0"/>
    <x v="1"/>
  </r>
  <r>
    <n v="66"/>
    <x v="66"/>
    <s v="A dark comedy set in the '60s about clinical depression and one night stands."/>
    <n v="2000"/>
    <n v="2372"/>
    <x v="0"/>
    <x v="0"/>
    <x v="0"/>
    <x v="66"/>
    <n v="1466281420"/>
    <x v="0"/>
    <n v="26"/>
    <b v="1"/>
    <x v="1"/>
    <n v="66"/>
    <n v="218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x v="67"/>
    <n v="1339768804"/>
    <x v="0"/>
    <n v="20"/>
    <b v="1"/>
    <x v="1"/>
    <n v="67"/>
    <n v="2162.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x v="68"/>
    <n v="1390570791"/>
    <x v="0"/>
    <n v="36"/>
    <b v="1"/>
    <x v="1"/>
    <n v="68"/>
    <n v="681.5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x v="69"/>
    <n v="1314765025"/>
    <x v="0"/>
    <n v="178"/>
    <b v="1"/>
    <x v="1"/>
    <n v="69"/>
    <n v="10547.115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x v="70"/>
    <n v="1309987845"/>
    <x v="0"/>
    <n v="17"/>
    <b v="1"/>
    <x v="1"/>
    <n v="70"/>
    <n v="568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x v="71"/>
    <n v="1333002657"/>
    <x v="0"/>
    <n v="32"/>
    <b v="1"/>
    <x v="1"/>
    <n v="71"/>
    <n v="2015.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x v="72"/>
    <n v="1351210481"/>
    <x v="0"/>
    <n v="41"/>
    <b v="1"/>
    <x v="1"/>
    <n v="72"/>
    <n v="2292.5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x v="73"/>
    <n v="1297620584"/>
    <x v="0"/>
    <n v="18"/>
    <b v="1"/>
    <x v="1"/>
    <n v="73"/>
    <n v="90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x v="74"/>
    <n v="1450784495"/>
    <x v="0"/>
    <n v="29"/>
    <b v="1"/>
    <x v="1"/>
    <n v="74"/>
    <n v="532.32999999999993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x v="75"/>
    <n v="1364101272"/>
    <x v="0"/>
    <n v="47"/>
    <b v="1"/>
    <x v="1"/>
    <n v="75"/>
    <n v="3770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x v="76"/>
    <n v="1319819758"/>
    <x v="0"/>
    <n v="15"/>
    <b v="1"/>
    <x v="1"/>
    <n v="76"/>
    <n v="380"/>
    <x v="0"/>
    <x v="1"/>
  </r>
  <r>
    <n v="77"/>
    <x v="77"/>
    <s v="A short film about a boy searching for companionship in a hermit crab he finds on the beach."/>
    <n v="400"/>
    <n v="1570"/>
    <x v="0"/>
    <x v="0"/>
    <x v="0"/>
    <x v="77"/>
    <n v="1332991717"/>
    <x v="0"/>
    <n v="26"/>
    <b v="1"/>
    <x v="1"/>
    <n v="77"/>
    <n v="985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x v="78"/>
    <n v="1471887121"/>
    <x v="0"/>
    <n v="35"/>
    <b v="1"/>
    <x v="1"/>
    <n v="78"/>
    <n v="700.5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x v="79"/>
    <n v="1395859093"/>
    <x v="0"/>
    <n v="41"/>
    <b v="1"/>
    <x v="1"/>
    <n v="79"/>
    <n v="1475.5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x v="80"/>
    <n v="1383616856"/>
    <x v="0"/>
    <n v="47"/>
    <b v="1"/>
    <x v="1"/>
    <n v="80"/>
    <n v="12435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x v="81"/>
    <n v="1341892127"/>
    <x v="0"/>
    <n v="28"/>
    <b v="1"/>
    <x v="1"/>
    <n v="81"/>
    <n v="1117.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x v="82"/>
    <n v="1315597261"/>
    <x v="0"/>
    <n v="100"/>
    <b v="1"/>
    <x v="1"/>
    <n v="82"/>
    <n v="4000.25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x v="83"/>
    <n v="1423320389"/>
    <x v="0"/>
    <n v="13"/>
    <b v="1"/>
    <x v="1"/>
    <n v="83"/>
    <n v="202.5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x v="84"/>
    <n v="1302891086"/>
    <x v="0"/>
    <n v="7"/>
    <b v="1"/>
    <x v="1"/>
    <n v="84"/>
    <n v="500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x v="85"/>
    <n v="1314154837"/>
    <x v="0"/>
    <n v="21"/>
    <b v="1"/>
    <x v="1"/>
    <n v="85"/>
    <n v="1353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x v="86"/>
    <n v="1444828845"/>
    <x v="0"/>
    <n v="17"/>
    <b v="1"/>
    <x v="1"/>
    <n v="86"/>
    <n v="6194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x v="87"/>
    <n v="1274705803"/>
    <x v="0"/>
    <n v="25"/>
    <b v="1"/>
    <x v="1"/>
    <n v="87"/>
    <n v="2557.5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x v="88"/>
    <n v="1401205731"/>
    <x v="0"/>
    <n v="60"/>
    <b v="1"/>
    <x v="1"/>
    <n v="88"/>
    <n v="355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x v="89"/>
    <n v="1368036192"/>
    <x v="0"/>
    <n v="56"/>
    <b v="1"/>
    <x v="1"/>
    <n v="89"/>
    <n v="6452"/>
    <x v="0"/>
    <x v="1"/>
  </r>
  <r>
    <n v="90"/>
    <x v="90"/>
    <s v="We're looking for funding to help submit a short film to film festivals."/>
    <n v="500"/>
    <n v="502"/>
    <x v="0"/>
    <x v="0"/>
    <x v="0"/>
    <x v="90"/>
    <n v="1307862499"/>
    <x v="0"/>
    <n v="16"/>
    <b v="1"/>
    <x v="1"/>
    <n v="90"/>
    <n v="501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x v="91"/>
    <n v="1300354764"/>
    <x v="0"/>
    <n v="46"/>
    <b v="1"/>
    <x v="1"/>
    <n v="91"/>
    <n v="3300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x v="92"/>
    <n v="1481949983"/>
    <x v="0"/>
    <n v="43"/>
    <b v="1"/>
    <x v="1"/>
    <n v="92"/>
    <n v="5130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x v="93"/>
    <n v="1338928537"/>
    <x v="0"/>
    <n v="15"/>
    <b v="1"/>
    <x v="1"/>
    <n v="93"/>
    <n v="105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x v="94"/>
    <n v="1395162822"/>
    <x v="0"/>
    <n v="12"/>
    <b v="1"/>
    <x v="1"/>
    <n v="94"/>
    <n v="255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x v="95"/>
    <n v="1327622841"/>
    <x v="0"/>
    <n v="21"/>
    <b v="1"/>
    <x v="1"/>
    <n v="95"/>
    <n v="4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x v="96"/>
    <n v="1274889241"/>
    <x v="0"/>
    <n v="34"/>
    <b v="1"/>
    <x v="1"/>
    <n v="96"/>
    <n v="1610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x v="97"/>
    <n v="1307848482"/>
    <x v="0"/>
    <n v="8"/>
    <b v="1"/>
    <x v="1"/>
    <n v="97"/>
    <n v="412.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x v="98"/>
    <n v="1351796674"/>
    <x v="0"/>
    <n v="60"/>
    <b v="1"/>
    <x v="1"/>
    <n v="98"/>
    <n v="3300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x v="99"/>
    <n v="1387834799"/>
    <x v="0"/>
    <n v="39"/>
    <b v="1"/>
    <x v="1"/>
    <n v="99"/>
    <n v="1545.145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x v="100"/>
    <n v="1350324286"/>
    <x v="0"/>
    <n v="26"/>
    <b v="1"/>
    <x v="1"/>
    <n v="100"/>
    <n v="5000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x v="101"/>
    <n v="1356979110"/>
    <x v="0"/>
    <n v="35"/>
    <b v="1"/>
    <x v="1"/>
    <n v="101"/>
    <n v="35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x v="102"/>
    <n v="1290481733"/>
    <x v="0"/>
    <n v="65"/>
    <b v="1"/>
    <x v="1"/>
    <n v="102"/>
    <n v="6832.5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x v="103"/>
    <n v="1392232830"/>
    <x v="0"/>
    <n v="49"/>
    <b v="1"/>
    <x v="1"/>
    <n v="103"/>
    <n v="1333.5"/>
    <x v="0"/>
    <x v="1"/>
  </r>
  <r>
    <n v="104"/>
    <x v="104"/>
    <s v="UCF short film about an old man, his love for music, and his misplaced trumpet.  "/>
    <n v="500"/>
    <n v="600"/>
    <x v="0"/>
    <x v="0"/>
    <x v="0"/>
    <x v="104"/>
    <n v="1299775266"/>
    <x v="0"/>
    <n v="10"/>
    <b v="1"/>
    <x v="1"/>
    <n v="104"/>
    <n v="55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x v="105"/>
    <n v="1461605020"/>
    <x v="0"/>
    <n v="60"/>
    <b v="1"/>
    <x v="1"/>
    <n v="105"/>
    <n v="2281.5"/>
    <x v="0"/>
    <x v="1"/>
  </r>
  <r>
    <n v="106"/>
    <x v="106"/>
    <s v="A Boy. A Girl. A Car. A Serial Killer."/>
    <n v="5000"/>
    <n v="5025"/>
    <x v="0"/>
    <x v="0"/>
    <x v="0"/>
    <x v="106"/>
    <n v="1332182301"/>
    <x v="0"/>
    <n v="27"/>
    <b v="1"/>
    <x v="1"/>
    <n v="106"/>
    <n v="5012.5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x v="107"/>
    <n v="1301787287"/>
    <x v="0"/>
    <n v="69"/>
    <b v="1"/>
    <x v="1"/>
    <n v="107"/>
    <n v="7592.5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x v="108"/>
    <n v="1364827370"/>
    <x v="0"/>
    <n v="47"/>
    <b v="1"/>
    <x v="1"/>
    <n v="108"/>
    <n v="2600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x v="109"/>
    <n v="1296088630"/>
    <x v="0"/>
    <n v="47"/>
    <b v="1"/>
    <x v="1"/>
    <n v="109"/>
    <n v="1597.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x v="110"/>
    <n v="1381445253"/>
    <x v="0"/>
    <n v="26"/>
    <b v="1"/>
    <x v="1"/>
    <n v="110"/>
    <n v="1500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x v="111"/>
    <n v="1430467187"/>
    <x v="0"/>
    <n v="53"/>
    <b v="1"/>
    <x v="1"/>
    <n v="111"/>
    <n v="4455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x v="112"/>
    <n v="1395277318"/>
    <x v="0"/>
    <n v="81"/>
    <b v="1"/>
    <x v="1"/>
    <n v="112"/>
    <n v="5100"/>
    <x v="0"/>
    <x v="1"/>
  </r>
  <r>
    <n v="113"/>
    <x v="113"/>
    <s v="A living memorial for all those dealing with trauma, grief and loss."/>
    <n v="5000"/>
    <n v="7050"/>
    <x v="0"/>
    <x v="0"/>
    <x v="0"/>
    <x v="113"/>
    <n v="1311963128"/>
    <x v="0"/>
    <n v="78"/>
    <b v="1"/>
    <x v="1"/>
    <n v="113"/>
    <n v="6025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x v="114"/>
    <n v="1321252488"/>
    <x v="0"/>
    <n v="35"/>
    <b v="1"/>
    <x v="1"/>
    <n v="114"/>
    <n v="3050"/>
    <x v="0"/>
    <x v="1"/>
  </r>
  <r>
    <n v="115"/>
    <x v="115"/>
    <s v="Never judge a book (or a lover) by their cover."/>
    <n v="450"/>
    <n v="632"/>
    <x v="0"/>
    <x v="0"/>
    <x v="0"/>
    <x v="115"/>
    <n v="1326217444"/>
    <x v="0"/>
    <n v="22"/>
    <b v="1"/>
    <x v="1"/>
    <n v="115"/>
    <n v="541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x v="116"/>
    <n v="1298289355"/>
    <x v="0"/>
    <n v="57"/>
    <b v="1"/>
    <x v="1"/>
    <n v="116"/>
    <n v="3739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x v="117"/>
    <n v="1268337744"/>
    <x v="0"/>
    <n v="27"/>
    <b v="1"/>
    <x v="1"/>
    <n v="117"/>
    <n v="4511.1100000000006"/>
    <x v="0"/>
    <x v="1"/>
  </r>
  <r>
    <n v="118"/>
    <x v="118"/>
    <s v="When a ruthless hit-man is 'denounced' from the mafia, his old enemies declare war."/>
    <n v="5000"/>
    <n v="5651.58"/>
    <x v="0"/>
    <x v="0"/>
    <x v="0"/>
    <x v="118"/>
    <n v="1309310236"/>
    <x v="0"/>
    <n v="39"/>
    <b v="1"/>
    <x v="1"/>
    <n v="118"/>
    <n v="5325.79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x v="119"/>
    <n v="1310693986"/>
    <x v="0"/>
    <n v="37"/>
    <b v="1"/>
    <x v="1"/>
    <n v="119"/>
    <n v="3324.0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x v="120"/>
    <n v="1472865107"/>
    <x v="0"/>
    <n v="1"/>
    <b v="0"/>
    <x v="2"/>
    <n v="120"/>
    <n v="35005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x v="121"/>
    <n v="1427993710"/>
    <x v="0"/>
    <n v="1"/>
    <b v="0"/>
    <x v="2"/>
    <n v="121"/>
    <n v="1500.5"/>
    <x v="0"/>
    <x v="2"/>
  </r>
  <r>
    <n v="122"/>
    <x v="122"/>
    <s v="My ambition for this knows no bounds.  Seeing Sephoria in a live-action is a dream of mine."/>
    <n v="100000000"/>
    <n v="0"/>
    <x v="1"/>
    <x v="0"/>
    <x v="0"/>
    <x v="122"/>
    <n v="1470910907"/>
    <x v="0"/>
    <n v="0"/>
    <b v="0"/>
    <x v="2"/>
    <n v="122"/>
    <n v="5000000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x v="123"/>
    <n v="1411411564"/>
    <x v="0"/>
    <n v="6"/>
    <b v="0"/>
    <x v="2"/>
    <n v="123"/>
    <n v="27575.5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x v="124"/>
    <n v="1429568242"/>
    <x v="0"/>
    <n v="0"/>
    <b v="0"/>
    <x v="2"/>
    <n v="124"/>
    <n v="200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x v="125"/>
    <n v="1480981880"/>
    <x v="0"/>
    <n v="6"/>
    <b v="0"/>
    <x v="2"/>
    <n v="125"/>
    <n v="285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x v="126"/>
    <n v="1431353337"/>
    <x v="0"/>
    <n v="13"/>
    <b v="0"/>
    <x v="2"/>
    <n v="126"/>
    <n v="13193.5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x v="127"/>
    <n v="1425481141"/>
    <x v="0"/>
    <n v="4"/>
    <b v="0"/>
    <x v="2"/>
    <n v="127"/>
    <n v="4095"/>
    <x v="0"/>
    <x v="2"/>
  </r>
  <r>
    <n v="128"/>
    <x v="128"/>
    <s v="A Science Fiction film filled with entertainment and Excitement"/>
    <n v="100000"/>
    <n v="1867"/>
    <x v="1"/>
    <x v="0"/>
    <x v="0"/>
    <x v="128"/>
    <n v="1473917293"/>
    <x v="0"/>
    <n v="6"/>
    <b v="0"/>
    <x v="2"/>
    <n v="128"/>
    <n v="50933.5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x v="129"/>
    <n v="1409524183"/>
    <x v="0"/>
    <n v="0"/>
    <b v="0"/>
    <x v="2"/>
    <n v="129"/>
    <n v="1000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x v="130"/>
    <n v="1400536692"/>
    <x v="0"/>
    <n v="0"/>
    <b v="0"/>
    <x v="2"/>
    <n v="130"/>
    <n v="300"/>
    <x v="0"/>
    <x v="2"/>
  </r>
  <r>
    <n v="131"/>
    <x v="131"/>
    <s v="I"/>
    <n v="1200"/>
    <n v="0"/>
    <x v="1"/>
    <x v="0"/>
    <x v="0"/>
    <x v="131"/>
    <n v="1466453161"/>
    <x v="0"/>
    <n v="0"/>
    <b v="0"/>
    <x v="2"/>
    <n v="131"/>
    <n v="60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x v="132"/>
    <n v="1411500607"/>
    <x v="0"/>
    <n v="81"/>
    <b v="0"/>
    <x v="2"/>
    <n v="132"/>
    <n v="43827.5"/>
    <x v="0"/>
    <x v="2"/>
  </r>
  <r>
    <n v="133"/>
    <x v="133"/>
    <s v="Invasion from outer space sights, to weird to imagine destruction too monstrous to escape"/>
    <n v="71764"/>
    <n v="0"/>
    <x v="1"/>
    <x v="0"/>
    <x v="0"/>
    <x v="133"/>
    <n v="1462130584"/>
    <x v="0"/>
    <n v="0"/>
    <b v="0"/>
    <x v="2"/>
    <n v="133"/>
    <n v="35882"/>
    <x v="0"/>
    <x v="2"/>
  </r>
  <r>
    <n v="134"/>
    <x v="134"/>
    <s v="steampunk  remake of &quot;a Christmas carol&quot;"/>
    <n v="5000"/>
    <n v="0"/>
    <x v="1"/>
    <x v="0"/>
    <x v="0"/>
    <x v="134"/>
    <n v="1438811418"/>
    <x v="0"/>
    <n v="0"/>
    <b v="0"/>
    <x v="2"/>
    <n v="134"/>
    <n v="250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x v="135"/>
    <n v="1401354597"/>
    <x v="0"/>
    <n v="5"/>
    <b v="0"/>
    <x v="2"/>
    <n v="135"/>
    <n v="1701.5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x v="136"/>
    <n v="1427968234"/>
    <x v="0"/>
    <n v="0"/>
    <b v="0"/>
    <x v="2"/>
    <n v="136"/>
    <n v="150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x v="137"/>
    <n v="1440337593"/>
    <x v="0"/>
    <n v="0"/>
    <b v="0"/>
    <x v="2"/>
    <n v="137"/>
    <n v="2750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x v="138"/>
    <n v="1435731041"/>
    <x v="0"/>
    <n v="58"/>
    <b v="0"/>
    <x v="2"/>
    <n v="138"/>
    <n v="77356"/>
    <x v="0"/>
    <x v="2"/>
  </r>
  <r>
    <n v="139"/>
    <x v="139"/>
    <s v="When  Rome is infected with a zombie plague, Lucius Agrippa and a small group fights for survival"/>
    <n v="500"/>
    <n v="500"/>
    <x v="1"/>
    <x v="0"/>
    <x v="0"/>
    <x v="139"/>
    <n v="1435874772"/>
    <x v="0"/>
    <n v="1"/>
    <b v="0"/>
    <x v="2"/>
    <n v="139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x v="140"/>
    <n v="1424234732"/>
    <x v="0"/>
    <n v="0"/>
    <b v="0"/>
    <x v="2"/>
    <n v="140"/>
    <n v="100000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x v="141"/>
    <n v="1429155623"/>
    <x v="0"/>
    <n v="28"/>
    <b v="0"/>
    <x v="2"/>
    <n v="141"/>
    <n v="6646.5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x v="142"/>
    <n v="1414358778"/>
    <x v="0"/>
    <n v="1"/>
    <b v="0"/>
    <x v="2"/>
    <n v="142"/>
    <n v="1505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x v="143"/>
    <n v="1467941542"/>
    <x v="0"/>
    <n v="0"/>
    <b v="0"/>
    <x v="2"/>
    <n v="143"/>
    <n v="275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x v="144"/>
    <n v="1423765072"/>
    <x v="0"/>
    <n v="37"/>
    <b v="0"/>
    <x v="2"/>
    <n v="144"/>
    <n v="478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x v="145"/>
    <n v="1436965252"/>
    <x v="0"/>
    <n v="9"/>
    <b v="0"/>
    <x v="2"/>
    <n v="145"/>
    <n v="2419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x v="146"/>
    <n v="1479514998"/>
    <x v="0"/>
    <n v="3"/>
    <b v="0"/>
    <x v="2"/>
    <n v="146"/>
    <n v="10057.5"/>
    <x v="0"/>
    <x v="2"/>
  </r>
  <r>
    <n v="147"/>
    <x v="147"/>
    <s v="Film makers catch live footage beyond their wildest dreams."/>
    <n v="7000"/>
    <n v="0"/>
    <x v="1"/>
    <x v="1"/>
    <x v="1"/>
    <x v="147"/>
    <n v="1417026340"/>
    <x v="0"/>
    <n v="0"/>
    <b v="0"/>
    <x v="2"/>
    <n v="147"/>
    <n v="350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x v="148"/>
    <n v="1453963536"/>
    <x v="0"/>
    <n v="2"/>
    <b v="0"/>
    <x v="2"/>
    <n v="148"/>
    <n v="250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x v="149"/>
    <n v="1416888470"/>
    <x v="0"/>
    <n v="6"/>
    <b v="0"/>
    <x v="2"/>
    <n v="149"/>
    <n v="5046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x v="150"/>
    <n v="1427428382"/>
    <x v="0"/>
    <n v="67"/>
    <b v="0"/>
    <x v="2"/>
    <n v="150"/>
    <n v="80056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x v="151"/>
    <n v="1429449191"/>
    <x v="0"/>
    <n v="5"/>
    <b v="0"/>
    <x v="2"/>
    <n v="151"/>
    <n v="125070"/>
    <x v="0"/>
    <x v="2"/>
  </r>
  <r>
    <n v="152"/>
    <x v="152"/>
    <s v="The Great Dark is a journey through the unimaginable...and un foreseeable..."/>
    <n v="380000"/>
    <n v="30"/>
    <x v="1"/>
    <x v="0"/>
    <x v="0"/>
    <x v="152"/>
    <n v="1408845100"/>
    <x v="0"/>
    <n v="2"/>
    <b v="0"/>
    <x v="2"/>
    <n v="152"/>
    <n v="1900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x v="153"/>
    <n v="1413900244"/>
    <x v="0"/>
    <n v="10"/>
    <b v="0"/>
    <x v="2"/>
    <n v="153"/>
    <n v="25179.5"/>
    <x v="0"/>
    <x v="2"/>
  </r>
  <r>
    <n v="154"/>
    <x v="154"/>
    <s v="Fiction Becomes Reality in this non-profit science fiction, stop motion, and fantasy fan film."/>
    <n v="1500"/>
    <n v="40"/>
    <x v="1"/>
    <x v="0"/>
    <x v="0"/>
    <x v="154"/>
    <n v="1429621695"/>
    <x v="0"/>
    <n v="3"/>
    <b v="0"/>
    <x v="2"/>
    <n v="154"/>
    <n v="770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x v="155"/>
    <n v="1434201935"/>
    <x v="0"/>
    <n v="4"/>
    <b v="0"/>
    <x v="2"/>
    <n v="155"/>
    <n v="675040.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x v="156"/>
    <n v="1401850796"/>
    <x v="0"/>
    <n v="15"/>
    <b v="0"/>
    <x v="2"/>
    <n v="156"/>
    <n v="18392.5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x v="157"/>
    <n v="1453931572"/>
    <x v="0"/>
    <n v="2"/>
    <b v="0"/>
    <x v="2"/>
    <n v="157"/>
    <n v="1501.5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x v="158"/>
    <n v="1411350628"/>
    <x v="0"/>
    <n v="0"/>
    <b v="0"/>
    <x v="2"/>
    <n v="158"/>
    <n v="250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x v="159"/>
    <n v="1464085545"/>
    <x v="0"/>
    <n v="1"/>
    <b v="0"/>
    <x v="2"/>
    <n v="159"/>
    <n v="250005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x v="160"/>
    <n v="1434491691"/>
    <x v="0"/>
    <n v="0"/>
    <b v="0"/>
    <x v="3"/>
    <n v="160"/>
    <n v="250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x v="161"/>
    <n v="1401726595"/>
    <x v="0"/>
    <n v="1"/>
    <b v="0"/>
    <x v="3"/>
    <n v="161"/>
    <n v="25002.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x v="162"/>
    <n v="1405393356"/>
    <x v="0"/>
    <n v="10"/>
    <b v="0"/>
    <x v="3"/>
    <n v="162"/>
    <n v="1617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x v="163"/>
    <n v="1440716654"/>
    <x v="0"/>
    <n v="0"/>
    <b v="0"/>
    <x v="3"/>
    <n v="163"/>
    <n v="100000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x v="164"/>
    <n v="1405966701"/>
    <x v="0"/>
    <n v="7"/>
    <b v="0"/>
    <x v="3"/>
    <n v="164"/>
    <n v="60320"/>
    <x v="0"/>
    <x v="3"/>
  </r>
  <r>
    <n v="165"/>
    <x v="165"/>
    <s v="A teacher. A boy. The beach and a heatwave that drove them all insane."/>
    <n v="17000"/>
    <n v="0"/>
    <x v="2"/>
    <x v="1"/>
    <x v="1"/>
    <x v="165"/>
    <n v="1450021724"/>
    <x v="0"/>
    <n v="0"/>
    <b v="0"/>
    <x v="3"/>
    <n v="165"/>
    <n v="850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x v="166"/>
    <n v="1481939362"/>
    <x v="0"/>
    <n v="1"/>
    <b v="0"/>
    <x v="3"/>
    <n v="166"/>
    <n v="4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x v="167"/>
    <n v="1433542535"/>
    <x v="0"/>
    <n v="2"/>
    <b v="0"/>
    <x v="3"/>
    <n v="167"/>
    <n v="5500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x v="168"/>
    <n v="1424203370"/>
    <x v="0"/>
    <n v="3"/>
    <b v="0"/>
    <x v="3"/>
    <n v="168"/>
    <n v="4162.5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x v="169"/>
    <n v="1411042059"/>
    <x v="0"/>
    <n v="10"/>
    <b v="0"/>
    <x v="3"/>
    <n v="169"/>
    <n v="1530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x v="170"/>
    <n v="1438385283"/>
    <x v="0"/>
    <n v="10"/>
    <b v="0"/>
    <x v="3"/>
    <n v="170"/>
    <n v="516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x v="171"/>
    <n v="1465791614"/>
    <x v="0"/>
    <n v="1"/>
    <b v="0"/>
    <x v="3"/>
    <n v="171"/>
    <n v="25000.5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x v="172"/>
    <n v="1423733323"/>
    <x v="0"/>
    <n v="0"/>
    <b v="0"/>
    <x v="3"/>
    <n v="172"/>
    <n v="4750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x v="173"/>
    <n v="1422539108"/>
    <x v="0"/>
    <n v="0"/>
    <b v="0"/>
    <x v="3"/>
    <n v="173"/>
    <n v="555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x v="174"/>
    <n v="1425924776"/>
    <x v="0"/>
    <n v="0"/>
    <b v="0"/>
    <x v="3"/>
    <n v="174"/>
    <n v="300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x v="175"/>
    <n v="1407177611"/>
    <x v="0"/>
    <n v="26"/>
    <b v="0"/>
    <x v="3"/>
    <n v="175"/>
    <n v="10648.5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x v="176"/>
    <n v="1436211999"/>
    <x v="0"/>
    <n v="0"/>
    <b v="0"/>
    <x v="3"/>
    <n v="176"/>
    <n v="750"/>
    <x v="0"/>
    <x v="3"/>
  </r>
  <r>
    <n v="177"/>
    <x v="177"/>
    <s v="I'm making a modern day version of the bible story &quot; The Good Samaritan&quot;"/>
    <n v="450"/>
    <n v="180"/>
    <x v="2"/>
    <x v="0"/>
    <x v="0"/>
    <x v="177"/>
    <n v="1425690526"/>
    <x v="0"/>
    <n v="7"/>
    <b v="0"/>
    <x v="3"/>
    <n v="177"/>
    <n v="315"/>
    <x v="0"/>
    <x v="3"/>
  </r>
  <r>
    <n v="178"/>
    <x v="178"/>
    <s v="El viaje de LucÃ­a es un largometraje de ficciÃ³n con temÃ¡tica sobre el cÃ¡ncer infantil."/>
    <n v="500000"/>
    <n v="0"/>
    <x v="2"/>
    <x v="3"/>
    <x v="3"/>
    <x v="178"/>
    <n v="1445986545"/>
    <x v="0"/>
    <n v="0"/>
    <b v="0"/>
    <x v="3"/>
    <n v="178"/>
    <n v="250000"/>
    <x v="0"/>
    <x v="3"/>
  </r>
  <r>
    <n v="179"/>
    <x v="179"/>
    <s v="A feature-length film about how three people survive in a diseased world."/>
    <n v="1000"/>
    <n v="200"/>
    <x v="2"/>
    <x v="0"/>
    <x v="0"/>
    <x v="179"/>
    <n v="1454464555"/>
    <x v="0"/>
    <n v="2"/>
    <b v="0"/>
    <x v="3"/>
    <n v="179"/>
    <n v="6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x v="180"/>
    <n v="1425512843"/>
    <x v="0"/>
    <n v="13"/>
    <b v="0"/>
    <x v="3"/>
    <n v="180"/>
    <n v="800.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x v="181"/>
    <n v="1432403295"/>
    <x v="0"/>
    <n v="4"/>
    <b v="0"/>
    <x v="3"/>
    <n v="181"/>
    <n v="2072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x v="182"/>
    <n v="1481156232"/>
    <x v="0"/>
    <n v="0"/>
    <b v="0"/>
    <x v="3"/>
    <n v="182"/>
    <n v="500"/>
    <x v="0"/>
    <x v="3"/>
  </r>
  <r>
    <n v="183"/>
    <x v="183"/>
    <s v="Don't kill me until I meet my Dad"/>
    <n v="12500"/>
    <n v="4482"/>
    <x v="2"/>
    <x v="1"/>
    <x v="1"/>
    <x v="183"/>
    <n v="1414438010"/>
    <x v="0"/>
    <n v="12"/>
    <b v="0"/>
    <x v="3"/>
    <n v="183"/>
    <n v="8491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x v="184"/>
    <n v="1404586762"/>
    <x v="0"/>
    <n v="2"/>
    <b v="0"/>
    <x v="3"/>
    <n v="184"/>
    <n v="775.5"/>
    <x v="0"/>
    <x v="3"/>
  </r>
  <r>
    <n v="185"/>
    <x v="185"/>
    <s v="Love has no boundaries!"/>
    <n v="40000"/>
    <n v="2200"/>
    <x v="2"/>
    <x v="10"/>
    <x v="8"/>
    <x v="185"/>
    <n v="1468965139"/>
    <x v="0"/>
    <n v="10"/>
    <b v="0"/>
    <x v="3"/>
    <n v="185"/>
    <n v="2110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x v="186"/>
    <n v="1485977434"/>
    <x v="0"/>
    <n v="0"/>
    <b v="0"/>
    <x v="3"/>
    <n v="186"/>
    <n v="2500"/>
    <x v="0"/>
    <x v="3"/>
  </r>
  <r>
    <n v="187"/>
    <x v="187"/>
    <s v="A young man suffering from a severe case of OCD embarks on a road trip to find peace of mind."/>
    <n v="5000"/>
    <n v="800"/>
    <x v="2"/>
    <x v="0"/>
    <x v="0"/>
    <x v="187"/>
    <n v="1435383457"/>
    <x v="0"/>
    <n v="5"/>
    <b v="0"/>
    <x v="3"/>
    <n v="187"/>
    <n v="290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x v="188"/>
    <n v="1407299015"/>
    <x v="0"/>
    <n v="0"/>
    <b v="0"/>
    <x v="3"/>
    <n v="188"/>
    <n v="75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x v="189"/>
    <n v="1467736477"/>
    <x v="0"/>
    <n v="5"/>
    <b v="0"/>
    <x v="3"/>
    <n v="189"/>
    <n v="250172.5"/>
    <x v="0"/>
    <x v="3"/>
  </r>
  <r>
    <n v="190"/>
    <x v="190"/>
    <s v="Because hope can be a 4 letter word"/>
    <n v="12000"/>
    <n v="50"/>
    <x v="2"/>
    <x v="0"/>
    <x v="0"/>
    <x v="190"/>
    <n v="1465227446"/>
    <x v="0"/>
    <n v="1"/>
    <b v="0"/>
    <x v="3"/>
    <n v="190"/>
    <n v="6025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x v="191"/>
    <n v="1440326138"/>
    <x v="0"/>
    <n v="3"/>
    <b v="0"/>
    <x v="3"/>
    <n v="191"/>
    <n v="2625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x v="192"/>
    <n v="1410980432"/>
    <x v="0"/>
    <n v="3"/>
    <b v="0"/>
    <x v="3"/>
    <n v="192"/>
    <n v="500008.5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x v="193"/>
    <n v="1412029566"/>
    <x v="0"/>
    <n v="0"/>
    <b v="0"/>
    <x v="3"/>
    <n v="193"/>
    <n v="50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x v="194"/>
    <n v="1452124531"/>
    <x v="0"/>
    <n v="3"/>
    <b v="0"/>
    <x v="3"/>
    <n v="194"/>
    <n v="1251.5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x v="195"/>
    <n v="1431360332"/>
    <x v="0"/>
    <n v="0"/>
    <b v="0"/>
    <x v="3"/>
    <n v="195"/>
    <n v="100000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x v="196"/>
    <n v="1442062898"/>
    <x v="0"/>
    <n v="19"/>
    <b v="0"/>
    <x v="3"/>
    <n v="196"/>
    <n v="2482.5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x v="197"/>
    <n v="1483734100"/>
    <x v="0"/>
    <n v="8"/>
    <b v="0"/>
    <x v="3"/>
    <n v="197"/>
    <n v="1381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x v="198"/>
    <n v="1409908322"/>
    <x v="0"/>
    <n v="6"/>
    <b v="0"/>
    <x v="3"/>
    <n v="198"/>
    <n v="12639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x v="199"/>
    <n v="1470106702"/>
    <x v="0"/>
    <n v="0"/>
    <b v="0"/>
    <x v="3"/>
    <n v="199"/>
    <n v="5000"/>
    <x v="0"/>
    <x v="3"/>
  </r>
  <r>
    <n v="200"/>
    <x v="200"/>
    <s v="A film dedicated to an AAF Pilot's struggle to survive behind enemy lines during WWII."/>
    <n v="6000"/>
    <n v="1571.55"/>
    <x v="2"/>
    <x v="0"/>
    <x v="0"/>
    <x v="200"/>
    <n v="1408154403"/>
    <x v="0"/>
    <n v="18"/>
    <b v="0"/>
    <x v="3"/>
    <n v="200"/>
    <n v="3785.775000000000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x v="201"/>
    <n v="1421696329"/>
    <x v="0"/>
    <n v="7"/>
    <b v="0"/>
    <x v="3"/>
    <m/>
    <n v="515"/>
    <x v="0"/>
    <x v="3"/>
  </r>
  <r>
    <n v="202"/>
    <x v="202"/>
    <s v="new web series created by jonney terry"/>
    <n v="6000"/>
    <n v="0"/>
    <x v="2"/>
    <x v="0"/>
    <x v="0"/>
    <x v="202"/>
    <n v="1441750564"/>
    <x v="0"/>
    <n v="0"/>
    <b v="0"/>
    <x v="3"/>
    <m/>
    <n v="300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x v="203"/>
    <n v="1417378864"/>
    <x v="0"/>
    <n v="8"/>
    <b v="0"/>
    <x v="3"/>
    <m/>
    <n v="1623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x v="204"/>
    <n v="1467727203"/>
    <x v="0"/>
    <n v="1293"/>
    <b v="0"/>
    <x v="3"/>
    <m/>
    <n v="226082.5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x v="205"/>
    <n v="1441120222"/>
    <x v="0"/>
    <n v="17"/>
    <b v="0"/>
    <x v="3"/>
    <m/>
    <n v="4650"/>
    <x v="0"/>
    <x v="3"/>
  </r>
  <r>
    <n v="206"/>
    <x v="206"/>
    <s v="A love story featuring adoption,struggle,dysfunction,grace, healing, and restoration."/>
    <n v="12700"/>
    <n v="0"/>
    <x v="2"/>
    <x v="0"/>
    <x v="0"/>
    <x v="206"/>
    <n v="1468627583"/>
    <x v="0"/>
    <n v="0"/>
    <b v="0"/>
    <x v="3"/>
    <m/>
    <n v="635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x v="207"/>
    <n v="1417754638"/>
    <x v="0"/>
    <n v="13"/>
    <b v="0"/>
    <x v="3"/>
    <m/>
    <n v="806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x v="208"/>
    <n v="1416127967"/>
    <x v="0"/>
    <n v="0"/>
    <b v="0"/>
    <x v="3"/>
    <m/>
    <n v="2500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x v="209"/>
    <n v="1433974135"/>
    <x v="0"/>
    <n v="0"/>
    <b v="0"/>
    <x v="3"/>
    <m/>
    <n v="1250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x v="210"/>
    <n v="1441157592"/>
    <x v="0"/>
    <n v="33"/>
    <b v="0"/>
    <x v="3"/>
    <m/>
    <n v="7515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x v="211"/>
    <n v="1440042617"/>
    <x v="0"/>
    <n v="12"/>
    <b v="0"/>
    <x v="3"/>
    <m/>
    <n v="3615"/>
    <x v="0"/>
    <x v="3"/>
  </r>
  <r>
    <n v="212"/>
    <x v="212"/>
    <s v="This film is a fictional crime drama following the events of a heist that ended in bloodshed."/>
    <n v="6300"/>
    <n v="1"/>
    <x v="2"/>
    <x v="0"/>
    <x v="0"/>
    <x v="212"/>
    <n v="1455656920"/>
    <x v="0"/>
    <n v="1"/>
    <b v="0"/>
    <x v="3"/>
    <m/>
    <n v="3150.5"/>
    <x v="0"/>
    <x v="3"/>
  </r>
  <r>
    <n v="213"/>
    <x v="213"/>
    <s v="A family dramedy about a grandfather  and grandson who are both on their path to redemption."/>
    <n v="50000"/>
    <n v="20"/>
    <x v="2"/>
    <x v="0"/>
    <x v="0"/>
    <x v="213"/>
    <n v="1437142547"/>
    <x v="0"/>
    <n v="1"/>
    <b v="0"/>
    <x v="3"/>
    <m/>
    <n v="2501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x v="214"/>
    <n v="1420471349"/>
    <x v="0"/>
    <n v="1"/>
    <b v="0"/>
    <x v="3"/>
    <m/>
    <n v="6250.5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x v="215"/>
    <n v="1452058282"/>
    <x v="0"/>
    <n v="1"/>
    <b v="0"/>
    <x v="3"/>
    <m/>
    <n v="2205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x v="216"/>
    <n v="1425423637"/>
    <x v="0"/>
    <n v="84"/>
    <b v="0"/>
    <x v="3"/>
    <m/>
    <n v="38924.61"/>
    <x v="0"/>
    <x v="3"/>
  </r>
  <r>
    <n v="217"/>
    <x v="217"/>
    <s v="A roadmovie by paw"/>
    <n v="100000"/>
    <n v="11943"/>
    <x v="2"/>
    <x v="11"/>
    <x v="9"/>
    <x v="217"/>
    <n v="1417101749"/>
    <x v="0"/>
    <n v="38"/>
    <b v="0"/>
    <x v="3"/>
    <m/>
    <n v="55971.5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x v="218"/>
    <n v="1426518289"/>
    <x v="0"/>
    <n v="1"/>
    <b v="0"/>
    <x v="3"/>
    <m/>
    <n v="2550"/>
    <x v="0"/>
    <x v="3"/>
  </r>
  <r>
    <n v="219"/>
    <x v="219"/>
    <s v="An hour-long pilot about a group of suburban LGBT teens coming of age in the early 90's."/>
    <n v="50000"/>
    <n v="8815"/>
    <x v="2"/>
    <x v="0"/>
    <x v="0"/>
    <x v="219"/>
    <n v="1456732225"/>
    <x v="0"/>
    <n v="76"/>
    <b v="0"/>
    <x v="3"/>
    <m/>
    <n v="29407.5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x v="220"/>
    <n v="1436542030"/>
    <x v="0"/>
    <n v="3"/>
    <b v="0"/>
    <x v="3"/>
    <m/>
    <n v="25180"/>
    <x v="0"/>
    <x v="3"/>
  </r>
  <r>
    <n v="221"/>
    <x v="221"/>
    <s v="Film about Schizophrenia with Surreal Twists!"/>
    <n v="50000"/>
    <n v="0"/>
    <x v="2"/>
    <x v="0"/>
    <x v="0"/>
    <x v="221"/>
    <n v="1422389164"/>
    <x v="0"/>
    <n v="0"/>
    <b v="0"/>
    <x v="3"/>
    <m/>
    <n v="2500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x v="222"/>
    <n v="1422383318"/>
    <x v="0"/>
    <n v="2"/>
    <b v="0"/>
    <x v="3"/>
    <m/>
    <n v="5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x v="223"/>
    <n v="1461287350"/>
    <x v="0"/>
    <n v="0"/>
    <b v="0"/>
    <x v="3"/>
    <m/>
    <n v="75000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x v="224"/>
    <n v="1431322726"/>
    <x v="0"/>
    <n v="0"/>
    <b v="0"/>
    <x v="3"/>
    <m/>
    <n v="300000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x v="225"/>
    <n v="1457564654"/>
    <x v="0"/>
    <n v="0"/>
    <b v="0"/>
    <x v="3"/>
    <m/>
    <n v="100"/>
    <x v="0"/>
    <x v="3"/>
  </r>
  <r>
    <n v="226"/>
    <x v="226"/>
    <s v="A TRUE STORY OF DOMESTIC VILOLENCE THAT SEEKS TO OFFER THE VIEWER OUTLEST OF SUPPORT."/>
    <n v="29000"/>
    <n v="250"/>
    <x v="2"/>
    <x v="1"/>
    <x v="1"/>
    <x v="226"/>
    <n v="1428854344"/>
    <x v="0"/>
    <n v="2"/>
    <b v="0"/>
    <x v="3"/>
    <m/>
    <n v="146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x v="227"/>
    <n v="1433885241"/>
    <x v="0"/>
    <n v="0"/>
    <b v="0"/>
    <x v="3"/>
    <m/>
    <n v="14000"/>
    <x v="0"/>
    <x v="3"/>
  </r>
  <r>
    <n v="228"/>
    <x v="228"/>
    <s v="I am making a film from one one of my books called facets of a Geek life."/>
    <n v="8000"/>
    <n v="0"/>
    <x v="2"/>
    <x v="1"/>
    <x v="1"/>
    <x v="228"/>
    <n v="1427992105"/>
    <x v="0"/>
    <n v="0"/>
    <b v="0"/>
    <x v="3"/>
    <m/>
    <n v="400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x v="229"/>
    <n v="1452810297"/>
    <x v="0"/>
    <n v="0"/>
    <b v="0"/>
    <x v="3"/>
    <m/>
    <n v="150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x v="230"/>
    <n v="1430851151"/>
    <x v="0"/>
    <n v="2"/>
    <b v="0"/>
    <x v="3"/>
    <m/>
    <n v="75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x v="231"/>
    <n v="1449183651"/>
    <x v="0"/>
    <n v="0"/>
    <b v="0"/>
    <x v="3"/>
    <m/>
    <n v="75000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x v="232"/>
    <n v="1422474546"/>
    <x v="0"/>
    <n v="7"/>
    <b v="0"/>
    <x v="3"/>
    <m/>
    <n v="2055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x v="233"/>
    <n v="1472593972"/>
    <x v="0"/>
    <n v="0"/>
    <b v="0"/>
    <x v="3"/>
    <m/>
    <n v="17500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x v="234"/>
    <n v="1431391859"/>
    <x v="0"/>
    <n v="5"/>
    <b v="0"/>
    <x v="3"/>
    <m/>
    <n v="700.5"/>
    <x v="0"/>
    <x v="3"/>
  </r>
  <r>
    <n v="235"/>
    <x v="235"/>
    <s v="Taking people on a deep emotional trip with a story about sometimes those who have less, give more."/>
    <n v="10000"/>
    <n v="0"/>
    <x v="2"/>
    <x v="0"/>
    <x v="0"/>
    <x v="235"/>
    <n v="1433886497"/>
    <x v="0"/>
    <n v="0"/>
    <b v="0"/>
    <x v="3"/>
    <m/>
    <n v="500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x v="236"/>
    <n v="1447380099"/>
    <x v="0"/>
    <n v="0"/>
    <b v="0"/>
    <x v="3"/>
    <m/>
    <n v="75000"/>
    <x v="0"/>
    <x v="3"/>
  </r>
  <r>
    <n v="237"/>
    <x v="237"/>
    <s v="Making The Choice is a christian short film series."/>
    <n v="15000"/>
    <n v="50"/>
    <x v="2"/>
    <x v="0"/>
    <x v="0"/>
    <x v="237"/>
    <n v="1452261069"/>
    <x v="0"/>
    <n v="1"/>
    <b v="0"/>
    <x v="3"/>
    <m/>
    <n v="7525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x v="238"/>
    <n v="1481324760"/>
    <x v="0"/>
    <n v="0"/>
    <b v="0"/>
    <x v="3"/>
    <m/>
    <n v="1300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x v="239"/>
    <n v="1445308730"/>
    <x v="0"/>
    <n v="5"/>
    <b v="0"/>
    <x v="3"/>
    <m/>
    <n v="625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x v="240"/>
    <n v="1363885211"/>
    <x v="1"/>
    <n v="137"/>
    <b v="1"/>
    <x v="4"/>
    <m/>
    <n v="15572.56000000000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x v="241"/>
    <n v="1415292304"/>
    <x v="1"/>
    <n v="376"/>
    <b v="1"/>
    <x v="4"/>
    <m/>
    <n v="38700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x v="242"/>
    <n v="1321357790"/>
    <x v="1"/>
    <n v="202"/>
    <b v="1"/>
    <x v="4"/>
    <m/>
    <n v="1387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x v="243"/>
    <n v="1390439304"/>
    <x v="1"/>
    <n v="328"/>
    <b v="1"/>
    <x v="4"/>
    <m/>
    <n v="25324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x v="244"/>
    <n v="1265269559"/>
    <x v="1"/>
    <n v="84"/>
    <b v="1"/>
    <x v="4"/>
    <m/>
    <n v="3740.75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x v="245"/>
    <n v="1342487785"/>
    <x v="1"/>
    <n v="96"/>
    <b v="1"/>
    <x v="4"/>
    <m/>
    <n v="5093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x v="246"/>
    <n v="1288341805"/>
    <x v="1"/>
    <n v="223"/>
    <b v="1"/>
    <x v="4"/>
    <m/>
    <n v="10136.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x v="247"/>
    <n v="1284042614"/>
    <x v="1"/>
    <n v="62"/>
    <b v="1"/>
    <x v="4"/>
    <m/>
    <n v="5852.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x v="248"/>
    <n v="1322073309"/>
    <x v="1"/>
    <n v="146"/>
    <b v="1"/>
    <x v="4"/>
    <m/>
    <n v="85566.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x v="249"/>
    <n v="1275603020"/>
    <x v="1"/>
    <n v="235"/>
    <b v="1"/>
    <x v="4"/>
    <m/>
    <n v="10646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x v="250"/>
    <n v="1367933691"/>
    <x v="1"/>
    <n v="437"/>
    <b v="1"/>
    <x v="4"/>
    <m/>
    <n v="30837.5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x v="251"/>
    <n v="1334429646"/>
    <x v="1"/>
    <n v="77"/>
    <b v="1"/>
    <x v="4"/>
    <m/>
    <n v="3947.5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x v="252"/>
    <n v="1269878058"/>
    <x v="1"/>
    <n v="108"/>
    <b v="1"/>
    <x v="4"/>
    <m/>
    <n v="711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x v="253"/>
    <n v="1326728235"/>
    <x v="1"/>
    <n v="7"/>
    <b v="1"/>
    <x v="4"/>
    <m/>
    <n v="1505.5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x v="254"/>
    <n v="1442443910"/>
    <x v="1"/>
    <n v="314"/>
    <b v="1"/>
    <x v="4"/>
    <m/>
    <n v="26033.67"/>
    <x v="0"/>
    <x v="4"/>
  </r>
  <r>
    <n v="255"/>
    <x v="255"/>
    <s v="xoxosms is a documentary about first love, long distance and Skype."/>
    <n v="8000"/>
    <n v="8538.66"/>
    <x v="0"/>
    <x v="0"/>
    <x v="0"/>
    <x v="255"/>
    <n v="1297687082"/>
    <x v="1"/>
    <n v="188"/>
    <b v="1"/>
    <x v="4"/>
    <m/>
    <n v="8269.33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x v="256"/>
    <n v="1360866467"/>
    <x v="1"/>
    <n v="275"/>
    <b v="1"/>
    <x v="4"/>
    <m/>
    <n v="15541.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x v="257"/>
    <n v="1461078162"/>
    <x v="1"/>
    <n v="560"/>
    <b v="1"/>
    <x v="4"/>
    <m/>
    <n v="36177.134999999995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x v="258"/>
    <n v="1305767666"/>
    <x v="1"/>
    <n v="688"/>
    <b v="1"/>
    <x v="4"/>
    <m/>
    <n v="43671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x v="259"/>
    <n v="1425922969"/>
    <x v="1"/>
    <n v="942"/>
    <b v="1"/>
    <x v="4"/>
    <m/>
    <n v="86976.709999999992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x v="260"/>
    <n v="1275415679"/>
    <x v="1"/>
    <n v="88"/>
    <b v="1"/>
    <x v="4"/>
    <m/>
    <n v="10320"/>
    <x v="0"/>
    <x v="4"/>
  </r>
  <r>
    <n v="261"/>
    <x v="261"/>
    <s v="Empires explores the impact of networks on histories and philosophies of political thought."/>
    <n v="20000"/>
    <n v="21480"/>
    <x v="0"/>
    <x v="0"/>
    <x v="0"/>
    <x v="261"/>
    <n v="1334783704"/>
    <x v="1"/>
    <n v="220"/>
    <b v="1"/>
    <x v="4"/>
    <m/>
    <n v="20740"/>
    <x v="0"/>
    <x v="4"/>
  </r>
  <r>
    <n v="262"/>
    <x v="262"/>
    <s v="He can never die. He will live forever. He is the last cosmonaut, and this is his story."/>
    <n v="2500"/>
    <n v="6000"/>
    <x v="0"/>
    <x v="0"/>
    <x v="0"/>
    <x v="262"/>
    <n v="1294811828"/>
    <x v="1"/>
    <n v="145"/>
    <b v="1"/>
    <x v="4"/>
    <m/>
    <n v="4250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x v="263"/>
    <n v="1346194494"/>
    <x v="1"/>
    <n v="963"/>
    <b v="1"/>
    <x v="4"/>
    <m/>
    <n v="27260.13500000000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x v="264"/>
    <n v="1334155995"/>
    <x v="1"/>
    <n v="91"/>
    <b v="1"/>
    <x v="4"/>
    <m/>
    <n v="545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x v="265"/>
    <n v="1269928430"/>
    <x v="1"/>
    <n v="58"/>
    <b v="1"/>
    <x v="4"/>
    <m/>
    <n v="5277.5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x v="266"/>
    <n v="1264565507"/>
    <x v="1"/>
    <n v="36"/>
    <b v="1"/>
    <x v="4"/>
    <m/>
    <n v="1227.5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x v="267"/>
    <n v="1401101499"/>
    <x v="1"/>
    <n v="165"/>
    <b v="1"/>
    <x v="4"/>
    <m/>
    <n v="11407.720000000001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x v="268"/>
    <n v="1316749178"/>
    <x v="1"/>
    <n v="111"/>
    <b v="1"/>
    <x v="4"/>
    <m/>
    <n v="5285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x v="269"/>
    <n v="1485146622"/>
    <x v="1"/>
    <n v="1596"/>
    <b v="1"/>
    <x v="4"/>
    <m/>
    <n v="123616.88499999999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x v="270"/>
    <n v="1301950070"/>
    <x v="1"/>
    <n v="61"/>
    <b v="1"/>
    <x v="4"/>
    <m/>
    <n v="2905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x v="271"/>
    <n v="1386123861"/>
    <x v="1"/>
    <n v="287"/>
    <b v="1"/>
    <x v="4"/>
    <m/>
    <n v="3070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x v="272"/>
    <n v="1267220191"/>
    <x v="1"/>
    <n v="65"/>
    <b v="1"/>
    <x v="4"/>
    <m/>
    <n v="4161.5050000000001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x v="273"/>
    <n v="1307102266"/>
    <x v="1"/>
    <n v="118"/>
    <b v="1"/>
    <x v="4"/>
    <m/>
    <n v="5194.3950000000004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x v="274"/>
    <n v="1330638829"/>
    <x v="1"/>
    <n v="113"/>
    <b v="1"/>
    <x v="4"/>
    <m/>
    <n v="5120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x v="275"/>
    <n v="1349916366"/>
    <x v="1"/>
    <n v="332"/>
    <b v="1"/>
    <x v="4"/>
    <m/>
    <n v="20839.5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x v="276"/>
    <n v="1330394274"/>
    <x v="1"/>
    <n v="62"/>
    <b v="1"/>
    <x v="4"/>
    <m/>
    <n v="4952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x v="277"/>
    <n v="1429824219"/>
    <x v="1"/>
    <n v="951"/>
    <b v="1"/>
    <x v="4"/>
    <m/>
    <n v="68374"/>
    <x v="0"/>
    <x v="4"/>
  </r>
  <r>
    <n v="278"/>
    <x v="278"/>
    <s v="An unlikely story of spirit, defiance and beauty from the most contaminated place on Earth"/>
    <n v="27000"/>
    <n v="40594"/>
    <x v="0"/>
    <x v="0"/>
    <x v="0"/>
    <x v="278"/>
    <n v="1347411539"/>
    <x v="1"/>
    <n v="415"/>
    <b v="1"/>
    <x v="4"/>
    <m/>
    <n v="33797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x v="279"/>
    <n v="1485237096"/>
    <x v="1"/>
    <n v="305"/>
    <b v="1"/>
    <x v="4"/>
    <m/>
    <n v="21872.055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x v="280"/>
    <n v="1397571035"/>
    <x v="1"/>
    <n v="2139"/>
    <b v="1"/>
    <x v="4"/>
    <m/>
    <n v="96054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x v="281"/>
    <n v="1242532513"/>
    <x v="1"/>
    <n v="79"/>
    <b v="1"/>
    <x v="4"/>
    <m/>
    <n v="6066.16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x v="282"/>
    <n v="1263679492"/>
    <x v="1"/>
    <n v="179"/>
    <b v="1"/>
    <x v="4"/>
    <m/>
    <n v="45267.5"/>
    <x v="0"/>
    <x v="4"/>
  </r>
  <r>
    <n v="283"/>
    <x v="283"/>
    <s v="What is the impact of survivorship on the human condition?"/>
    <n v="18000"/>
    <n v="20569.05"/>
    <x v="0"/>
    <x v="0"/>
    <x v="0"/>
    <x v="283"/>
    <n v="1305219744"/>
    <x v="1"/>
    <n v="202"/>
    <b v="1"/>
    <x v="4"/>
    <m/>
    <n v="19284.525000000001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x v="284"/>
    <n v="1325007780"/>
    <x v="1"/>
    <n v="760"/>
    <b v="1"/>
    <x v="4"/>
    <m/>
    <n v="40925.22999999999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x v="285"/>
    <n v="1377022128"/>
    <x v="1"/>
    <n v="563"/>
    <b v="1"/>
    <x v="4"/>
    <m/>
    <n v="23017.754999999997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x v="286"/>
    <n v="1360352124"/>
    <x v="1"/>
    <n v="135"/>
    <b v="1"/>
    <x v="4"/>
    <m/>
    <n v="15686.5"/>
    <x v="0"/>
    <x v="4"/>
  </r>
  <r>
    <n v="287"/>
    <x v="287"/>
    <s v="War is hell. Why would anyone want to spend their weekends there?"/>
    <n v="15000"/>
    <n v="26445"/>
    <x v="0"/>
    <x v="0"/>
    <x v="0"/>
    <x v="287"/>
    <n v="1349160018"/>
    <x v="1"/>
    <n v="290"/>
    <b v="1"/>
    <x v="4"/>
    <m/>
    <n v="20722.5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x v="288"/>
    <n v="1337659393"/>
    <x v="1"/>
    <n v="447"/>
    <b v="1"/>
    <x v="4"/>
    <m/>
    <n v="50802.654999999999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x v="289"/>
    <n v="1380797834"/>
    <x v="1"/>
    <n v="232"/>
    <b v="1"/>
    <x v="4"/>
    <m/>
    <n v="15361.5"/>
    <x v="0"/>
    <x v="4"/>
  </r>
  <r>
    <n v="290"/>
    <x v="290"/>
    <s v="Help INTOTHEWOODS.TV purchase audio and video gear, lighting and BACK UP HARD DRIVES"/>
    <n v="4500"/>
    <n v="4800.8"/>
    <x v="0"/>
    <x v="0"/>
    <x v="0"/>
    <x v="290"/>
    <n v="1292316697"/>
    <x v="1"/>
    <n v="168"/>
    <b v="1"/>
    <x v="4"/>
    <m/>
    <n v="4650.399999999999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x v="291"/>
    <n v="1365791246"/>
    <x v="1"/>
    <n v="128"/>
    <b v="1"/>
    <x v="4"/>
    <m/>
    <n v="5500.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x v="292"/>
    <n v="1317064599"/>
    <x v="1"/>
    <n v="493"/>
    <b v="1"/>
    <x v="4"/>
    <m/>
    <n v="75565.100000000006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x v="293"/>
    <n v="1395417714"/>
    <x v="1"/>
    <n v="131"/>
    <b v="1"/>
    <x v="4"/>
    <m/>
    <n v="26180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x v="294"/>
    <n v="1276480894"/>
    <x v="1"/>
    <n v="50"/>
    <b v="1"/>
    <x v="4"/>
    <m/>
    <n v="50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x v="295"/>
    <n v="1378080409"/>
    <x v="1"/>
    <n v="665"/>
    <b v="1"/>
    <x v="4"/>
    <m/>
    <n v="58277.279999999999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x v="296"/>
    <n v="1344857083"/>
    <x v="1"/>
    <n v="129"/>
    <b v="1"/>
    <x v="4"/>
    <m/>
    <n v="27340.775000000001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x v="297"/>
    <n v="1427390901"/>
    <x v="1"/>
    <n v="142"/>
    <b v="1"/>
    <x v="4"/>
    <m/>
    <n v="20064"/>
    <x v="0"/>
    <x v="4"/>
  </r>
  <r>
    <n v="298"/>
    <x v="298"/>
    <s v="The truth is, we all lie - and by &quot;we,&quot; we mean everyone!"/>
    <n v="126000"/>
    <n v="137254.84"/>
    <x v="0"/>
    <x v="0"/>
    <x v="0"/>
    <x v="298"/>
    <n v="1394536048"/>
    <x v="1"/>
    <n v="2436"/>
    <b v="1"/>
    <x v="4"/>
    <m/>
    <n v="131627.41999999998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x v="299"/>
    <n v="1287379460"/>
    <x v="1"/>
    <n v="244"/>
    <b v="1"/>
    <x v="4"/>
    <m/>
    <n v="13947.625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x v="300"/>
    <n v="1301007738"/>
    <x v="1"/>
    <n v="298"/>
    <b v="1"/>
    <x v="4"/>
    <m/>
    <n v="25215.33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x v="301"/>
    <n v="1360258935"/>
    <x v="1"/>
    <n v="251"/>
    <b v="1"/>
    <x v="4"/>
    <m/>
    <n v="14217.77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x v="302"/>
    <n v="1327523638"/>
    <x v="1"/>
    <n v="108"/>
    <b v="1"/>
    <x v="4"/>
    <m/>
    <n v="10023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x v="303"/>
    <n v="1336009346"/>
    <x v="1"/>
    <n v="82"/>
    <b v="1"/>
    <x v="4"/>
    <m/>
    <n v="3562"/>
    <x v="0"/>
    <x v="4"/>
  </r>
  <r>
    <n v="304"/>
    <x v="304"/>
    <s v="A portrait of a life fully realized and a look at what it takes to make great photography."/>
    <n v="3400"/>
    <n v="7876"/>
    <x v="0"/>
    <x v="0"/>
    <x v="0"/>
    <x v="304"/>
    <n v="1343096197"/>
    <x v="1"/>
    <n v="74"/>
    <b v="1"/>
    <x v="4"/>
    <m/>
    <n v="5638"/>
    <x v="0"/>
    <x v="4"/>
  </r>
  <r>
    <n v="305"/>
    <x v="305"/>
    <s v="A documentary that I am making about the difficult, but inspiring, life of a late friend of mine."/>
    <n v="7500"/>
    <n v="9775"/>
    <x v="0"/>
    <x v="0"/>
    <x v="0"/>
    <x v="305"/>
    <n v="1328800049"/>
    <x v="1"/>
    <n v="189"/>
    <b v="1"/>
    <x v="4"/>
    <m/>
    <n v="8637.5"/>
    <x v="0"/>
    <x v="4"/>
  </r>
  <r>
    <n v="306"/>
    <x v="306"/>
    <s v="A feature-length documentary on the life of Boston escape artist Jason Escape."/>
    <n v="1000"/>
    <n v="2929"/>
    <x v="0"/>
    <x v="0"/>
    <x v="0"/>
    <x v="306"/>
    <n v="1362081933"/>
    <x v="1"/>
    <n v="80"/>
    <b v="1"/>
    <x v="4"/>
    <m/>
    <n v="1964.5"/>
    <x v="0"/>
    <x v="4"/>
  </r>
  <r>
    <n v="307"/>
    <x v="307"/>
    <s v="Why is grammar important?"/>
    <n v="22000"/>
    <n v="24490"/>
    <x v="0"/>
    <x v="0"/>
    <x v="0"/>
    <x v="307"/>
    <n v="1357684801"/>
    <x v="1"/>
    <n v="576"/>
    <b v="1"/>
    <x v="4"/>
    <m/>
    <n v="23245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x v="308"/>
    <n v="1295887210"/>
    <x v="1"/>
    <n v="202"/>
    <b v="1"/>
    <x v="4"/>
    <m/>
    <n v="1233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x v="309"/>
    <n v="1344880934"/>
    <x v="1"/>
    <n v="238"/>
    <b v="1"/>
    <x v="4"/>
    <m/>
    <n v="1970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x v="310"/>
    <n v="1317788623"/>
    <x v="1"/>
    <n v="36"/>
    <b v="1"/>
    <x v="4"/>
    <m/>
    <n v="1020.645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x v="311"/>
    <n v="1321852592"/>
    <x v="1"/>
    <n v="150"/>
    <b v="1"/>
    <x v="4"/>
    <m/>
    <n v="20410.165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x v="312"/>
    <n v="1363381432"/>
    <x v="1"/>
    <n v="146"/>
    <b v="1"/>
    <x v="4"/>
    <m/>
    <n v="8475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x v="313"/>
    <n v="1277702894"/>
    <x v="1"/>
    <n v="222"/>
    <b v="1"/>
    <x v="4"/>
    <m/>
    <n v="17402.5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x v="314"/>
    <n v="1359575988"/>
    <x v="1"/>
    <n v="120"/>
    <b v="1"/>
    <x v="4"/>
    <m/>
    <n v="2425.75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x v="315"/>
    <n v="1343068334"/>
    <x v="1"/>
    <n v="126"/>
    <b v="1"/>
    <x v="4"/>
    <m/>
    <n v="25156"/>
    <x v="0"/>
    <x v="4"/>
  </r>
  <r>
    <n v="316"/>
    <x v="316"/>
    <s v="Award winning documentary The Secret Trial 5 needs your help for a Cross-Canada Tour!"/>
    <n v="15000"/>
    <n v="17066"/>
    <x v="0"/>
    <x v="5"/>
    <x v="5"/>
    <x v="316"/>
    <n v="1415398197"/>
    <x v="1"/>
    <n v="158"/>
    <b v="1"/>
    <x v="4"/>
    <m/>
    <n v="16033"/>
    <x v="0"/>
    <x v="4"/>
  </r>
  <r>
    <n v="317"/>
    <x v="317"/>
    <s v="The story of a cowboy town with a prison problem, and the colorful characters who call it home."/>
    <n v="30000"/>
    <n v="30241"/>
    <x v="0"/>
    <x v="0"/>
    <x v="0"/>
    <x v="317"/>
    <n v="1384186483"/>
    <x v="1"/>
    <n v="316"/>
    <b v="1"/>
    <x v="4"/>
    <m/>
    <n v="30120.5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x v="318"/>
    <n v="1361753751"/>
    <x v="1"/>
    <n v="284"/>
    <b v="1"/>
    <x v="4"/>
    <m/>
    <n v="9583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x v="319"/>
    <n v="1257538029"/>
    <x v="1"/>
    <n v="51"/>
    <b v="1"/>
    <x v="4"/>
    <m/>
    <n v="531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x v="320"/>
    <n v="1448284433"/>
    <x v="1"/>
    <n v="158"/>
    <b v="1"/>
    <x v="4"/>
    <m/>
    <n v="20658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x v="321"/>
    <n v="1475577786"/>
    <x v="1"/>
    <n v="337"/>
    <b v="1"/>
    <x v="4"/>
    <m/>
    <n v="35466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x v="322"/>
    <n v="1460554848"/>
    <x v="1"/>
    <n v="186"/>
    <b v="1"/>
    <x v="4"/>
    <m/>
    <n v="25989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x v="323"/>
    <n v="1479886966"/>
    <x v="1"/>
    <n v="58"/>
    <b v="1"/>
    <x v="4"/>
    <m/>
    <n v="6023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x v="324"/>
    <n v="1435590108"/>
    <x v="1"/>
    <n v="82"/>
    <b v="1"/>
    <x v="4"/>
    <m/>
    <n v="8568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x v="325"/>
    <n v="1479184233"/>
    <x v="1"/>
    <n v="736"/>
    <b v="1"/>
    <x v="4"/>
    <m/>
    <n v="51099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x v="326"/>
    <n v="1486625606"/>
    <x v="1"/>
    <n v="1151"/>
    <b v="1"/>
    <x v="4"/>
    <m/>
    <n v="159697.2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x v="327"/>
    <n v="1424669929"/>
    <x v="1"/>
    <n v="34"/>
    <b v="1"/>
    <x v="4"/>
    <m/>
    <n v="4728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x v="328"/>
    <n v="1443739388"/>
    <x v="1"/>
    <n v="498"/>
    <b v="1"/>
    <x v="4"/>
    <m/>
    <n v="76355.399999999994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x v="329"/>
    <n v="1444821127"/>
    <x v="1"/>
    <n v="167"/>
    <b v="1"/>
    <x v="4"/>
    <m/>
    <n v="10275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x v="330"/>
    <n v="1366028563"/>
    <x v="1"/>
    <n v="340"/>
    <b v="1"/>
    <x v="4"/>
    <m/>
    <n v="35320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x v="331"/>
    <n v="1463493434"/>
    <x v="1"/>
    <n v="438"/>
    <b v="1"/>
    <x v="4"/>
    <m/>
    <n v="41321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x v="332"/>
    <n v="1442420377"/>
    <x v="1"/>
    <n v="555"/>
    <b v="1"/>
    <x v="4"/>
    <m/>
    <n v="106507.5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x v="333"/>
    <n v="1457450191"/>
    <x v="1"/>
    <n v="266"/>
    <b v="1"/>
    <x v="4"/>
    <m/>
    <n v="45045.5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x v="334"/>
    <n v="1428423757"/>
    <x v="1"/>
    <n v="69"/>
    <b v="1"/>
    <x v="4"/>
    <m/>
    <n v="10059.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x v="335"/>
    <n v="1428428515"/>
    <x v="1"/>
    <n v="80"/>
    <b v="1"/>
    <x v="4"/>
    <m/>
    <n v="8617.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x v="336"/>
    <n v="1444832318"/>
    <x v="1"/>
    <n v="493"/>
    <b v="1"/>
    <x v="4"/>
    <m/>
    <n v="27104.89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x v="337"/>
    <n v="1423710308"/>
    <x v="1"/>
    <n v="31"/>
    <b v="1"/>
    <x v="4"/>
    <m/>
    <n v="3017.525000000000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x v="338"/>
    <n v="1468001290"/>
    <x v="1"/>
    <n v="236"/>
    <b v="1"/>
    <x v="4"/>
    <m/>
    <n v="15760.02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x v="339"/>
    <n v="1427739268"/>
    <x v="1"/>
    <n v="89"/>
    <b v="1"/>
    <x v="4"/>
    <m/>
    <n v="6242.5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x v="340"/>
    <n v="1486397007"/>
    <x v="1"/>
    <n v="299"/>
    <b v="1"/>
    <x v="4"/>
    <m/>
    <n v="39379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x v="341"/>
    <n v="1410555998"/>
    <x v="1"/>
    <n v="55"/>
    <b v="1"/>
    <x v="4"/>
    <m/>
    <n v="3617.5"/>
    <x v="0"/>
    <x v="4"/>
  </r>
  <r>
    <n v="342"/>
    <x v="342"/>
    <s v="BREAKING A MONSTER needs your help to play in THEATERS!"/>
    <n v="55000"/>
    <n v="55201.52"/>
    <x v="0"/>
    <x v="0"/>
    <x v="0"/>
    <x v="342"/>
    <n v="1459363465"/>
    <x v="1"/>
    <n v="325"/>
    <b v="1"/>
    <x v="4"/>
    <m/>
    <n v="55100.75999999999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x v="343"/>
    <n v="1413308545"/>
    <x v="1"/>
    <n v="524"/>
    <b v="1"/>
    <x v="4"/>
    <m/>
    <n v="30304.294999999998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x v="344"/>
    <n v="1429312694"/>
    <x v="1"/>
    <n v="285"/>
    <b v="1"/>
    <x v="4"/>
    <m/>
    <n v="3384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x v="345"/>
    <n v="1429569590"/>
    <x v="1"/>
    <n v="179"/>
    <b v="1"/>
    <x v="4"/>
    <m/>
    <n v="16187.5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x v="346"/>
    <n v="1442232021"/>
    <x v="1"/>
    <n v="188"/>
    <b v="1"/>
    <x v="4"/>
    <m/>
    <n v="13514.44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x v="347"/>
    <n v="1444910009"/>
    <x v="1"/>
    <n v="379"/>
    <b v="1"/>
    <x v="4"/>
    <m/>
    <n v="42318.1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x v="348"/>
    <n v="1437573916"/>
    <x v="1"/>
    <n v="119"/>
    <b v="1"/>
    <x v="4"/>
    <m/>
    <n v="10150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x v="349"/>
    <n v="1485345508"/>
    <x v="1"/>
    <n v="167"/>
    <b v="1"/>
    <x v="4"/>
    <m/>
    <n v="11633.59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x v="350"/>
    <n v="1470274509"/>
    <x v="1"/>
    <n v="221"/>
    <b v="1"/>
    <x v="4"/>
    <m/>
    <n v="26845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x v="351"/>
    <n v="1456614554"/>
    <x v="1"/>
    <n v="964"/>
    <b v="1"/>
    <x v="4"/>
    <m/>
    <n v="38648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x v="352"/>
    <n v="1410148868"/>
    <x v="1"/>
    <n v="286"/>
    <b v="1"/>
    <x v="4"/>
    <m/>
    <n v="10828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x v="353"/>
    <n v="1445367619"/>
    <x v="1"/>
    <n v="613"/>
    <b v="1"/>
    <x v="4"/>
    <m/>
    <n v="60942.59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x v="354"/>
    <n v="1457553121"/>
    <x v="1"/>
    <n v="29"/>
    <b v="1"/>
    <x v="4"/>
    <m/>
    <n v="3569"/>
    <x v="0"/>
    <x v="4"/>
  </r>
  <r>
    <n v="355"/>
    <x v="355"/>
    <s v="A documentary film about the late REZA ABDOH and his performance company DAR A LUZ."/>
    <n v="35000"/>
    <n v="40690"/>
    <x v="0"/>
    <x v="0"/>
    <x v="0"/>
    <x v="355"/>
    <n v="1414738994"/>
    <x v="1"/>
    <n v="165"/>
    <b v="1"/>
    <x v="4"/>
    <m/>
    <n v="37845"/>
    <x v="0"/>
    <x v="4"/>
  </r>
  <r>
    <n v="356"/>
    <x v="356"/>
    <s v="A documentary about halibut conservation and how it impacts communities of Southeast Alaska."/>
    <n v="7500"/>
    <n v="7701.93"/>
    <x v="0"/>
    <x v="0"/>
    <x v="0"/>
    <x v="356"/>
    <n v="1455563793"/>
    <x v="1"/>
    <n v="97"/>
    <b v="1"/>
    <x v="4"/>
    <m/>
    <n v="7600.9650000000001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x v="357"/>
    <n v="1426396797"/>
    <x v="1"/>
    <n v="303"/>
    <b v="1"/>
    <x v="4"/>
    <m/>
    <n v="20550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x v="358"/>
    <n v="1463517521"/>
    <x v="1"/>
    <n v="267"/>
    <b v="1"/>
    <x v="4"/>
    <m/>
    <n v="50772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x v="359"/>
    <n v="1414028490"/>
    <x v="1"/>
    <n v="302"/>
    <b v="1"/>
    <x v="4"/>
    <m/>
    <n v="24787.5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x v="360"/>
    <n v="1433799180"/>
    <x v="0"/>
    <n v="87"/>
    <b v="1"/>
    <x v="4"/>
    <m/>
    <n v="12082.5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x v="361"/>
    <n v="1414108906"/>
    <x v="0"/>
    <n v="354"/>
    <b v="1"/>
    <x v="4"/>
    <m/>
    <n v="36938.474999999999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x v="362"/>
    <n v="1405573391"/>
    <x v="0"/>
    <n v="86"/>
    <b v="1"/>
    <x v="4"/>
    <m/>
    <n v="10832.5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x v="363"/>
    <n v="1268934736"/>
    <x v="0"/>
    <n v="26"/>
    <b v="1"/>
    <x v="4"/>
    <m/>
    <n v="8984.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x v="364"/>
    <n v="1400704672"/>
    <x v="0"/>
    <n v="113"/>
    <b v="1"/>
    <x v="4"/>
    <m/>
    <n v="7355.6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x v="365"/>
    <n v="1391005999"/>
    <x v="0"/>
    <n v="65"/>
    <b v="1"/>
    <x v="4"/>
    <m/>
    <n v="15298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x v="366"/>
    <n v="1334948518"/>
    <x v="0"/>
    <n v="134"/>
    <b v="1"/>
    <x v="4"/>
    <m/>
    <n v="38250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x v="367"/>
    <n v="1363960278"/>
    <x v="0"/>
    <n v="119"/>
    <b v="1"/>
    <x v="4"/>
    <m/>
    <n v="10167.505000000001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x v="368"/>
    <n v="1423405922"/>
    <x v="0"/>
    <n v="159"/>
    <b v="1"/>
    <x v="4"/>
    <m/>
    <n v="12757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x v="369"/>
    <n v="1324041269"/>
    <x v="0"/>
    <n v="167"/>
    <b v="1"/>
    <x v="4"/>
    <m/>
    <n v="6830.0599999999995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x v="370"/>
    <n v="1481137500"/>
    <x v="0"/>
    <n v="43"/>
    <b v="1"/>
    <x v="4"/>
    <m/>
    <n v="27752.5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x v="371"/>
    <n v="1355855139"/>
    <x v="0"/>
    <n v="1062"/>
    <b v="1"/>
    <x v="4"/>
    <m/>
    <n v="160626.5"/>
    <x v="0"/>
    <x v="4"/>
  </r>
  <r>
    <n v="372"/>
    <x v="372"/>
    <s v="A short documentary exploring the uses of 'Natural Horsemanship' across Europe"/>
    <n v="300"/>
    <n v="376"/>
    <x v="0"/>
    <x v="1"/>
    <x v="1"/>
    <x v="372"/>
    <n v="1456408244"/>
    <x v="0"/>
    <n v="9"/>
    <b v="1"/>
    <x v="4"/>
    <m/>
    <n v="33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x v="373"/>
    <n v="1340056398"/>
    <x v="0"/>
    <n v="89"/>
    <b v="1"/>
    <x v="4"/>
    <m/>
    <n v="7750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x v="374"/>
    <n v="1312320031"/>
    <x v="0"/>
    <n v="174"/>
    <b v="1"/>
    <x v="4"/>
    <m/>
    <n v="6919.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x v="375"/>
    <n v="1390088311"/>
    <x v="0"/>
    <n v="14"/>
    <b v="1"/>
    <x v="4"/>
    <m/>
    <n v="550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x v="376"/>
    <n v="1469443916"/>
    <x v="0"/>
    <n v="48"/>
    <b v="1"/>
    <x v="4"/>
    <m/>
    <n v="2523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x v="377"/>
    <n v="1444888868"/>
    <x v="0"/>
    <n v="133"/>
    <b v="1"/>
    <x v="4"/>
    <m/>
    <n v="12864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x v="378"/>
    <n v="1451655808"/>
    <x v="0"/>
    <n v="83"/>
    <b v="1"/>
    <x v="4"/>
    <m/>
    <n v="3176.5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x v="379"/>
    <n v="1332174672"/>
    <x v="0"/>
    <n v="149"/>
    <b v="1"/>
    <x v="4"/>
    <m/>
    <n v="1620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x v="380"/>
    <n v="1451409392"/>
    <x v="0"/>
    <n v="49"/>
    <b v="1"/>
    <x v="4"/>
    <m/>
    <n v="4830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x v="381"/>
    <n v="1340642717"/>
    <x v="0"/>
    <n v="251"/>
    <b v="1"/>
    <x v="4"/>
    <m/>
    <n v="25591.25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x v="382"/>
    <n v="1345741300"/>
    <x v="0"/>
    <n v="22"/>
    <b v="1"/>
    <x v="4"/>
    <m/>
    <n v="1067.5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x v="383"/>
    <n v="1398480559"/>
    <x v="0"/>
    <n v="48"/>
    <b v="1"/>
    <x v="4"/>
    <m/>
    <n v="153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x v="384"/>
    <n v="1417977947"/>
    <x v="0"/>
    <n v="383"/>
    <b v="1"/>
    <x v="4"/>
    <m/>
    <n v="21210.5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x v="385"/>
    <n v="1413986501"/>
    <x v="0"/>
    <n v="237"/>
    <b v="1"/>
    <x v="4"/>
    <m/>
    <n v="25747.75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x v="386"/>
    <n v="1437950991"/>
    <x v="0"/>
    <n v="13"/>
    <b v="1"/>
    <x v="4"/>
    <m/>
    <n v="600.5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x v="387"/>
    <n v="1436976858"/>
    <x v="0"/>
    <n v="562"/>
    <b v="1"/>
    <x v="4"/>
    <m/>
    <n v="59658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x v="388"/>
    <n v="1467078580"/>
    <x v="0"/>
    <n v="71"/>
    <b v="1"/>
    <x v="4"/>
    <m/>
    <n v="5654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x v="389"/>
    <n v="1391477450"/>
    <x v="0"/>
    <n v="1510"/>
    <b v="1"/>
    <x v="4"/>
    <m/>
    <n v="95722.06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x v="390"/>
    <n v="1429318372"/>
    <x v="0"/>
    <n v="14"/>
    <b v="1"/>
    <x v="4"/>
    <m/>
    <n v="1000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x v="391"/>
    <n v="1321578051"/>
    <x v="0"/>
    <n v="193"/>
    <b v="1"/>
    <x v="4"/>
    <m/>
    <n v="20061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x v="392"/>
    <n v="1312823571"/>
    <x v="0"/>
    <n v="206"/>
    <b v="1"/>
    <x v="4"/>
    <m/>
    <n v="18583.5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x v="393"/>
    <n v="1378746052"/>
    <x v="0"/>
    <n v="351"/>
    <b v="1"/>
    <x v="4"/>
    <m/>
    <n v="52611.5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x v="394"/>
    <n v="1455737882"/>
    <x v="0"/>
    <n v="50"/>
    <b v="1"/>
    <x v="4"/>
    <m/>
    <n v="4979.5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x v="395"/>
    <n v="1332452960"/>
    <x v="0"/>
    <n v="184"/>
    <b v="1"/>
    <x v="4"/>
    <m/>
    <n v="10402.225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x v="396"/>
    <n v="1340372006"/>
    <x v="0"/>
    <n v="196"/>
    <b v="1"/>
    <x v="4"/>
    <m/>
    <n v="15500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x v="397"/>
    <n v="1279651084"/>
    <x v="0"/>
    <n v="229"/>
    <b v="1"/>
    <x v="4"/>
    <m/>
    <n v="12686.674999999999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x v="398"/>
    <n v="1426446126"/>
    <x v="0"/>
    <n v="67"/>
    <b v="1"/>
    <x v="4"/>
    <m/>
    <n v="8443.5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x v="399"/>
    <n v="1479070867"/>
    <x v="0"/>
    <n v="95"/>
    <b v="1"/>
    <x v="4"/>
    <m/>
    <n v="20680.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x v="400"/>
    <n v="1397661347"/>
    <x v="0"/>
    <n v="62"/>
    <b v="1"/>
    <x v="4"/>
    <m/>
    <n v="10615.125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x v="401"/>
    <n v="1310155970"/>
    <x v="0"/>
    <n v="73"/>
    <b v="1"/>
    <x v="4"/>
    <m/>
    <n v="5095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x v="402"/>
    <n v="1444913817"/>
    <x v="0"/>
    <n v="43"/>
    <b v="1"/>
    <x v="4"/>
    <m/>
    <n v="2416.5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x v="403"/>
    <n v="1308900441"/>
    <x v="0"/>
    <n v="70"/>
    <b v="1"/>
    <x v="4"/>
    <m/>
    <n v="5131.5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x v="404"/>
    <n v="1389107062"/>
    <x v="0"/>
    <n v="271"/>
    <b v="1"/>
    <x v="4"/>
    <m/>
    <n v="35541"/>
    <x v="0"/>
    <x v="4"/>
  </r>
  <r>
    <n v="405"/>
    <x v="405"/>
    <s v="Come, join our movie movement.  A new documentary about the healing power of food."/>
    <n v="2820"/>
    <n v="3036"/>
    <x v="0"/>
    <x v="0"/>
    <x v="0"/>
    <x v="405"/>
    <n v="1391479339"/>
    <x v="0"/>
    <n v="55"/>
    <b v="1"/>
    <x v="4"/>
    <m/>
    <n v="2928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x v="406"/>
    <n v="1301975637"/>
    <x v="0"/>
    <n v="35"/>
    <b v="1"/>
    <x v="4"/>
    <m/>
    <n v="2907.8649999999998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x v="407"/>
    <n v="1316552050"/>
    <x v="0"/>
    <n v="22"/>
    <b v="1"/>
    <x v="4"/>
    <m/>
    <n v="2015.5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x v="408"/>
    <n v="1380217190"/>
    <x v="0"/>
    <n v="38"/>
    <b v="1"/>
    <x v="4"/>
    <m/>
    <n v="6043.13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x v="409"/>
    <n v="1466628144"/>
    <x v="0"/>
    <n v="15"/>
    <b v="1"/>
    <x v="4"/>
    <m/>
    <n v="592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x v="410"/>
    <n v="1429486397"/>
    <x v="0"/>
    <n v="7"/>
    <b v="1"/>
    <x v="4"/>
    <m/>
    <n v="1141.5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x v="411"/>
    <n v="1384920804"/>
    <x v="0"/>
    <n v="241"/>
    <b v="1"/>
    <x v="4"/>
    <m/>
    <n v="30157.5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x v="412"/>
    <n v="1341856178"/>
    <x v="0"/>
    <n v="55"/>
    <b v="1"/>
    <x v="4"/>
    <m/>
    <n v="2835.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x v="413"/>
    <n v="1340139811"/>
    <x v="0"/>
    <n v="171"/>
    <b v="1"/>
    <x v="4"/>
    <m/>
    <n v="13125.5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x v="414"/>
    <n v="1378949465"/>
    <x v="0"/>
    <n v="208"/>
    <b v="1"/>
    <x v="4"/>
    <m/>
    <n v="18764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x v="415"/>
    <n v="1411417602"/>
    <x v="0"/>
    <n v="21"/>
    <b v="1"/>
    <x v="4"/>
    <m/>
    <n v="1415.03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x v="416"/>
    <n v="1389259831"/>
    <x v="0"/>
    <n v="25"/>
    <b v="1"/>
    <x v="4"/>
    <m/>
    <n v="1101.085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x v="417"/>
    <n v="1364426260"/>
    <x v="0"/>
    <n v="52"/>
    <b v="1"/>
    <x v="4"/>
    <m/>
    <n v="1051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x v="418"/>
    <n v="1435041997"/>
    <x v="0"/>
    <n v="104"/>
    <b v="1"/>
    <x v="4"/>
    <m/>
    <n v="22471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x v="419"/>
    <n v="1367352787"/>
    <x v="0"/>
    <n v="73"/>
    <b v="1"/>
    <x v="4"/>
    <m/>
    <n v="8017.5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x v="420"/>
    <n v="1392183631"/>
    <x v="0"/>
    <n v="3"/>
    <b v="0"/>
    <x v="5"/>
    <m/>
    <n v="1657.25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x v="421"/>
    <n v="1434973656"/>
    <x v="0"/>
    <n v="6"/>
    <b v="0"/>
    <x v="5"/>
    <m/>
    <n v="7650.5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x v="422"/>
    <n v="1407824097"/>
    <x v="0"/>
    <n v="12"/>
    <b v="0"/>
    <x v="5"/>
    <m/>
    <n v="20215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x v="423"/>
    <n v="1367878430"/>
    <x v="0"/>
    <n v="13"/>
    <b v="0"/>
    <x v="5"/>
    <m/>
    <n v="10076.5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x v="424"/>
    <n v="1327568499"/>
    <x v="0"/>
    <n v="5"/>
    <b v="0"/>
    <x v="5"/>
    <m/>
    <n v="1601.95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x v="425"/>
    <n v="1443472804"/>
    <x v="0"/>
    <n v="2"/>
    <b v="0"/>
    <x v="5"/>
    <m/>
    <n v="2500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x v="426"/>
    <n v="1454259914"/>
    <x v="0"/>
    <n v="8"/>
    <b v="0"/>
    <x v="5"/>
    <m/>
    <n v="5066.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x v="427"/>
    <n v="1444340940"/>
    <x v="0"/>
    <n v="0"/>
    <b v="0"/>
    <x v="5"/>
    <m/>
    <n v="3250"/>
    <x v="0"/>
    <x v="5"/>
  </r>
  <r>
    <n v="428"/>
    <x v="428"/>
    <s v="Fresh, fun, entertaining Bible stories on YouTube, stop-motion style."/>
    <n v="12000"/>
    <n v="676"/>
    <x v="2"/>
    <x v="0"/>
    <x v="0"/>
    <x v="428"/>
    <n v="1400523845"/>
    <x v="0"/>
    <n v="13"/>
    <b v="0"/>
    <x v="5"/>
    <m/>
    <n v="6338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x v="429"/>
    <n v="1252964282"/>
    <x v="0"/>
    <n v="0"/>
    <b v="0"/>
    <x v="5"/>
    <m/>
    <n v="250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x v="430"/>
    <n v="1377570867"/>
    <x v="0"/>
    <n v="5"/>
    <b v="0"/>
    <x v="5"/>
    <m/>
    <n v="512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x v="431"/>
    <n v="1465160083"/>
    <x v="0"/>
    <n v="8"/>
    <b v="0"/>
    <x v="5"/>
    <m/>
    <n v="1707.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x v="432"/>
    <n v="1440264381"/>
    <x v="0"/>
    <n v="8"/>
    <b v="0"/>
    <x v="5"/>
    <m/>
    <n v="328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x v="433"/>
    <n v="1439392022"/>
    <x v="0"/>
    <n v="0"/>
    <b v="0"/>
    <x v="5"/>
    <m/>
    <n v="150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x v="434"/>
    <n v="1383076902"/>
    <x v="0"/>
    <n v="2"/>
    <b v="0"/>
    <x v="5"/>
    <m/>
    <n v="131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x v="435"/>
    <n v="1376502980"/>
    <x v="0"/>
    <n v="3"/>
    <b v="0"/>
    <x v="5"/>
    <m/>
    <n v="55001.5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x v="436"/>
    <n v="1372668113"/>
    <x v="0"/>
    <n v="0"/>
    <b v="0"/>
    <x v="5"/>
    <m/>
    <n v="50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x v="437"/>
    <n v="1470728326"/>
    <x v="0"/>
    <n v="0"/>
    <b v="0"/>
    <x v="5"/>
    <m/>
    <n v="3500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x v="438"/>
    <n v="1445235358"/>
    <x v="0"/>
    <n v="11"/>
    <b v="0"/>
    <x v="5"/>
    <m/>
    <n v="10938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x v="439"/>
    <n v="1412705818"/>
    <x v="0"/>
    <n v="0"/>
    <b v="0"/>
    <x v="5"/>
    <m/>
    <n v="225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x v="440"/>
    <n v="1456270753"/>
    <x v="0"/>
    <n v="1"/>
    <b v="0"/>
    <x v="5"/>
    <m/>
    <n v="2502.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x v="441"/>
    <n v="1380826996"/>
    <x v="0"/>
    <n v="0"/>
    <b v="0"/>
    <x v="5"/>
    <m/>
    <n v="200"/>
    <x v="0"/>
    <x v="5"/>
  </r>
  <r>
    <n v="442"/>
    <x v="442"/>
    <s v="Doomsday is here"/>
    <n v="17000"/>
    <n v="6691"/>
    <x v="2"/>
    <x v="0"/>
    <x v="0"/>
    <x v="442"/>
    <n v="1421788783"/>
    <x v="0"/>
    <n v="17"/>
    <b v="0"/>
    <x v="5"/>
    <m/>
    <n v="11845.5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x v="443"/>
    <n v="1389399701"/>
    <x v="0"/>
    <n v="2"/>
    <b v="0"/>
    <x v="5"/>
    <m/>
    <n v="5005"/>
    <x v="0"/>
    <x v="5"/>
  </r>
  <r>
    <n v="444"/>
    <x v="444"/>
    <s v="An upcoming animated web sitcom series centered around dealing with life, love, and relationships."/>
    <n v="1000"/>
    <n v="50"/>
    <x v="2"/>
    <x v="0"/>
    <x v="0"/>
    <x v="444"/>
    <n v="1324158361"/>
    <x v="0"/>
    <n v="1"/>
    <b v="0"/>
    <x v="5"/>
    <m/>
    <n v="525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x v="445"/>
    <n v="1430899375"/>
    <x v="0"/>
    <n v="2"/>
    <b v="0"/>
    <x v="5"/>
    <m/>
    <n v="3000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x v="446"/>
    <n v="1422842420"/>
    <x v="0"/>
    <n v="16"/>
    <b v="0"/>
    <x v="5"/>
    <m/>
    <n v="5633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x v="447"/>
    <n v="1361884763"/>
    <x v="0"/>
    <n v="1"/>
    <b v="0"/>
    <x v="5"/>
    <m/>
    <n v="15002.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x v="448"/>
    <n v="1398363095"/>
    <x v="0"/>
    <n v="4"/>
    <b v="0"/>
    <x v="5"/>
    <m/>
    <n v="1291.005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x v="449"/>
    <n v="1379425085"/>
    <x v="0"/>
    <n v="5"/>
    <b v="0"/>
    <x v="5"/>
    <m/>
    <n v="1022.5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x v="450"/>
    <n v="1389825800"/>
    <x v="0"/>
    <n v="7"/>
    <b v="0"/>
    <x v="5"/>
    <m/>
    <n v="25198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x v="451"/>
    <n v="1388077791"/>
    <x v="0"/>
    <n v="0"/>
    <b v="0"/>
    <x v="5"/>
    <m/>
    <n v="10000"/>
    <x v="0"/>
    <x v="5"/>
  </r>
  <r>
    <n v="452"/>
    <x v="452"/>
    <s v="A man must find his way out of the depths of the shadows by using the aid of a little girl."/>
    <n v="750"/>
    <n v="480"/>
    <x v="2"/>
    <x v="0"/>
    <x v="0"/>
    <x v="452"/>
    <n v="1428944015"/>
    <x v="0"/>
    <n v="12"/>
    <b v="0"/>
    <x v="5"/>
    <m/>
    <n v="615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x v="453"/>
    <n v="1422992879"/>
    <x v="0"/>
    <n v="2"/>
    <b v="0"/>
    <x v="5"/>
    <m/>
    <n v="47450.5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x v="454"/>
    <n v="1414343571"/>
    <x v="0"/>
    <n v="5"/>
    <b v="0"/>
    <x v="5"/>
    <m/>
    <n v="5041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x v="455"/>
    <n v="1330733022"/>
    <x v="0"/>
    <n v="2"/>
    <b v="0"/>
    <x v="5"/>
    <m/>
    <n v="325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x v="456"/>
    <n v="1380559201"/>
    <x v="0"/>
    <n v="3"/>
    <b v="0"/>
    <x v="5"/>
    <m/>
    <n v="4474.5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x v="457"/>
    <n v="1405621512"/>
    <x v="0"/>
    <n v="0"/>
    <b v="0"/>
    <x v="5"/>
    <m/>
    <n v="1000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x v="458"/>
    <n v="1365958060"/>
    <x v="0"/>
    <n v="49"/>
    <b v="0"/>
    <x v="5"/>
    <m/>
    <n v="5410.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x v="459"/>
    <n v="1316013727"/>
    <x v="0"/>
    <n v="1"/>
    <b v="0"/>
    <x v="5"/>
    <m/>
    <n v="19512.5"/>
    <x v="0"/>
    <x v="5"/>
  </r>
  <r>
    <n v="460"/>
    <x v="460"/>
    <s v="An animated web series about biological evolution gone haywire."/>
    <n v="8500"/>
    <n v="25"/>
    <x v="2"/>
    <x v="0"/>
    <x v="0"/>
    <x v="460"/>
    <n v="1398862875"/>
    <x v="0"/>
    <n v="2"/>
    <b v="0"/>
    <x v="5"/>
    <m/>
    <n v="426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x v="461"/>
    <n v="1368476367"/>
    <x v="0"/>
    <n v="0"/>
    <b v="0"/>
    <x v="5"/>
    <m/>
    <n v="275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x v="462"/>
    <n v="1307761341"/>
    <x v="0"/>
    <n v="0"/>
    <b v="0"/>
    <x v="5"/>
    <m/>
    <n v="5000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x v="463"/>
    <n v="1311699753"/>
    <x v="0"/>
    <n v="11"/>
    <b v="0"/>
    <x v="5"/>
    <m/>
    <n v="28125"/>
    <x v="0"/>
    <x v="5"/>
  </r>
  <r>
    <n v="464"/>
    <x v="464"/>
    <s v="We are three students that want to make a short PokÃ©mon movie as a school project!"/>
    <n v="1010"/>
    <n v="1"/>
    <x v="2"/>
    <x v="12"/>
    <x v="3"/>
    <x v="464"/>
    <n v="1461874935"/>
    <x v="0"/>
    <n v="1"/>
    <b v="0"/>
    <x v="5"/>
    <m/>
    <n v="505.5"/>
    <x v="0"/>
    <x v="5"/>
  </r>
  <r>
    <n v="465"/>
    <x v="465"/>
    <s v="&quot;Amp&quot; is a short film about a robot with needs."/>
    <n v="512"/>
    <n v="138"/>
    <x v="2"/>
    <x v="0"/>
    <x v="0"/>
    <x v="465"/>
    <n v="1402455174"/>
    <x v="0"/>
    <n v="8"/>
    <b v="0"/>
    <x v="5"/>
    <m/>
    <n v="3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x v="466"/>
    <n v="1344465464"/>
    <x v="0"/>
    <n v="5"/>
    <b v="0"/>
    <x v="5"/>
    <m/>
    <n v="5038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x v="467"/>
    <n v="1344961134"/>
    <x v="0"/>
    <n v="39"/>
    <b v="0"/>
    <x v="5"/>
    <m/>
    <n v="12157.5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x v="468"/>
    <n v="1336795283"/>
    <x v="0"/>
    <n v="0"/>
    <b v="0"/>
    <x v="5"/>
    <m/>
    <n v="3750"/>
    <x v="0"/>
    <x v="5"/>
  </r>
  <r>
    <n v="469"/>
    <x v="469"/>
    <s v="Create a personalised animation film using your child's name and photo."/>
    <n v="6000"/>
    <n v="0"/>
    <x v="2"/>
    <x v="1"/>
    <x v="1"/>
    <x v="469"/>
    <n v="1404776724"/>
    <x v="0"/>
    <n v="0"/>
    <b v="0"/>
    <x v="5"/>
    <m/>
    <n v="300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x v="470"/>
    <n v="1385524889"/>
    <x v="0"/>
    <n v="2"/>
    <b v="0"/>
    <x v="5"/>
    <m/>
    <n v="25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x v="471"/>
    <n v="1394039979"/>
    <x v="0"/>
    <n v="170"/>
    <b v="0"/>
    <x v="5"/>
    <m/>
    <n v="30770.5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x v="472"/>
    <n v="1406239718"/>
    <x v="0"/>
    <n v="5"/>
    <b v="0"/>
    <x v="5"/>
    <m/>
    <n v="470.5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x v="473"/>
    <n v="1408380319"/>
    <x v="0"/>
    <n v="14"/>
    <b v="0"/>
    <x v="5"/>
    <m/>
    <n v="15430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x v="474"/>
    <n v="1484726029"/>
    <x v="0"/>
    <n v="1"/>
    <b v="0"/>
    <x v="5"/>
    <m/>
    <n v="1650.5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x v="475"/>
    <n v="1428285843"/>
    <x v="0"/>
    <n v="0"/>
    <b v="0"/>
    <x v="5"/>
    <m/>
    <n v="1000"/>
    <x v="0"/>
    <x v="5"/>
  </r>
  <r>
    <n v="476"/>
    <x v="476"/>
    <s v="Animated Music Videos that teach kids how to read."/>
    <n v="220000"/>
    <n v="4906.59"/>
    <x v="2"/>
    <x v="0"/>
    <x v="0"/>
    <x v="476"/>
    <n v="1398727441"/>
    <x v="0"/>
    <n v="124"/>
    <b v="0"/>
    <x v="5"/>
    <m/>
    <n v="112453.295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x v="477"/>
    <n v="1332187334"/>
    <x v="0"/>
    <n v="0"/>
    <b v="0"/>
    <x v="5"/>
    <m/>
    <n v="75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x v="478"/>
    <n v="1425333109"/>
    <x v="0"/>
    <n v="0"/>
    <b v="0"/>
    <x v="5"/>
    <m/>
    <n v="5000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x v="479"/>
    <n v="1411379235"/>
    <x v="0"/>
    <n v="55"/>
    <b v="0"/>
    <x v="5"/>
    <m/>
    <n v="9942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x v="480"/>
    <n v="1373457615"/>
    <x v="0"/>
    <n v="140"/>
    <b v="0"/>
    <x v="5"/>
    <m/>
    <n v="23882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x v="481"/>
    <n v="1347293289"/>
    <x v="0"/>
    <n v="21"/>
    <b v="0"/>
    <x v="5"/>
    <m/>
    <n v="15915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x v="482"/>
    <n v="1458336690"/>
    <x v="0"/>
    <n v="1"/>
    <b v="0"/>
    <x v="5"/>
    <m/>
    <n v="5005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x v="483"/>
    <n v="1354250672"/>
    <x v="0"/>
    <n v="147"/>
    <b v="0"/>
    <x v="5"/>
    <m/>
    <n v="11265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x v="484"/>
    <n v="1443220372"/>
    <x v="0"/>
    <n v="11"/>
    <b v="0"/>
    <x v="5"/>
    <m/>
    <n v="40074.5"/>
    <x v="0"/>
    <x v="5"/>
  </r>
  <r>
    <n v="485"/>
    <x v="485"/>
    <s v="Last few days to make this toon a reality! 5 funny toons for YOU! See the pilot episode here!"/>
    <n v="37956"/>
    <n v="8315.01"/>
    <x v="2"/>
    <x v="1"/>
    <x v="1"/>
    <x v="485"/>
    <n v="1366200499"/>
    <x v="0"/>
    <n v="125"/>
    <b v="0"/>
    <x v="5"/>
    <m/>
    <n v="23135.505000000001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x v="486"/>
    <n v="1399070239"/>
    <x v="0"/>
    <n v="1"/>
    <b v="0"/>
    <x v="5"/>
    <m/>
    <n v="275025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x v="487"/>
    <n v="1477491394"/>
    <x v="0"/>
    <n v="0"/>
    <b v="0"/>
    <x v="5"/>
    <m/>
    <n v="25000"/>
    <x v="0"/>
    <x v="5"/>
  </r>
  <r>
    <n v="488"/>
    <x v="488"/>
    <s v="When humans left the earth, the animals took over the city. What could go wrong? Well...everything!"/>
    <n v="12000"/>
    <n v="0"/>
    <x v="2"/>
    <x v="0"/>
    <x v="0"/>
    <x v="488"/>
    <n v="1481332700"/>
    <x v="0"/>
    <n v="0"/>
    <b v="0"/>
    <x v="5"/>
    <m/>
    <n v="600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x v="489"/>
    <n v="1323084816"/>
    <x v="0"/>
    <n v="3"/>
    <b v="0"/>
    <x v="5"/>
    <m/>
    <n v="37606"/>
    <x v="0"/>
    <x v="5"/>
  </r>
  <r>
    <n v="490"/>
    <x v="490"/>
    <s v="Cancelled"/>
    <n v="1000"/>
    <n v="0"/>
    <x v="2"/>
    <x v="0"/>
    <x v="0"/>
    <x v="490"/>
    <n v="1343085285"/>
    <x v="0"/>
    <n v="0"/>
    <b v="0"/>
    <x v="5"/>
    <m/>
    <n v="50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x v="491"/>
    <n v="1451345699"/>
    <x v="0"/>
    <n v="0"/>
    <b v="0"/>
    <x v="5"/>
    <m/>
    <n v="500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x v="492"/>
    <n v="1471135830"/>
    <x v="0"/>
    <n v="0"/>
    <b v="0"/>
    <x v="5"/>
    <m/>
    <n v="500000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x v="493"/>
    <n v="1429550738"/>
    <x v="0"/>
    <n v="0"/>
    <b v="0"/>
    <x v="5"/>
    <m/>
    <n v="1500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x v="494"/>
    <n v="1402343765"/>
    <x v="0"/>
    <n v="3"/>
    <b v="0"/>
    <x v="5"/>
    <m/>
    <n v="10015.5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x v="495"/>
    <n v="1434484305"/>
    <x v="0"/>
    <n v="0"/>
    <b v="0"/>
    <x v="5"/>
    <m/>
    <n v="3500"/>
    <x v="0"/>
    <x v="5"/>
  </r>
  <r>
    <n v="496"/>
    <x v="496"/>
    <s v="The movie is about the adventures of Ethan, Danna, The mysterious inventor and more."/>
    <n v="60000"/>
    <n v="1"/>
    <x v="2"/>
    <x v="0"/>
    <x v="0"/>
    <x v="496"/>
    <n v="1386886874"/>
    <x v="0"/>
    <n v="1"/>
    <b v="0"/>
    <x v="5"/>
    <m/>
    <n v="30000.5"/>
    <x v="0"/>
    <x v="5"/>
  </r>
  <r>
    <n v="497"/>
    <x v="497"/>
    <s v="live-action/animated series pilot."/>
    <n v="4480"/>
    <n v="30"/>
    <x v="2"/>
    <x v="0"/>
    <x v="0"/>
    <x v="497"/>
    <n v="1414889665"/>
    <x v="0"/>
    <n v="3"/>
    <b v="0"/>
    <x v="5"/>
    <m/>
    <n v="2255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x v="498"/>
    <n v="1321035449"/>
    <x v="0"/>
    <n v="22"/>
    <b v="0"/>
    <x v="5"/>
    <m/>
    <n v="34051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x v="499"/>
    <n v="1250630968"/>
    <x v="0"/>
    <n v="26"/>
    <b v="0"/>
    <x v="5"/>
    <m/>
    <n v="10955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x v="500"/>
    <n v="1268255751"/>
    <x v="0"/>
    <n v="4"/>
    <b v="0"/>
    <x v="5"/>
    <m/>
    <n v="3357.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x v="501"/>
    <n v="1307597851"/>
    <x v="0"/>
    <n v="0"/>
    <b v="0"/>
    <x v="5"/>
    <m/>
    <n v="500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x v="502"/>
    <n v="1329484625"/>
    <x v="0"/>
    <n v="4"/>
    <b v="0"/>
    <x v="5"/>
    <m/>
    <n v="1011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x v="503"/>
    <n v="1418906303"/>
    <x v="0"/>
    <n v="9"/>
    <b v="0"/>
    <x v="5"/>
    <m/>
    <n v="330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x v="504"/>
    <n v="1328916987"/>
    <x v="0"/>
    <n v="5"/>
    <b v="0"/>
    <x v="5"/>
    <m/>
    <n v="12417.5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x v="505"/>
    <n v="1447122086"/>
    <x v="0"/>
    <n v="14"/>
    <b v="0"/>
    <x v="5"/>
    <m/>
    <n v="6026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x v="506"/>
    <n v="1373548520"/>
    <x v="0"/>
    <n v="1"/>
    <b v="0"/>
    <x v="5"/>
    <m/>
    <n v="100125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x v="507"/>
    <n v="1346799657"/>
    <x v="0"/>
    <n v="10"/>
    <b v="0"/>
    <x v="5"/>
    <m/>
    <n v="10320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x v="508"/>
    <n v="1332808501"/>
    <x v="0"/>
    <n v="3"/>
    <b v="0"/>
    <x v="5"/>
    <m/>
    <n v="25200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x v="509"/>
    <n v="1432912170"/>
    <x v="0"/>
    <n v="1"/>
    <b v="0"/>
    <x v="5"/>
    <m/>
    <n v="2505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x v="510"/>
    <n v="1454213639"/>
    <x v="0"/>
    <n v="0"/>
    <b v="0"/>
    <x v="5"/>
    <m/>
    <n v="700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x v="511"/>
    <n v="1362640582"/>
    <x v="0"/>
    <n v="5"/>
    <b v="0"/>
    <x v="5"/>
    <m/>
    <n v="2575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x v="512"/>
    <n v="1475776127"/>
    <x v="0"/>
    <n v="2"/>
    <b v="0"/>
    <x v="5"/>
    <m/>
    <n v="400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x v="513"/>
    <n v="1467387705"/>
    <x v="0"/>
    <n v="68"/>
    <b v="0"/>
    <x v="5"/>
    <m/>
    <n v="28481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x v="514"/>
    <n v="1405003447"/>
    <x v="0"/>
    <n v="3"/>
    <b v="0"/>
    <x v="5"/>
    <m/>
    <n v="775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x v="515"/>
    <n v="1447933601"/>
    <x v="0"/>
    <n v="34"/>
    <b v="0"/>
    <x v="5"/>
    <m/>
    <n v="60825.5"/>
    <x v="0"/>
    <x v="5"/>
  </r>
  <r>
    <n v="516"/>
    <x v="516"/>
    <s v="A big brother style comedy animation series starring famous seafarers"/>
    <n v="5000"/>
    <n v="0"/>
    <x v="2"/>
    <x v="1"/>
    <x v="1"/>
    <x v="516"/>
    <n v="1427568080"/>
    <x v="0"/>
    <n v="0"/>
    <b v="0"/>
    <x v="5"/>
    <m/>
    <n v="250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x v="517"/>
    <n v="1483454761"/>
    <x v="0"/>
    <n v="3"/>
    <b v="0"/>
    <x v="5"/>
    <m/>
    <n v="7602.5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x v="518"/>
    <n v="1438958824"/>
    <x v="0"/>
    <n v="0"/>
    <b v="0"/>
    <x v="5"/>
    <m/>
    <n v="3587.5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x v="519"/>
    <n v="1352107421"/>
    <x v="0"/>
    <n v="70"/>
    <b v="0"/>
    <x v="5"/>
    <m/>
    <n v="7373.5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x v="520"/>
    <n v="1447174261"/>
    <x v="0"/>
    <n v="34"/>
    <b v="1"/>
    <x v="6"/>
    <m/>
    <n v="5052.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x v="521"/>
    <n v="1475460819"/>
    <x v="0"/>
    <n v="56"/>
    <b v="1"/>
    <x v="6"/>
    <m/>
    <n v="5116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x v="522"/>
    <n v="1456793925"/>
    <x v="0"/>
    <n v="31"/>
    <b v="1"/>
    <x v="6"/>
    <m/>
    <n v="3220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x v="523"/>
    <n v="1440213076"/>
    <x v="0"/>
    <n v="84"/>
    <b v="1"/>
    <x v="6"/>
    <m/>
    <n v="5515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x v="524"/>
    <n v="1462209169"/>
    <x v="0"/>
    <n v="130"/>
    <b v="1"/>
    <x v="6"/>
    <m/>
    <n v="3651.7750000000001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x v="525"/>
    <n v="1406713041"/>
    <x v="0"/>
    <n v="12"/>
    <b v="1"/>
    <x v="6"/>
    <m/>
    <n v="12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x v="526"/>
    <n v="1436278344"/>
    <x v="0"/>
    <n v="23"/>
    <b v="1"/>
    <x v="6"/>
    <m/>
    <n v="1605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x v="527"/>
    <n v="1484715366"/>
    <x v="0"/>
    <n v="158"/>
    <b v="1"/>
    <x v="6"/>
    <m/>
    <n v="10042.5"/>
    <x v="1"/>
    <x v="6"/>
  </r>
  <r>
    <n v="528"/>
    <x v="528"/>
    <s v="A Festival Backed Production of a Full-Length Play."/>
    <n v="1150"/>
    <n v="1330"/>
    <x v="0"/>
    <x v="0"/>
    <x v="0"/>
    <x v="528"/>
    <n v="1433109907"/>
    <x v="0"/>
    <n v="30"/>
    <b v="1"/>
    <x v="6"/>
    <m/>
    <n v="1240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x v="529"/>
    <n v="1482281094"/>
    <x v="0"/>
    <n v="18"/>
    <b v="1"/>
    <x v="6"/>
    <m/>
    <n v="1382.5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x v="530"/>
    <n v="1433254268"/>
    <x v="0"/>
    <n v="29"/>
    <b v="1"/>
    <x v="6"/>
    <m/>
    <n v="3537.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x v="531"/>
    <n v="1478050429"/>
    <x v="0"/>
    <n v="31"/>
    <b v="1"/>
    <x v="6"/>
    <m/>
    <n v="4000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x v="532"/>
    <n v="1460506208"/>
    <x v="0"/>
    <n v="173"/>
    <b v="1"/>
    <x v="6"/>
    <m/>
    <n v="11162.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x v="533"/>
    <n v="1461320765"/>
    <x v="0"/>
    <n v="17"/>
    <b v="1"/>
    <x v="6"/>
    <m/>
    <n v="2002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x v="534"/>
    <n v="1443036470"/>
    <x v="0"/>
    <n v="48"/>
    <b v="1"/>
    <x v="6"/>
    <m/>
    <n v="15350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x v="535"/>
    <n v="1481115905"/>
    <x v="0"/>
    <n v="59"/>
    <b v="1"/>
    <x v="6"/>
    <m/>
    <n v="202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x v="536"/>
    <n v="1435133807"/>
    <x v="0"/>
    <n v="39"/>
    <b v="1"/>
    <x v="6"/>
    <m/>
    <n v="3601.25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x v="537"/>
    <n v="1444069591"/>
    <x v="0"/>
    <n v="59"/>
    <b v="1"/>
    <x v="6"/>
    <m/>
    <n v="220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x v="538"/>
    <n v="1460574263"/>
    <x v="0"/>
    <n v="60"/>
    <b v="1"/>
    <x v="6"/>
    <m/>
    <n v="10060.5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x v="539"/>
    <n v="1465866707"/>
    <x v="0"/>
    <n v="20"/>
    <b v="1"/>
    <x v="6"/>
    <m/>
    <n v="501.6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x v="540"/>
    <n v="1420486606"/>
    <x v="0"/>
    <n v="1"/>
    <b v="0"/>
    <x v="7"/>
    <m/>
    <n v="7500.5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x v="541"/>
    <n v="1443488834"/>
    <x v="0"/>
    <n v="1"/>
    <b v="0"/>
    <x v="7"/>
    <m/>
    <n v="2262.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x v="542"/>
    <n v="1457113316"/>
    <x v="0"/>
    <n v="1"/>
    <b v="0"/>
    <x v="7"/>
    <m/>
    <n v="125000.5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x v="543"/>
    <n v="1412215962"/>
    <x v="0"/>
    <n v="2"/>
    <b v="0"/>
    <x v="7"/>
    <m/>
    <n v="110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x v="544"/>
    <n v="1465055160"/>
    <x v="0"/>
    <n v="2"/>
    <b v="0"/>
    <x v="7"/>
    <m/>
    <n v="25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x v="545"/>
    <n v="1444140789"/>
    <x v="0"/>
    <n v="34"/>
    <b v="0"/>
    <x v="7"/>
    <m/>
    <n v="3184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x v="546"/>
    <n v="1441209715"/>
    <x v="0"/>
    <n v="2"/>
    <b v="0"/>
    <x v="7"/>
    <m/>
    <n v="300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x v="547"/>
    <n v="1452530564"/>
    <x v="0"/>
    <n v="0"/>
    <b v="0"/>
    <x v="7"/>
    <m/>
    <n v="375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x v="548"/>
    <n v="1443562848"/>
    <x v="0"/>
    <n v="1"/>
    <b v="0"/>
    <x v="7"/>
    <m/>
    <n v="5004.5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x v="549"/>
    <n v="1433776622"/>
    <x v="0"/>
    <n v="8"/>
    <b v="0"/>
    <x v="7"/>
    <m/>
    <n v="1284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x v="550"/>
    <n v="1484756245"/>
    <x v="0"/>
    <n v="4"/>
    <b v="0"/>
    <x v="7"/>
    <m/>
    <n v="2517.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x v="551"/>
    <n v="1434609424"/>
    <x v="0"/>
    <n v="28"/>
    <b v="0"/>
    <x v="7"/>
    <m/>
    <n v="39390.5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x v="552"/>
    <n v="1447166896"/>
    <x v="0"/>
    <n v="0"/>
    <b v="0"/>
    <x v="7"/>
    <m/>
    <n v="2250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x v="553"/>
    <n v="1413393391"/>
    <x v="0"/>
    <n v="6"/>
    <b v="0"/>
    <x v="7"/>
    <m/>
    <n v="12561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x v="554"/>
    <n v="1411143972"/>
    <x v="0"/>
    <n v="22"/>
    <b v="0"/>
    <x v="7"/>
    <m/>
    <n v="2643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x v="555"/>
    <n v="1463128143"/>
    <x v="0"/>
    <n v="0"/>
    <b v="0"/>
    <x v="7"/>
    <m/>
    <n v="3750"/>
    <x v="2"/>
    <x v="7"/>
  </r>
  <r>
    <n v="556"/>
    <x v="556"/>
    <s v="An educational platform for learning Unified English Braille Code"/>
    <n v="8000"/>
    <n v="200"/>
    <x v="2"/>
    <x v="0"/>
    <x v="0"/>
    <x v="556"/>
    <n v="1449520717"/>
    <x v="0"/>
    <n v="1"/>
    <b v="0"/>
    <x v="7"/>
    <m/>
    <n v="41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x v="557"/>
    <n v="1478126203"/>
    <x v="0"/>
    <n v="20"/>
    <b v="0"/>
    <x v="7"/>
    <m/>
    <n v="7568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x v="558"/>
    <n v="1424639505"/>
    <x v="0"/>
    <n v="0"/>
    <b v="0"/>
    <x v="7"/>
    <m/>
    <n v="375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x v="559"/>
    <n v="1447397260"/>
    <x v="0"/>
    <n v="1"/>
    <b v="0"/>
    <x v="7"/>
    <m/>
    <n v="120025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x v="560"/>
    <n v="1416249045"/>
    <x v="0"/>
    <n v="3"/>
    <b v="0"/>
    <x v="7"/>
    <m/>
    <n v="50006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x v="561"/>
    <n v="1442850513"/>
    <x v="0"/>
    <n v="2"/>
    <b v="0"/>
    <x v="7"/>
    <m/>
    <n v="75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x v="562"/>
    <n v="1479460815"/>
    <x v="0"/>
    <n v="0"/>
    <b v="0"/>
    <x v="7"/>
    <m/>
    <n v="2500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x v="563"/>
    <n v="1421545247"/>
    <x v="0"/>
    <n v="2"/>
    <b v="0"/>
    <x v="7"/>
    <m/>
    <n v="375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x v="564"/>
    <n v="1455230275"/>
    <x v="0"/>
    <n v="1"/>
    <b v="0"/>
    <x v="7"/>
    <m/>
    <n v="9000.5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x v="565"/>
    <n v="1433962249"/>
    <x v="0"/>
    <n v="0"/>
    <b v="0"/>
    <x v="7"/>
    <m/>
    <n v="1250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x v="566"/>
    <n v="1465921533"/>
    <x v="0"/>
    <n v="1"/>
    <b v="0"/>
    <x v="7"/>
    <m/>
    <n v="2500.5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x v="567"/>
    <n v="1417551194"/>
    <x v="0"/>
    <n v="0"/>
    <b v="0"/>
    <x v="7"/>
    <m/>
    <n v="500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x v="568"/>
    <n v="1449785223"/>
    <x v="0"/>
    <n v="5"/>
    <b v="0"/>
    <x v="7"/>
    <m/>
    <n v="12372.5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x v="569"/>
    <n v="1449087612"/>
    <x v="0"/>
    <n v="1"/>
    <b v="0"/>
    <x v="7"/>
    <m/>
    <n v="1260"/>
    <x v="2"/>
    <x v="7"/>
  </r>
  <r>
    <n v="570"/>
    <x v="570"/>
    <s v="Humans have AM/FM/Satellite radio, kids have radio Disney, pets have DogCatRadio."/>
    <n v="85000"/>
    <n v="142"/>
    <x v="2"/>
    <x v="0"/>
    <x v="0"/>
    <x v="570"/>
    <n v="1453230569"/>
    <x v="0"/>
    <n v="1"/>
    <b v="0"/>
    <x v="7"/>
    <m/>
    <n v="42571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x v="571"/>
    <n v="1436297723"/>
    <x v="0"/>
    <n v="2"/>
    <b v="0"/>
    <x v="7"/>
    <m/>
    <n v="125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x v="572"/>
    <n v="1444065088"/>
    <x v="0"/>
    <n v="0"/>
    <b v="0"/>
    <x v="7"/>
    <m/>
    <n v="125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x v="573"/>
    <n v="1416445931"/>
    <x v="0"/>
    <n v="9"/>
    <b v="0"/>
    <x v="7"/>
    <m/>
    <n v="44617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x v="574"/>
    <n v="1474281507"/>
    <x v="0"/>
    <n v="4"/>
    <b v="0"/>
    <x v="7"/>
    <m/>
    <n v="563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x v="575"/>
    <n v="1431621443"/>
    <x v="0"/>
    <n v="4"/>
    <b v="0"/>
    <x v="7"/>
    <m/>
    <n v="30129.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x v="576"/>
    <n v="1422357552"/>
    <x v="0"/>
    <n v="1"/>
    <b v="0"/>
    <x v="7"/>
    <m/>
    <n v="40000.5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x v="577"/>
    <n v="1458569302"/>
    <x v="0"/>
    <n v="1"/>
    <b v="0"/>
    <x v="7"/>
    <m/>
    <n v="2505"/>
    <x v="2"/>
    <x v="7"/>
  </r>
  <r>
    <n v="578"/>
    <x v="578"/>
    <s v="weBuy trade built on technology and Crowd Sourced Power"/>
    <n v="125000"/>
    <n v="14"/>
    <x v="2"/>
    <x v="1"/>
    <x v="1"/>
    <x v="578"/>
    <n v="1439560393"/>
    <x v="0"/>
    <n v="7"/>
    <b v="0"/>
    <x v="7"/>
    <m/>
    <n v="62507"/>
    <x v="2"/>
    <x v="7"/>
  </r>
  <r>
    <n v="579"/>
    <x v="579"/>
    <s v="Learn classic and public key cryptography with a full proof-of-concept system in JavaScript."/>
    <n v="12000"/>
    <n v="175"/>
    <x v="2"/>
    <x v="0"/>
    <x v="0"/>
    <x v="579"/>
    <n v="1416947223"/>
    <x v="0"/>
    <n v="5"/>
    <b v="0"/>
    <x v="7"/>
    <m/>
    <n v="6087.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x v="580"/>
    <n v="1471988867"/>
    <x v="0"/>
    <n v="1"/>
    <b v="0"/>
    <x v="7"/>
    <m/>
    <n v="1500.5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x v="581"/>
    <n v="1435882704"/>
    <x v="0"/>
    <n v="0"/>
    <b v="0"/>
    <x v="7"/>
    <m/>
    <n v="20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x v="582"/>
    <n v="1424454319"/>
    <x v="0"/>
    <n v="0"/>
    <b v="0"/>
    <x v="7"/>
    <m/>
    <n v="50000"/>
    <x v="2"/>
    <x v="7"/>
  </r>
  <r>
    <n v="583"/>
    <x v="583"/>
    <s v="HackersArchive.com will help rid the web of viruses and scams found everywhere else you look!"/>
    <n v="9000"/>
    <n v="1"/>
    <x v="2"/>
    <x v="0"/>
    <x v="0"/>
    <x v="583"/>
    <n v="1424212287"/>
    <x v="0"/>
    <n v="1"/>
    <b v="0"/>
    <x v="7"/>
    <m/>
    <n v="4500.5"/>
    <x v="2"/>
    <x v="7"/>
  </r>
  <r>
    <n v="584"/>
    <x v="584"/>
    <s v="Script Call takes your presentation from the wall to your audience; from your device to theirs."/>
    <n v="1000"/>
    <n v="10"/>
    <x v="2"/>
    <x v="0"/>
    <x v="0"/>
    <x v="584"/>
    <n v="1423933916"/>
    <x v="0"/>
    <n v="2"/>
    <b v="0"/>
    <x v="7"/>
    <m/>
    <n v="505"/>
    <x v="2"/>
    <x v="7"/>
  </r>
  <r>
    <n v="585"/>
    <x v="585"/>
    <s v="SAVE UP TO 40% WHEN YOU SPEND!_x000a__x000a_PRE-ORDER YOUR LINK CARD TODAY"/>
    <n v="9000"/>
    <n v="0"/>
    <x v="2"/>
    <x v="1"/>
    <x v="1"/>
    <x v="585"/>
    <n v="1444123377"/>
    <x v="0"/>
    <n v="0"/>
    <b v="0"/>
    <x v="7"/>
    <m/>
    <n v="4500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x v="586"/>
    <n v="1421440207"/>
    <x v="0"/>
    <n v="4"/>
    <b v="0"/>
    <x v="7"/>
    <m/>
    <n v="5028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x v="587"/>
    <n v="1426615833"/>
    <x v="0"/>
    <n v="7"/>
    <b v="0"/>
    <x v="7"/>
    <m/>
    <n v="16362.5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x v="588"/>
    <n v="1474223286"/>
    <x v="0"/>
    <n v="2"/>
    <b v="0"/>
    <x v="7"/>
    <m/>
    <n v="4650.5"/>
    <x v="2"/>
    <x v="7"/>
  </r>
  <r>
    <n v="589"/>
    <x v="589"/>
    <s v="Services closer than you think..."/>
    <n v="7500"/>
    <n v="1"/>
    <x v="2"/>
    <x v="0"/>
    <x v="0"/>
    <x v="589"/>
    <n v="1435070699"/>
    <x v="0"/>
    <n v="1"/>
    <b v="0"/>
    <x v="7"/>
    <m/>
    <n v="3750.5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x v="590"/>
    <n v="1452259131"/>
    <x v="0"/>
    <n v="9"/>
    <b v="0"/>
    <x v="7"/>
    <m/>
    <n v="2611.5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x v="591"/>
    <n v="1434978130"/>
    <x v="0"/>
    <n v="2"/>
    <b v="0"/>
    <x v="7"/>
    <m/>
    <n v="500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x v="592"/>
    <n v="1414992860"/>
    <x v="0"/>
    <n v="1"/>
    <b v="0"/>
    <x v="7"/>
    <m/>
    <n v="3875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x v="593"/>
    <n v="1425744945"/>
    <x v="0"/>
    <n v="7"/>
    <b v="0"/>
    <x v="7"/>
    <m/>
    <n v="307.5"/>
    <x v="2"/>
    <x v="7"/>
  </r>
  <r>
    <n v="594"/>
    <x v="594"/>
    <s v="Creating a fitness site that will change the fitness game forever!"/>
    <n v="25000"/>
    <n v="26"/>
    <x v="2"/>
    <x v="0"/>
    <x v="0"/>
    <x v="594"/>
    <n v="1458240206"/>
    <x v="0"/>
    <n v="2"/>
    <b v="0"/>
    <x v="7"/>
    <m/>
    <n v="125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x v="595"/>
    <n v="1426815638"/>
    <x v="0"/>
    <n v="8"/>
    <b v="0"/>
    <x v="7"/>
    <m/>
    <n v="50213"/>
    <x v="2"/>
    <x v="7"/>
  </r>
  <r>
    <n v="596"/>
    <x v="596"/>
    <s v="We present digitaibook,com site which can become a free electronic library with your help,"/>
    <n v="20000"/>
    <n v="6"/>
    <x v="2"/>
    <x v="0"/>
    <x v="0"/>
    <x v="596"/>
    <n v="1475530292"/>
    <x v="0"/>
    <n v="2"/>
    <b v="0"/>
    <x v="7"/>
    <m/>
    <n v="1000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x v="597"/>
    <n v="1466787335"/>
    <x v="0"/>
    <n v="2"/>
    <b v="0"/>
    <x v="7"/>
    <m/>
    <n v="3760"/>
    <x v="2"/>
    <x v="7"/>
  </r>
  <r>
    <n v="598"/>
    <x v="598"/>
    <s v="This is a project to create a crowd-funding site for Urantia Book readers worldwide."/>
    <n v="2500"/>
    <n v="850"/>
    <x v="2"/>
    <x v="0"/>
    <x v="0"/>
    <x v="598"/>
    <n v="1415145781"/>
    <x v="0"/>
    <n v="7"/>
    <b v="0"/>
    <x v="7"/>
    <m/>
    <n v="1675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x v="599"/>
    <n v="1423769402"/>
    <x v="0"/>
    <n v="2"/>
    <b v="0"/>
    <x v="7"/>
    <m/>
    <n v="25015.5"/>
    <x v="2"/>
    <x v="7"/>
  </r>
  <r>
    <n v="600"/>
    <x v="600"/>
    <s v="Science Technology Engineering and Math + youth = a brighter tomorrow."/>
    <n v="5000"/>
    <n v="100"/>
    <x v="1"/>
    <x v="0"/>
    <x v="0"/>
    <x v="600"/>
    <n v="1426014562"/>
    <x v="0"/>
    <n v="1"/>
    <b v="0"/>
    <x v="7"/>
    <m/>
    <n v="255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x v="601"/>
    <n v="1417034139"/>
    <x v="0"/>
    <n v="6"/>
    <b v="0"/>
    <x v="7"/>
    <m/>
    <n v="5070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x v="602"/>
    <n v="1432062215"/>
    <x v="0"/>
    <n v="0"/>
    <b v="0"/>
    <x v="7"/>
    <m/>
    <n v="3500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x v="603"/>
    <n v="1405437623"/>
    <x v="0"/>
    <n v="13"/>
    <b v="0"/>
    <x v="7"/>
    <m/>
    <n v="7795.01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x v="604"/>
    <n v="1406595056"/>
    <x v="0"/>
    <n v="0"/>
    <b v="0"/>
    <x v="7"/>
    <m/>
    <n v="750"/>
    <x v="2"/>
    <x v="7"/>
  </r>
  <r>
    <n v="605"/>
    <x v="605"/>
    <s v="An iPad support care package for your parents / seniors."/>
    <n v="5000"/>
    <n v="131"/>
    <x v="1"/>
    <x v="0"/>
    <x v="0"/>
    <x v="605"/>
    <n v="1436430908"/>
    <x v="0"/>
    <n v="8"/>
    <b v="0"/>
    <x v="7"/>
    <m/>
    <n v="2565.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x v="606"/>
    <n v="1428507409"/>
    <x v="0"/>
    <n v="1"/>
    <b v="0"/>
    <x v="7"/>
    <m/>
    <n v="2505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x v="607"/>
    <n v="1445629736"/>
    <x v="0"/>
    <n v="0"/>
    <b v="0"/>
    <x v="7"/>
    <m/>
    <n v="125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x v="608"/>
    <n v="1431813980"/>
    <x v="0"/>
    <n v="5"/>
    <b v="0"/>
    <x v="7"/>
    <m/>
    <n v="75730.5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x v="609"/>
    <n v="1446166144"/>
    <x v="0"/>
    <n v="1"/>
    <b v="0"/>
    <x v="7"/>
    <m/>
    <n v="392.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x v="610"/>
    <n v="1427140586"/>
    <x v="0"/>
    <n v="0"/>
    <b v="0"/>
    <x v="7"/>
    <m/>
    <n v="6901.5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x v="611"/>
    <n v="1448026037"/>
    <x v="0"/>
    <n v="0"/>
    <b v="0"/>
    <x v="7"/>
    <m/>
    <n v="40000"/>
    <x v="2"/>
    <x v="7"/>
  </r>
  <r>
    <n v="612"/>
    <x v="612"/>
    <s v="A Fast and Reliable new Web platform to stream videos from Internet"/>
    <n v="10000"/>
    <n v="0"/>
    <x v="1"/>
    <x v="13"/>
    <x v="3"/>
    <x v="612"/>
    <n v="1470185146"/>
    <x v="0"/>
    <n v="0"/>
    <b v="0"/>
    <x v="7"/>
    <m/>
    <n v="500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x v="613"/>
    <n v="1441022120"/>
    <x v="0"/>
    <n v="121"/>
    <b v="0"/>
    <x v="7"/>
    <m/>
    <n v="36409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x v="614"/>
    <n v="1464139740"/>
    <x v="0"/>
    <n v="0"/>
    <b v="0"/>
    <x v="7"/>
    <m/>
    <n v="5000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x v="615"/>
    <n v="1440557759"/>
    <x v="0"/>
    <n v="0"/>
    <b v="0"/>
    <x v="7"/>
    <m/>
    <n v="257.5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x v="616"/>
    <n v="1485421307"/>
    <x v="0"/>
    <n v="0"/>
    <b v="0"/>
    <x v="7"/>
    <m/>
    <n v="250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x v="617"/>
    <n v="1427184843"/>
    <x v="0"/>
    <n v="3"/>
    <b v="0"/>
    <x v="7"/>
    <m/>
    <n v="103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x v="618"/>
    <n v="1447097203"/>
    <x v="0"/>
    <n v="0"/>
    <b v="0"/>
    <x v="7"/>
    <m/>
    <n v="200"/>
    <x v="2"/>
    <x v="7"/>
  </r>
  <r>
    <n v="619"/>
    <x v="619"/>
    <s v="Big Data Sets for researchers interested in improving the quality of life."/>
    <n v="2500000"/>
    <n v="1"/>
    <x v="1"/>
    <x v="0"/>
    <x v="0"/>
    <x v="619"/>
    <n v="1411745790"/>
    <x v="0"/>
    <n v="1"/>
    <b v="0"/>
    <x v="7"/>
    <m/>
    <n v="1250000.5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x v="620"/>
    <n v="1405098738"/>
    <x v="0"/>
    <n v="1"/>
    <b v="0"/>
    <x v="7"/>
    <m/>
    <n v="1515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x v="621"/>
    <n v="1465342937"/>
    <x v="0"/>
    <n v="3"/>
    <b v="0"/>
    <x v="7"/>
    <m/>
    <n v="12630.5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x v="622"/>
    <n v="1465670138"/>
    <x v="0"/>
    <n v="9"/>
    <b v="0"/>
    <x v="7"/>
    <m/>
    <n v="3170.5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x v="623"/>
    <n v="1430179997"/>
    <x v="0"/>
    <n v="0"/>
    <b v="0"/>
    <x v="7"/>
    <m/>
    <n v="3750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x v="624"/>
    <n v="1429055041"/>
    <x v="0"/>
    <n v="0"/>
    <b v="0"/>
    <x v="7"/>
    <m/>
    <n v="250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x v="625"/>
    <n v="1487971777"/>
    <x v="0"/>
    <n v="0"/>
    <b v="0"/>
    <x v="7"/>
    <m/>
    <n v="1250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x v="626"/>
    <n v="1436793939"/>
    <x v="0"/>
    <n v="39"/>
    <b v="0"/>
    <x v="7"/>
    <m/>
    <n v="14672.5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x v="627"/>
    <n v="1452842511"/>
    <x v="0"/>
    <n v="1"/>
    <b v="0"/>
    <x v="7"/>
    <m/>
    <n v="225045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x v="628"/>
    <n v="1402677457"/>
    <x v="0"/>
    <n v="0"/>
    <b v="0"/>
    <x v="7"/>
    <m/>
    <n v="250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x v="629"/>
    <n v="1460647108"/>
    <x v="0"/>
    <n v="3"/>
    <b v="0"/>
    <x v="7"/>
    <m/>
    <n v="100175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x v="630"/>
    <n v="1438959121"/>
    <x v="0"/>
    <n v="1"/>
    <b v="0"/>
    <x v="7"/>
    <m/>
    <n v="6004.5"/>
    <x v="2"/>
    <x v="7"/>
  </r>
  <r>
    <n v="631"/>
    <x v="631"/>
    <s v="A Powerful Multimedia-Rich Software that aims at making online publishing very simple."/>
    <n v="50000"/>
    <n v="690"/>
    <x v="1"/>
    <x v="5"/>
    <x v="5"/>
    <x v="631"/>
    <n v="1461954729"/>
    <x v="0"/>
    <n v="9"/>
    <b v="0"/>
    <x v="7"/>
    <m/>
    <n v="25345"/>
    <x v="2"/>
    <x v="7"/>
  </r>
  <r>
    <n v="632"/>
    <x v="632"/>
    <s v="Our goal is to create a system, students can find universities that best match their interests."/>
    <n v="20000"/>
    <n v="0"/>
    <x v="1"/>
    <x v="9"/>
    <x v="3"/>
    <x v="632"/>
    <n v="1445874565"/>
    <x v="0"/>
    <n v="0"/>
    <b v="0"/>
    <x v="7"/>
    <m/>
    <n v="1000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x v="633"/>
    <n v="1463469062"/>
    <x v="0"/>
    <n v="25"/>
    <b v="0"/>
    <x v="7"/>
    <m/>
    <n v="5622.5"/>
    <x v="2"/>
    <x v="7"/>
  </r>
  <r>
    <n v="634"/>
    <x v="634"/>
    <s v="We help companies to explain what they do in simple, grandma-would-understand terms."/>
    <n v="5000"/>
    <n v="1"/>
    <x v="1"/>
    <x v="0"/>
    <x v="0"/>
    <x v="634"/>
    <n v="1422397029"/>
    <x v="0"/>
    <n v="1"/>
    <b v="0"/>
    <x v="7"/>
    <m/>
    <n v="2500.5"/>
    <x v="2"/>
    <x v="7"/>
  </r>
  <r>
    <n v="635"/>
    <x v="635"/>
    <s v="Network used for building technology development teams."/>
    <n v="25000"/>
    <n v="2"/>
    <x v="1"/>
    <x v="0"/>
    <x v="0"/>
    <x v="635"/>
    <n v="1426212762"/>
    <x v="0"/>
    <n v="1"/>
    <b v="0"/>
    <x v="7"/>
    <m/>
    <n v="12501"/>
    <x v="2"/>
    <x v="7"/>
  </r>
  <r>
    <n v="636"/>
    <x v="636"/>
    <s v="With no central location for keto knowledge, keto advice will be a community run knowledge base."/>
    <n v="2000"/>
    <n v="4"/>
    <x v="1"/>
    <x v="1"/>
    <x v="1"/>
    <x v="636"/>
    <n v="1430996150"/>
    <x v="0"/>
    <n v="1"/>
    <b v="0"/>
    <x v="7"/>
    <m/>
    <n v="1002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x v="637"/>
    <n v="1485558318"/>
    <x v="0"/>
    <n v="0"/>
    <b v="0"/>
    <x v="7"/>
    <m/>
    <n v="50000"/>
    <x v="2"/>
    <x v="7"/>
  </r>
  <r>
    <n v="638"/>
    <x v="638"/>
    <s v="O0"/>
    <n v="200000"/>
    <n v="18"/>
    <x v="1"/>
    <x v="12"/>
    <x v="3"/>
    <x v="638"/>
    <n v="1485267262"/>
    <x v="0"/>
    <n v="6"/>
    <b v="0"/>
    <x v="7"/>
    <m/>
    <n v="100009"/>
    <x v="2"/>
    <x v="7"/>
  </r>
  <r>
    <n v="639"/>
    <x v="639"/>
    <s v="Development of a Safe and Educational Social Media site for kids."/>
    <n v="1000000"/>
    <n v="1"/>
    <x v="1"/>
    <x v="0"/>
    <x v="0"/>
    <x v="639"/>
    <n v="1408024795"/>
    <x v="0"/>
    <n v="1"/>
    <b v="0"/>
    <x v="7"/>
    <m/>
    <n v="500000.5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x v="640"/>
    <n v="1478685915"/>
    <x v="0"/>
    <n v="2"/>
    <b v="1"/>
    <x v="8"/>
    <m/>
    <n v="85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x v="641"/>
    <n v="1436881248"/>
    <x v="0"/>
    <n v="315"/>
    <b v="1"/>
    <x v="8"/>
    <m/>
    <n v="43832.5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x v="642"/>
    <n v="1436888274"/>
    <x v="0"/>
    <n v="2174"/>
    <b v="1"/>
    <x v="8"/>
    <m/>
    <n v="156048.5"/>
    <x v="2"/>
    <x v="8"/>
  </r>
  <r>
    <n v="643"/>
    <x v="643"/>
    <s v="Stylish new phone carrier allows instant access to your smart phone while freeing up your hands."/>
    <n v="25000"/>
    <n v="26452"/>
    <x v="0"/>
    <x v="0"/>
    <x v="0"/>
    <x v="643"/>
    <n v="1428333875"/>
    <x v="0"/>
    <n v="152"/>
    <b v="1"/>
    <x v="8"/>
    <m/>
    <n v="25726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x v="644"/>
    <n v="1410883139"/>
    <x v="0"/>
    <n v="1021"/>
    <b v="1"/>
    <x v="8"/>
    <m/>
    <n v="50014.74"/>
    <x v="2"/>
    <x v="8"/>
  </r>
  <r>
    <n v="645"/>
    <x v="645"/>
    <s v="Ever wanted to own something made out of carbon fiber? Now you can!"/>
    <n v="2000"/>
    <n v="5574"/>
    <x v="0"/>
    <x v="0"/>
    <x v="0"/>
    <x v="645"/>
    <n v="1468370274"/>
    <x v="0"/>
    <n v="237"/>
    <b v="1"/>
    <x v="8"/>
    <m/>
    <n v="3787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x v="646"/>
    <n v="1405196867"/>
    <x v="0"/>
    <n v="27"/>
    <b v="1"/>
    <x v="8"/>
    <m/>
    <n v="927.50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x v="647"/>
    <n v="1455647149"/>
    <x v="0"/>
    <n v="17"/>
    <b v="1"/>
    <x v="8"/>
    <m/>
    <n v="2070.5"/>
    <x v="2"/>
    <x v="8"/>
  </r>
  <r>
    <n v="648"/>
    <x v="648"/>
    <s v="Get ready for the next product that you canâ€™t live without"/>
    <n v="35000"/>
    <n v="44388"/>
    <x v="0"/>
    <x v="0"/>
    <x v="0"/>
    <x v="648"/>
    <n v="1410280708"/>
    <x v="0"/>
    <n v="27"/>
    <b v="1"/>
    <x v="8"/>
    <m/>
    <n v="3969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x v="649"/>
    <n v="1409090013"/>
    <x v="0"/>
    <n v="82"/>
    <b v="1"/>
    <x v="8"/>
    <m/>
    <n v="2999.5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x v="650"/>
    <n v="1413766384"/>
    <x v="0"/>
    <n v="48"/>
    <b v="1"/>
    <x v="8"/>
    <m/>
    <n v="159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x v="651"/>
    <n v="1415838311"/>
    <x v="0"/>
    <n v="105"/>
    <b v="1"/>
    <x v="8"/>
    <m/>
    <n v="25066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x v="652"/>
    <n v="1478018050"/>
    <x v="0"/>
    <n v="28"/>
    <b v="1"/>
    <x v="8"/>
    <m/>
    <n v="3007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x v="653"/>
    <n v="1436885440"/>
    <x v="0"/>
    <n v="1107"/>
    <b v="1"/>
    <x v="8"/>
    <m/>
    <n v="90542.2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x v="654"/>
    <n v="1433804313"/>
    <x v="0"/>
    <n v="1013"/>
    <b v="1"/>
    <x v="8"/>
    <m/>
    <n v="22037.5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x v="655"/>
    <n v="1423609112"/>
    <x v="0"/>
    <n v="274"/>
    <b v="1"/>
    <x v="8"/>
    <m/>
    <n v="9875.5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x v="656"/>
    <n v="1455736719"/>
    <x v="0"/>
    <n v="87"/>
    <b v="1"/>
    <x v="8"/>
    <m/>
    <n v="7839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x v="657"/>
    <n v="1448309872"/>
    <x v="0"/>
    <n v="99"/>
    <b v="1"/>
    <x v="8"/>
    <m/>
    <n v="16927.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x v="658"/>
    <n v="1435117889"/>
    <x v="0"/>
    <n v="276"/>
    <b v="1"/>
    <x v="8"/>
    <m/>
    <n v="29532.5"/>
    <x v="2"/>
    <x v="8"/>
  </r>
  <r>
    <n v="659"/>
    <x v="659"/>
    <s v="Sync up your lifestyle"/>
    <n v="3000"/>
    <n v="3017"/>
    <x v="0"/>
    <x v="0"/>
    <x v="0"/>
    <x v="659"/>
    <n v="1437747295"/>
    <x v="0"/>
    <n v="21"/>
    <b v="1"/>
    <x v="8"/>
    <m/>
    <n v="3008.5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x v="660"/>
    <n v="1412963279"/>
    <x v="0"/>
    <n v="18"/>
    <b v="0"/>
    <x v="8"/>
    <m/>
    <n v="25764.5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x v="661"/>
    <n v="1474644559"/>
    <x v="0"/>
    <n v="9"/>
    <b v="0"/>
    <x v="8"/>
    <m/>
    <n v="5047.5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x v="662"/>
    <n v="1418812247"/>
    <x v="0"/>
    <n v="4"/>
    <b v="0"/>
    <x v="8"/>
    <m/>
    <n v="19578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x v="663"/>
    <n v="1434658456"/>
    <x v="0"/>
    <n v="7"/>
    <b v="0"/>
    <x v="8"/>
    <m/>
    <n v="10035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x v="664"/>
    <n v="1426348775"/>
    <x v="0"/>
    <n v="29"/>
    <b v="0"/>
    <x v="8"/>
    <m/>
    <n v="6452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x v="665"/>
    <n v="1479143061"/>
    <x v="0"/>
    <n v="12"/>
    <b v="0"/>
    <x v="8"/>
    <m/>
    <n v="5932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x v="666"/>
    <n v="1405713498"/>
    <x v="0"/>
    <n v="4"/>
    <b v="0"/>
    <x v="8"/>
    <m/>
    <n v="100004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x v="667"/>
    <n v="1474275463"/>
    <x v="0"/>
    <n v="28"/>
    <b v="0"/>
    <x v="8"/>
    <m/>
    <n v="27505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x v="668"/>
    <n v="1427486222"/>
    <x v="0"/>
    <n v="25"/>
    <b v="0"/>
    <x v="8"/>
    <m/>
    <n v="7842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x v="669"/>
    <n v="1465225258"/>
    <x v="0"/>
    <n v="28"/>
    <b v="0"/>
    <x v="8"/>
    <m/>
    <n v="121507.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x v="670"/>
    <n v="1463418120"/>
    <x v="0"/>
    <n v="310"/>
    <b v="0"/>
    <x v="8"/>
    <m/>
    <n v="58174.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x v="671"/>
    <n v="1418315852"/>
    <x v="0"/>
    <n v="15"/>
    <b v="0"/>
    <x v="8"/>
    <m/>
    <n v="20914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x v="672"/>
    <n v="1417410964"/>
    <x v="0"/>
    <n v="215"/>
    <b v="0"/>
    <x v="8"/>
    <m/>
    <n v="30407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x v="673"/>
    <n v="1405714217"/>
    <x v="0"/>
    <n v="3"/>
    <b v="0"/>
    <x v="8"/>
    <m/>
    <n v="50102.5"/>
    <x v="2"/>
    <x v="8"/>
  </r>
  <r>
    <n v="674"/>
    <x v="674"/>
    <s v="Listen to sounds by feeling an array of vibrational patterns against your body."/>
    <n v="50000"/>
    <n v="15"/>
    <x v="2"/>
    <x v="0"/>
    <x v="0"/>
    <x v="674"/>
    <n v="1402627627"/>
    <x v="0"/>
    <n v="2"/>
    <b v="0"/>
    <x v="8"/>
    <m/>
    <n v="2500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x v="675"/>
    <n v="1417558804"/>
    <x v="0"/>
    <n v="26"/>
    <b v="0"/>
    <x v="8"/>
    <m/>
    <n v="3445.5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x v="676"/>
    <n v="1420741581"/>
    <x v="0"/>
    <n v="24"/>
    <b v="0"/>
    <x v="8"/>
    <m/>
    <n v="50735.5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x v="677"/>
    <n v="1463218895"/>
    <x v="0"/>
    <n v="96"/>
    <b v="0"/>
    <x v="8"/>
    <m/>
    <n v="31396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x v="678"/>
    <n v="1461229338"/>
    <x v="0"/>
    <n v="17"/>
    <b v="0"/>
    <x v="8"/>
    <m/>
    <n v="15054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x v="679"/>
    <n v="1467736909"/>
    <x v="0"/>
    <n v="94"/>
    <b v="0"/>
    <x v="8"/>
    <m/>
    <n v="32913.5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x v="680"/>
    <n v="1407931331"/>
    <x v="0"/>
    <n v="129"/>
    <b v="0"/>
    <x v="8"/>
    <m/>
    <n v="4721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x v="681"/>
    <n v="1474917604"/>
    <x v="0"/>
    <n v="1"/>
    <b v="0"/>
    <x v="8"/>
    <m/>
    <n v="1250.5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x v="682"/>
    <n v="1486923722"/>
    <x v="0"/>
    <n v="4"/>
    <b v="0"/>
    <x v="8"/>
    <m/>
    <n v="25026.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x v="683"/>
    <n v="1474493764"/>
    <x v="0"/>
    <n v="3"/>
    <b v="0"/>
    <x v="8"/>
    <m/>
    <n v="17649"/>
    <x v="2"/>
    <x v="8"/>
  </r>
  <r>
    <n v="684"/>
    <x v="684"/>
    <s v="Arcus gives your fingers super powers."/>
    <n v="320000"/>
    <n v="23948"/>
    <x v="2"/>
    <x v="0"/>
    <x v="0"/>
    <x v="684"/>
    <n v="1403176891"/>
    <x v="0"/>
    <n v="135"/>
    <b v="0"/>
    <x v="8"/>
    <m/>
    <n v="171974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x v="685"/>
    <n v="1417207672"/>
    <x v="0"/>
    <n v="10"/>
    <b v="0"/>
    <x v="8"/>
    <m/>
    <n v="1276.5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x v="686"/>
    <n v="1436026170"/>
    <x v="0"/>
    <n v="0"/>
    <b v="0"/>
    <x v="8"/>
    <m/>
    <n v="25000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x v="687"/>
    <n v="1481133653"/>
    <x v="0"/>
    <n v="6"/>
    <b v="0"/>
    <x v="8"/>
    <m/>
    <n v="51775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x v="688"/>
    <n v="1442284253"/>
    <x v="0"/>
    <n v="36"/>
    <b v="0"/>
    <x v="8"/>
    <m/>
    <n v="17299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x v="689"/>
    <n v="1478016097"/>
    <x v="0"/>
    <n v="336"/>
    <b v="0"/>
    <x v="8"/>
    <m/>
    <n v="157648.75"/>
    <x v="2"/>
    <x v="8"/>
  </r>
  <r>
    <n v="690"/>
    <x v="690"/>
    <s v="A radiation shield for your fitness tracker, smartwatch or other wearable smart device"/>
    <n v="20000"/>
    <n v="2468"/>
    <x v="2"/>
    <x v="0"/>
    <x v="0"/>
    <x v="690"/>
    <n v="1469718841"/>
    <x v="0"/>
    <n v="34"/>
    <b v="0"/>
    <x v="8"/>
    <m/>
    <n v="11234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x v="691"/>
    <n v="1433292046"/>
    <x v="0"/>
    <n v="10"/>
    <b v="0"/>
    <x v="8"/>
    <m/>
    <n v="25130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x v="692"/>
    <n v="1479805263"/>
    <x v="0"/>
    <n v="201"/>
    <b v="0"/>
    <x v="8"/>
    <m/>
    <n v="10653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x v="693"/>
    <n v="1427829827"/>
    <x v="0"/>
    <n v="296"/>
    <b v="0"/>
    <x v="8"/>
    <m/>
    <n v="6766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x v="694"/>
    <n v="1483372559"/>
    <x v="0"/>
    <n v="7"/>
    <b v="0"/>
    <x v="8"/>
    <m/>
    <n v="75295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x v="695"/>
    <n v="1412166620"/>
    <x v="0"/>
    <n v="7"/>
    <b v="0"/>
    <x v="8"/>
    <m/>
    <n v="30318"/>
    <x v="2"/>
    <x v="8"/>
  </r>
  <r>
    <n v="696"/>
    <x v="696"/>
    <s v="Show your fidelity by wearing the Trustee rings! Show where you are (at)!"/>
    <n v="175000"/>
    <n v="1"/>
    <x v="2"/>
    <x v="9"/>
    <x v="3"/>
    <x v="696"/>
    <n v="1403734502"/>
    <x v="0"/>
    <n v="1"/>
    <b v="0"/>
    <x v="8"/>
    <m/>
    <n v="87500.5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x v="697"/>
    <n v="1453206789"/>
    <x v="0"/>
    <n v="114"/>
    <b v="0"/>
    <x v="8"/>
    <m/>
    <n v="3659.5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x v="698"/>
    <n v="1408141245"/>
    <x v="0"/>
    <n v="29"/>
    <b v="0"/>
    <x v="8"/>
    <m/>
    <n v="5769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x v="699"/>
    <n v="1381923548"/>
    <x v="0"/>
    <n v="890"/>
    <b v="0"/>
    <x v="8"/>
    <m/>
    <n v="118574.37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x v="700"/>
    <n v="1481473881"/>
    <x v="0"/>
    <n v="31"/>
    <b v="0"/>
    <x v="8"/>
    <m/>
    <n v="7701.5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x v="701"/>
    <n v="1403538880"/>
    <x v="0"/>
    <n v="21"/>
    <b v="0"/>
    <x v="8"/>
    <m/>
    <n v="14559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x v="702"/>
    <n v="1477416387"/>
    <x v="0"/>
    <n v="37"/>
    <b v="0"/>
    <x v="8"/>
    <m/>
    <n v="9811.005000000001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x v="703"/>
    <n v="1481150949"/>
    <x v="0"/>
    <n v="7"/>
    <b v="0"/>
    <x v="8"/>
    <m/>
    <n v="7918.5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x v="704"/>
    <n v="1482381468"/>
    <x v="0"/>
    <n v="4"/>
    <b v="0"/>
    <x v="8"/>
    <m/>
    <n v="27740.5"/>
    <x v="2"/>
    <x v="8"/>
  </r>
  <r>
    <n v="705"/>
    <x v="705"/>
    <s v="The closest thing ever to the Holy Grail of wearables technology"/>
    <n v="100000"/>
    <n v="977"/>
    <x v="2"/>
    <x v="9"/>
    <x v="3"/>
    <x v="705"/>
    <n v="1482407278"/>
    <x v="0"/>
    <n v="5"/>
    <b v="0"/>
    <x v="8"/>
    <m/>
    <n v="50488.5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x v="706"/>
    <n v="1478130783"/>
    <x v="0"/>
    <n v="0"/>
    <b v="0"/>
    <x v="8"/>
    <m/>
    <n v="5000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x v="707"/>
    <n v="1479830127"/>
    <x v="0"/>
    <n v="456"/>
    <b v="0"/>
    <x v="8"/>
    <m/>
    <n v="60835.3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x v="708"/>
    <n v="1405432600"/>
    <x v="0"/>
    <n v="369"/>
    <b v="0"/>
    <x v="8"/>
    <m/>
    <n v="24418.5"/>
    <x v="2"/>
    <x v="8"/>
  </r>
  <r>
    <n v="709"/>
    <x v="709"/>
    <s v="A &quot;handheld&quot; light, which eases the way you illuminate objects and/or paths."/>
    <n v="15000"/>
    <n v="61"/>
    <x v="2"/>
    <x v="0"/>
    <x v="0"/>
    <x v="709"/>
    <n v="1415149159"/>
    <x v="0"/>
    <n v="2"/>
    <b v="0"/>
    <x v="8"/>
    <m/>
    <n v="7530.5"/>
    <x v="2"/>
    <x v="8"/>
  </r>
  <r>
    <n v="710"/>
    <x v="710"/>
    <s v="Shirts, so technologically advanced, they connect mentally to their audience upon sight."/>
    <n v="1200"/>
    <n v="0"/>
    <x v="2"/>
    <x v="5"/>
    <x v="5"/>
    <x v="710"/>
    <n v="1405640302"/>
    <x v="0"/>
    <n v="0"/>
    <b v="0"/>
    <x v="8"/>
    <m/>
    <n v="60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x v="711"/>
    <n v="1478257268"/>
    <x v="0"/>
    <n v="338"/>
    <b v="0"/>
    <x v="8"/>
    <m/>
    <n v="66895.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x v="712"/>
    <n v="1452874832"/>
    <x v="0"/>
    <n v="4"/>
    <b v="0"/>
    <x v="8"/>
    <m/>
    <n v="24302.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x v="713"/>
    <n v="1462538532"/>
    <x v="0"/>
    <n v="1"/>
    <b v="0"/>
    <x v="8"/>
    <m/>
    <n v="12599.5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x v="714"/>
    <n v="1483124082"/>
    <x v="0"/>
    <n v="28"/>
    <b v="0"/>
    <x v="8"/>
    <m/>
    <n v="8624.5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x v="715"/>
    <n v="1443233440"/>
    <x v="0"/>
    <n v="12"/>
    <b v="0"/>
    <x v="8"/>
    <m/>
    <n v="14444.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x v="716"/>
    <n v="1414511307"/>
    <x v="0"/>
    <n v="16"/>
    <b v="0"/>
    <x v="8"/>
    <m/>
    <n v="3857.5"/>
    <x v="2"/>
    <x v="8"/>
  </r>
  <r>
    <n v="717"/>
    <x v="717"/>
    <s v="Cool air flowing under clothing keeps you cool."/>
    <n v="100000"/>
    <n v="305"/>
    <x v="2"/>
    <x v="0"/>
    <x v="0"/>
    <x v="717"/>
    <n v="1407357002"/>
    <x v="0"/>
    <n v="4"/>
    <b v="0"/>
    <x v="8"/>
    <m/>
    <n v="50152.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x v="718"/>
    <n v="1484684247"/>
    <x v="0"/>
    <n v="4"/>
    <b v="0"/>
    <x v="8"/>
    <m/>
    <n v="604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x v="719"/>
    <n v="1454979476"/>
    <x v="0"/>
    <n v="10"/>
    <b v="0"/>
    <x v="8"/>
    <m/>
    <n v="7597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x v="720"/>
    <n v="1325432091"/>
    <x v="0"/>
    <n v="41"/>
    <b v="1"/>
    <x v="9"/>
    <m/>
    <n v="2317.5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x v="721"/>
    <n v="1403012607"/>
    <x v="0"/>
    <n v="119"/>
    <b v="1"/>
    <x v="9"/>
    <m/>
    <n v="9106.5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x v="722"/>
    <n v="1331320778"/>
    <x v="0"/>
    <n v="153"/>
    <b v="1"/>
    <x v="9"/>
    <m/>
    <n v="29003"/>
    <x v="3"/>
    <x v="9"/>
  </r>
  <r>
    <n v="723"/>
    <x v="723"/>
    <s v="The Definitive (and Slightly Ridiculous) Guide to Enjoying the 2015 Pro Football Season"/>
    <n v="5000"/>
    <n v="5469"/>
    <x v="0"/>
    <x v="0"/>
    <x v="0"/>
    <x v="723"/>
    <n v="1435606549"/>
    <x v="0"/>
    <n v="100"/>
    <b v="1"/>
    <x v="9"/>
    <m/>
    <n v="5234.5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x v="724"/>
    <n v="1306855163"/>
    <x v="0"/>
    <n v="143"/>
    <b v="1"/>
    <x v="9"/>
    <m/>
    <n v="7191.5050000000001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x v="725"/>
    <n v="1447426912"/>
    <x v="0"/>
    <n v="140"/>
    <b v="1"/>
    <x v="9"/>
    <m/>
    <n v="20035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x v="726"/>
    <n v="1363136487"/>
    <x v="0"/>
    <n v="35"/>
    <b v="1"/>
    <x v="9"/>
    <m/>
    <n v="2517.5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x v="727"/>
    <n v="1354580949"/>
    <x v="0"/>
    <n v="149"/>
    <b v="1"/>
    <x v="9"/>
    <m/>
    <n v="4471.5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x v="728"/>
    <n v="1310069157"/>
    <x v="0"/>
    <n v="130"/>
    <b v="1"/>
    <x v="9"/>
    <m/>
    <n v="7708.7250000000004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x v="729"/>
    <n v="1342844861"/>
    <x v="0"/>
    <n v="120"/>
    <b v="1"/>
    <x v="9"/>
    <m/>
    <n v="4613"/>
    <x v="3"/>
    <x v="9"/>
  </r>
  <r>
    <n v="730"/>
    <x v="730"/>
    <s v="A Massive but Cheerful Online Digital Archive of Surfing"/>
    <n v="20000"/>
    <n v="26438"/>
    <x v="0"/>
    <x v="0"/>
    <x v="0"/>
    <x v="730"/>
    <n v="1320688391"/>
    <x v="0"/>
    <n v="265"/>
    <b v="1"/>
    <x v="9"/>
    <m/>
    <n v="23219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x v="731"/>
    <n v="1322852747"/>
    <x v="0"/>
    <n v="71"/>
    <b v="1"/>
    <x v="9"/>
    <m/>
    <n v="5650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x v="732"/>
    <n v="1375265461"/>
    <x v="0"/>
    <n v="13"/>
    <b v="1"/>
    <x v="9"/>
    <m/>
    <n v="5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x v="733"/>
    <n v="1384941892"/>
    <x v="0"/>
    <n v="169"/>
    <b v="1"/>
    <x v="9"/>
    <m/>
    <n v="2756"/>
    <x v="3"/>
    <x v="9"/>
  </r>
  <r>
    <n v="734"/>
    <x v="734"/>
    <s v="Sideswiped is my story of growing in and trusting God through the mess and mysteries of life."/>
    <n v="8500"/>
    <n v="10670"/>
    <x v="0"/>
    <x v="5"/>
    <x v="5"/>
    <x v="734"/>
    <n v="1428465420"/>
    <x v="0"/>
    <n v="57"/>
    <b v="1"/>
    <x v="9"/>
    <m/>
    <n v="9585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x v="735"/>
    <n v="1414975346"/>
    <x v="0"/>
    <n v="229"/>
    <b v="1"/>
    <x v="9"/>
    <m/>
    <n v="50385.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x v="736"/>
    <n v="1383327440"/>
    <x v="0"/>
    <n v="108"/>
    <b v="1"/>
    <x v="9"/>
    <m/>
    <n v="7472.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x v="737"/>
    <n v="1390890987"/>
    <x v="0"/>
    <n v="108"/>
    <b v="1"/>
    <x v="9"/>
    <m/>
    <n v="5560"/>
    <x v="3"/>
    <x v="9"/>
  </r>
  <r>
    <n v="738"/>
    <x v="738"/>
    <s v="The true story of a child's struggle with hunger, poverty, and war in El Salvador."/>
    <n v="1500"/>
    <n v="1601"/>
    <x v="0"/>
    <x v="0"/>
    <x v="0"/>
    <x v="738"/>
    <n v="1414765794"/>
    <x v="0"/>
    <n v="41"/>
    <b v="1"/>
    <x v="9"/>
    <m/>
    <n v="1550.5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x v="739"/>
    <n v="1404907429"/>
    <x v="0"/>
    <n v="139"/>
    <b v="1"/>
    <x v="9"/>
    <m/>
    <n v="7750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x v="740"/>
    <n v="1433647882"/>
    <x v="0"/>
    <n v="19"/>
    <b v="1"/>
    <x v="9"/>
    <m/>
    <n v="3111"/>
    <x v="3"/>
    <x v="9"/>
  </r>
  <r>
    <n v="741"/>
    <x v="741"/>
    <s v="A revolutionary digital mapping project of the Vilna Ghetto"/>
    <n v="13000"/>
    <n v="13293.8"/>
    <x v="0"/>
    <x v="0"/>
    <x v="0"/>
    <x v="741"/>
    <n v="1367940806"/>
    <x v="0"/>
    <n v="94"/>
    <b v="1"/>
    <x v="9"/>
    <m/>
    <n v="13146.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x v="742"/>
    <n v="1392847312"/>
    <x v="0"/>
    <n v="23"/>
    <b v="1"/>
    <x v="9"/>
    <m/>
    <n v="1475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x v="743"/>
    <n v="1332435685"/>
    <x v="0"/>
    <n v="15"/>
    <b v="1"/>
    <x v="9"/>
    <m/>
    <n v="682"/>
    <x v="3"/>
    <x v="9"/>
  </r>
  <r>
    <n v="744"/>
    <x v="744"/>
    <s v="Join others to help create a world that is possible -- in your workplace, community and society!"/>
    <n v="5000"/>
    <n v="5116"/>
    <x v="0"/>
    <x v="0"/>
    <x v="0"/>
    <x v="744"/>
    <n v="1352847503"/>
    <x v="0"/>
    <n v="62"/>
    <b v="1"/>
    <x v="9"/>
    <m/>
    <n v="5058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x v="745"/>
    <n v="1364996645"/>
    <x v="0"/>
    <n v="74"/>
    <b v="1"/>
    <x v="9"/>
    <m/>
    <n v="3098"/>
    <x v="3"/>
    <x v="9"/>
  </r>
  <r>
    <n v="746"/>
    <x v="746"/>
    <s v="This is a book of letters. Letters to our body parts."/>
    <n v="2987"/>
    <n v="3318"/>
    <x v="0"/>
    <x v="0"/>
    <x v="0"/>
    <x v="746"/>
    <n v="1346806909"/>
    <x v="0"/>
    <n v="97"/>
    <b v="1"/>
    <x v="9"/>
    <m/>
    <n v="3152.5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x v="747"/>
    <n v="1418649019"/>
    <x v="0"/>
    <n v="55"/>
    <b v="1"/>
    <x v="9"/>
    <m/>
    <n v="7001.5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x v="748"/>
    <n v="1405109966"/>
    <x v="0"/>
    <n v="44"/>
    <b v="1"/>
    <x v="9"/>
    <m/>
    <n v="2002.5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x v="749"/>
    <n v="1483050930"/>
    <x v="0"/>
    <n v="110"/>
    <b v="1"/>
    <x v="9"/>
    <m/>
    <n v="1027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x v="750"/>
    <n v="1359147872"/>
    <x v="0"/>
    <n v="59"/>
    <b v="1"/>
    <x v="9"/>
    <m/>
    <n v="4501.5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x v="751"/>
    <n v="1308496075"/>
    <x v="0"/>
    <n v="62"/>
    <b v="1"/>
    <x v="9"/>
    <m/>
    <n v="3277.5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x v="752"/>
    <n v="1474884417"/>
    <x v="0"/>
    <n v="105"/>
    <b v="1"/>
    <x v="9"/>
    <m/>
    <n v="5292.5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x v="753"/>
    <n v="1421330991"/>
    <x v="0"/>
    <n v="26"/>
    <b v="1"/>
    <x v="9"/>
    <m/>
    <n v="11400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x v="754"/>
    <n v="1354816721"/>
    <x v="0"/>
    <n v="49"/>
    <b v="1"/>
    <x v="9"/>
    <m/>
    <n v="2037.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x v="755"/>
    <n v="1366381877"/>
    <x v="0"/>
    <n v="68"/>
    <b v="1"/>
    <x v="9"/>
    <m/>
    <n v="2523.8450000000003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x v="756"/>
    <n v="1297880659"/>
    <x v="0"/>
    <n v="22"/>
    <b v="1"/>
    <x v="9"/>
    <m/>
    <n v="762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x v="757"/>
    <n v="1353547114"/>
    <x v="0"/>
    <n v="18"/>
    <b v="1"/>
    <x v="9"/>
    <m/>
    <n v="422.5"/>
    <x v="3"/>
    <x v="9"/>
  </r>
  <r>
    <n v="758"/>
    <x v="758"/>
    <s v="I am publishing my book, Waiting on Humanity and need some finishing funds to do so."/>
    <n v="2500"/>
    <n v="2550"/>
    <x v="0"/>
    <x v="0"/>
    <x v="0"/>
    <x v="758"/>
    <n v="1283976268"/>
    <x v="0"/>
    <n v="19"/>
    <b v="1"/>
    <x v="9"/>
    <m/>
    <n v="2525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x v="759"/>
    <n v="1401436539"/>
    <x v="0"/>
    <n v="99"/>
    <b v="1"/>
    <x v="9"/>
    <m/>
    <n v="5048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x v="760"/>
    <n v="1477592413"/>
    <x v="0"/>
    <n v="0"/>
    <b v="0"/>
    <x v="10"/>
    <m/>
    <n v="110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x v="761"/>
    <n v="1388772126"/>
    <x v="0"/>
    <n v="6"/>
    <b v="0"/>
    <x v="10"/>
    <m/>
    <n v="2617.5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x v="762"/>
    <n v="1479328570"/>
    <x v="0"/>
    <n v="0"/>
    <b v="0"/>
    <x v="10"/>
    <m/>
    <n v="175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x v="763"/>
    <n v="1373971408"/>
    <x v="0"/>
    <n v="1"/>
    <b v="0"/>
    <x v="10"/>
    <m/>
    <n v="2147.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x v="764"/>
    <n v="1439266161"/>
    <x v="0"/>
    <n v="0"/>
    <b v="0"/>
    <x v="10"/>
    <m/>
    <n v="250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x v="765"/>
    <n v="1411131684"/>
    <x v="0"/>
    <n v="44"/>
    <b v="0"/>
    <x v="10"/>
    <m/>
    <n v="4760.5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x v="766"/>
    <n v="1421520483"/>
    <x v="0"/>
    <n v="0"/>
    <b v="0"/>
    <x v="10"/>
    <m/>
    <n v="200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x v="767"/>
    <n v="1429586810"/>
    <x v="0"/>
    <n v="3"/>
    <b v="0"/>
    <x v="10"/>
    <m/>
    <n v="2588.5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x v="768"/>
    <n v="1384577890"/>
    <x v="0"/>
    <n v="0"/>
    <b v="0"/>
    <x v="10"/>
    <m/>
    <n v="125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x v="769"/>
    <n v="1385510094"/>
    <x v="0"/>
    <n v="52"/>
    <b v="0"/>
    <x v="10"/>
    <m/>
    <n v="2828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x v="770"/>
    <n v="1358294369"/>
    <x v="0"/>
    <n v="0"/>
    <b v="0"/>
    <x v="10"/>
    <m/>
    <n v="875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x v="771"/>
    <n v="1449863202"/>
    <x v="0"/>
    <n v="1"/>
    <b v="0"/>
    <x v="10"/>
    <m/>
    <n v="19005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x v="772"/>
    <n v="1252718519"/>
    <x v="0"/>
    <n v="1"/>
    <b v="0"/>
    <x v="10"/>
    <m/>
    <n v="775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x v="773"/>
    <n v="1428341985"/>
    <x v="0"/>
    <n v="2"/>
    <b v="0"/>
    <x v="10"/>
    <m/>
    <n v="1895.5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x v="774"/>
    <n v="1390589018"/>
    <x v="0"/>
    <n v="9"/>
    <b v="0"/>
    <x v="10"/>
    <m/>
    <n v="425.5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x v="775"/>
    <n v="1321406795"/>
    <x v="0"/>
    <n v="5"/>
    <b v="0"/>
    <x v="10"/>
    <m/>
    <n v="5085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x v="776"/>
    <n v="1441297645"/>
    <x v="0"/>
    <n v="57"/>
    <b v="0"/>
    <x v="10"/>
    <m/>
    <n v="5299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x v="777"/>
    <n v="1372721577"/>
    <x v="0"/>
    <n v="3"/>
    <b v="0"/>
    <x v="10"/>
    <m/>
    <n v="1510.5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x v="778"/>
    <n v="1396284680"/>
    <x v="0"/>
    <n v="1"/>
    <b v="0"/>
    <x v="10"/>
    <m/>
    <n v="251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x v="779"/>
    <n v="1284567905"/>
    <x v="0"/>
    <n v="6"/>
    <b v="0"/>
    <x v="10"/>
    <m/>
    <n v="7700"/>
    <x v="3"/>
    <x v="10"/>
  </r>
  <r>
    <n v="780"/>
    <x v="780"/>
    <s v="We are finishing up recording our new record and we would like help with its physical CD release."/>
    <n v="1000"/>
    <n v="1040"/>
    <x v="0"/>
    <x v="0"/>
    <x v="0"/>
    <x v="780"/>
    <n v="1301847025"/>
    <x v="0"/>
    <n v="27"/>
    <b v="1"/>
    <x v="11"/>
    <m/>
    <n v="1020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x v="781"/>
    <n v="1368057674"/>
    <x v="0"/>
    <n v="25"/>
    <b v="1"/>
    <x v="11"/>
    <m/>
    <n v="932.615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x v="782"/>
    <n v="1343326302"/>
    <x v="0"/>
    <n v="14"/>
    <b v="1"/>
    <x v="11"/>
    <m/>
    <n v="70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x v="783"/>
    <n v="1332182049"/>
    <x v="0"/>
    <n v="35"/>
    <b v="1"/>
    <x v="11"/>
    <m/>
    <n v="1861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x v="784"/>
    <n v="1391571319"/>
    <x v="0"/>
    <n v="10"/>
    <b v="1"/>
    <x v="11"/>
    <m/>
    <n v="101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x v="785"/>
    <n v="1359468915"/>
    <x v="0"/>
    <n v="29"/>
    <b v="1"/>
    <x v="11"/>
    <m/>
    <n v="701.56999999999994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x v="786"/>
    <n v="1331774434"/>
    <x v="0"/>
    <n v="44"/>
    <b v="1"/>
    <x v="11"/>
    <m/>
    <n v="6070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x v="787"/>
    <n v="1380726226"/>
    <x v="0"/>
    <n v="17"/>
    <b v="1"/>
    <x v="11"/>
    <m/>
    <n v="1285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x v="788"/>
    <n v="1338336588"/>
    <x v="0"/>
    <n v="34"/>
    <b v="1"/>
    <x v="11"/>
    <m/>
    <n v="1517.5250000000001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x v="789"/>
    <n v="1357187280"/>
    <x v="0"/>
    <n v="14"/>
    <b v="1"/>
    <x v="11"/>
    <m/>
    <n v="1780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x v="790"/>
    <n v="1357088939"/>
    <x v="0"/>
    <n v="156"/>
    <b v="1"/>
    <x v="11"/>
    <m/>
    <n v="12218.73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x v="791"/>
    <n v="1381430646"/>
    <x v="0"/>
    <n v="128"/>
    <b v="1"/>
    <x v="11"/>
    <m/>
    <n v="7645"/>
    <x v="4"/>
    <x v="11"/>
  </r>
  <r>
    <n v="792"/>
    <x v="792"/>
    <s v="Rock n' Roll about the intersection of lies and belief: the Believable Lie."/>
    <n v="2500"/>
    <n v="2511.11"/>
    <x v="0"/>
    <x v="0"/>
    <x v="0"/>
    <x v="792"/>
    <n v="1381265883"/>
    <x v="0"/>
    <n v="60"/>
    <b v="1"/>
    <x v="11"/>
    <m/>
    <n v="2505.5550000000003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x v="793"/>
    <n v="1371491244"/>
    <x v="0"/>
    <n v="32"/>
    <b v="1"/>
    <x v="11"/>
    <m/>
    <n v="2788.2150000000001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x v="794"/>
    <n v="1310438737"/>
    <x v="0"/>
    <n v="53"/>
    <b v="1"/>
    <x v="11"/>
    <m/>
    <n v="8212.5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x v="795"/>
    <n v="1330094566"/>
    <x v="0"/>
    <n v="184"/>
    <b v="1"/>
    <x v="11"/>
    <m/>
    <n v="1482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x v="796"/>
    <n v="1376687485"/>
    <x v="0"/>
    <n v="90"/>
    <b v="1"/>
    <x v="11"/>
    <m/>
    <n v="10067.5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x v="797"/>
    <n v="1332978688"/>
    <x v="0"/>
    <n v="71"/>
    <b v="1"/>
    <x v="11"/>
    <m/>
    <n v="3113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x v="798"/>
    <n v="1409494187"/>
    <x v="0"/>
    <n v="87"/>
    <b v="1"/>
    <x v="11"/>
    <m/>
    <n v="3760.5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x v="799"/>
    <n v="1332950446"/>
    <x v="0"/>
    <n v="28"/>
    <b v="1"/>
    <x v="11"/>
    <m/>
    <n v="5000.5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x v="800"/>
    <n v="1407839054"/>
    <x v="0"/>
    <n v="56"/>
    <b v="1"/>
    <x v="11"/>
    <m/>
    <n v="1891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x v="801"/>
    <n v="1306955120"/>
    <x v="0"/>
    <n v="51"/>
    <b v="1"/>
    <x v="11"/>
    <m/>
    <n v="2115.2150000000001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x v="802"/>
    <n v="1343867524"/>
    <x v="0"/>
    <n v="75"/>
    <b v="1"/>
    <x v="11"/>
    <m/>
    <n v="6040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x v="803"/>
    <n v="1304376478"/>
    <x v="0"/>
    <n v="38"/>
    <b v="1"/>
    <x v="11"/>
    <m/>
    <n v="2567.5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x v="804"/>
    <n v="1309919526"/>
    <x v="0"/>
    <n v="18"/>
    <b v="1"/>
    <x v="11"/>
    <m/>
    <n v="5500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x v="805"/>
    <n v="1306525512"/>
    <x v="0"/>
    <n v="54"/>
    <b v="1"/>
    <x v="11"/>
    <m/>
    <n v="3075"/>
    <x v="4"/>
    <x v="11"/>
  </r>
  <r>
    <n v="806"/>
    <x v="806"/>
    <s v="Help Golden Animals finish their NEW Album!"/>
    <n v="8000"/>
    <n v="8355"/>
    <x v="0"/>
    <x v="0"/>
    <x v="0"/>
    <x v="806"/>
    <n v="1312821339"/>
    <x v="0"/>
    <n v="71"/>
    <b v="1"/>
    <x v="11"/>
    <m/>
    <n v="8177.5"/>
    <x v="4"/>
    <x v="11"/>
  </r>
  <r>
    <n v="807"/>
    <x v="807"/>
    <s v="Join the Sic Vita family and lend a hand as we create a new album!"/>
    <n v="4000"/>
    <n v="4205"/>
    <x v="0"/>
    <x v="0"/>
    <x v="0"/>
    <x v="807"/>
    <n v="1485270311"/>
    <x v="0"/>
    <n v="57"/>
    <b v="1"/>
    <x v="11"/>
    <m/>
    <n v="4102.5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x v="808"/>
    <n v="1416363886"/>
    <x v="0"/>
    <n v="43"/>
    <b v="1"/>
    <x v="11"/>
    <m/>
    <n v="4500"/>
    <x v="4"/>
    <x v="11"/>
  </r>
  <r>
    <n v="809"/>
    <x v="809"/>
    <s v="Acknowledged songwriter looking to record album of new songs to secure a Publishing Contract"/>
    <n v="4000"/>
    <n v="4151"/>
    <x v="0"/>
    <x v="0"/>
    <x v="0"/>
    <x v="809"/>
    <n v="1387569630"/>
    <x v="0"/>
    <n v="52"/>
    <b v="1"/>
    <x v="11"/>
    <m/>
    <n v="4075.5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x v="810"/>
    <n v="1343870462"/>
    <x v="0"/>
    <n v="27"/>
    <b v="1"/>
    <x v="11"/>
    <m/>
    <n v="1537.5"/>
    <x v="4"/>
    <x v="11"/>
  </r>
  <r>
    <n v="811"/>
    <x v="811"/>
    <s v="We need your financial support to cover the tour costs!  (Sound, lights, travel, stage design)"/>
    <n v="1000"/>
    <n v="1040"/>
    <x v="0"/>
    <x v="0"/>
    <x v="0"/>
    <x v="811"/>
    <n v="1371569202"/>
    <x v="0"/>
    <n v="12"/>
    <b v="1"/>
    <x v="11"/>
    <m/>
    <n v="1020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x v="812"/>
    <n v="1357604752"/>
    <x v="0"/>
    <n v="33"/>
    <b v="1"/>
    <x v="11"/>
    <m/>
    <n v="755.5"/>
    <x v="4"/>
    <x v="11"/>
  </r>
  <r>
    <n v="813"/>
    <x v="813"/>
    <s v="A pre order campaign to fund the pressing of our second full length vinyl LP"/>
    <n v="1500"/>
    <n v="2399.94"/>
    <x v="0"/>
    <x v="0"/>
    <x v="0"/>
    <x v="813"/>
    <n v="1340233365"/>
    <x v="0"/>
    <n v="96"/>
    <b v="1"/>
    <x v="11"/>
    <m/>
    <n v="1949.97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x v="814"/>
    <n v="1305568201"/>
    <x v="0"/>
    <n v="28"/>
    <b v="1"/>
    <x v="11"/>
    <m/>
    <n v="1136.5"/>
    <x v="4"/>
    <x v="11"/>
  </r>
  <r>
    <n v="815"/>
    <x v="815"/>
    <s v="Be a part of helping The Early Reset finish their new 7 song EP."/>
    <n v="4000"/>
    <n v="4280"/>
    <x v="0"/>
    <x v="0"/>
    <x v="0"/>
    <x v="815"/>
    <n v="1412287303"/>
    <x v="0"/>
    <n v="43"/>
    <b v="1"/>
    <x v="11"/>
    <m/>
    <n v="4140"/>
    <x v="4"/>
    <x v="11"/>
  </r>
  <r>
    <n v="816"/>
    <x v="816"/>
    <s v="Friends and Family have an album for you. They need your help to release it to the world."/>
    <n v="7000"/>
    <n v="8058.55"/>
    <x v="0"/>
    <x v="0"/>
    <x v="0"/>
    <x v="816"/>
    <n v="1362776043"/>
    <x v="0"/>
    <n v="205"/>
    <b v="1"/>
    <x v="11"/>
    <m/>
    <n v="7529.2749999999996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x v="817"/>
    <n v="1326810211"/>
    <x v="0"/>
    <n v="23"/>
    <b v="1"/>
    <x v="11"/>
    <m/>
    <n v="1778.33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x v="818"/>
    <n v="1343682681"/>
    <x v="0"/>
    <n v="19"/>
    <b v="1"/>
    <x v="11"/>
    <m/>
    <n v="447.5"/>
    <x v="4"/>
    <x v="11"/>
  </r>
  <r>
    <n v="819"/>
    <x v="819"/>
    <s v="We are touring the Southeast in support of our new EP"/>
    <n v="400"/>
    <n v="435"/>
    <x v="0"/>
    <x v="0"/>
    <x v="0"/>
    <x v="819"/>
    <n v="1386806254"/>
    <x v="0"/>
    <n v="14"/>
    <b v="1"/>
    <x v="11"/>
    <m/>
    <n v="417.5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x v="820"/>
    <n v="1399666342"/>
    <x v="0"/>
    <n v="38"/>
    <b v="1"/>
    <x v="11"/>
    <m/>
    <n v="2340.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x v="821"/>
    <n v="1427753265"/>
    <x v="0"/>
    <n v="78"/>
    <b v="1"/>
    <x v="11"/>
    <m/>
    <n v="17482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x v="822"/>
    <n v="1346885050"/>
    <x v="0"/>
    <n v="69"/>
    <b v="1"/>
    <x v="11"/>
    <m/>
    <n v="3287.5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x v="823"/>
    <n v="1424474452"/>
    <x v="0"/>
    <n v="33"/>
    <b v="1"/>
    <x v="11"/>
    <m/>
    <n v="1118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x v="824"/>
    <n v="1268459318"/>
    <x v="0"/>
    <n v="54"/>
    <b v="1"/>
    <x v="11"/>
    <m/>
    <n v="1875.05"/>
    <x v="4"/>
    <x v="11"/>
  </r>
  <r>
    <n v="825"/>
    <x v="825"/>
    <s v="Kickstarting Kill Freeman independently. Help fund the New Record, Video and Live Shows."/>
    <n v="12500"/>
    <n v="12554"/>
    <x v="0"/>
    <x v="0"/>
    <x v="0"/>
    <x v="825"/>
    <n v="1349335284"/>
    <x v="0"/>
    <n v="99"/>
    <b v="1"/>
    <x v="11"/>
    <m/>
    <n v="12527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x v="826"/>
    <n v="1330908930"/>
    <x v="0"/>
    <n v="49"/>
    <b v="1"/>
    <x v="11"/>
    <m/>
    <n v="5540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x v="827"/>
    <n v="1326972107"/>
    <x v="0"/>
    <n v="11"/>
    <b v="1"/>
    <x v="11"/>
    <m/>
    <n v="305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x v="828"/>
    <n v="1339549982"/>
    <x v="0"/>
    <n v="38"/>
    <b v="1"/>
    <x v="11"/>
    <m/>
    <n v="1345.5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x v="829"/>
    <n v="1463253240"/>
    <x v="0"/>
    <n v="16"/>
    <b v="1"/>
    <x v="11"/>
    <m/>
    <n v="510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x v="830"/>
    <n v="1361363825"/>
    <x v="0"/>
    <n v="32"/>
    <b v="1"/>
    <x v="11"/>
    <m/>
    <n v="1870.5"/>
    <x v="4"/>
    <x v="11"/>
  </r>
  <r>
    <n v="831"/>
    <x v="831"/>
    <s v="7Horse is a new band with a self-funded album and a show they want to rock in your town!"/>
    <n v="1500"/>
    <n v="3500"/>
    <x v="0"/>
    <x v="0"/>
    <x v="0"/>
    <x v="831"/>
    <n v="1332948694"/>
    <x v="0"/>
    <n v="20"/>
    <b v="1"/>
    <x v="11"/>
    <m/>
    <n v="2500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x v="832"/>
    <n v="1321978335"/>
    <x v="0"/>
    <n v="154"/>
    <b v="1"/>
    <x v="11"/>
    <m/>
    <n v="15045.529999999999"/>
    <x v="4"/>
    <x v="11"/>
  </r>
  <r>
    <n v="833"/>
    <x v="833"/>
    <s v="This is an American rock album."/>
    <n v="6000"/>
    <n v="6100"/>
    <x v="0"/>
    <x v="0"/>
    <x v="0"/>
    <x v="833"/>
    <n v="1395349475"/>
    <x v="0"/>
    <n v="41"/>
    <b v="1"/>
    <x v="11"/>
    <m/>
    <n v="6050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x v="834"/>
    <n v="1369770292"/>
    <x v="0"/>
    <n v="75"/>
    <b v="1"/>
    <x v="11"/>
    <m/>
    <n v="6353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x v="835"/>
    <n v="1333709958"/>
    <x v="0"/>
    <n v="40"/>
    <b v="1"/>
    <x v="11"/>
    <m/>
    <n v="2172.5"/>
    <x v="4"/>
    <x v="11"/>
  </r>
  <r>
    <n v="836"/>
    <x v="836"/>
    <s v="An album you can bring home to mom."/>
    <n v="5000"/>
    <n v="5046.5200000000004"/>
    <x v="0"/>
    <x v="0"/>
    <x v="0"/>
    <x v="836"/>
    <n v="1378516918"/>
    <x v="0"/>
    <n v="46"/>
    <b v="1"/>
    <x v="11"/>
    <m/>
    <n v="5023.26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x v="837"/>
    <n v="1396396662"/>
    <x v="0"/>
    <n v="62"/>
    <b v="1"/>
    <x v="11"/>
    <m/>
    <n v="2772.5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x v="838"/>
    <n v="1324243985"/>
    <x v="0"/>
    <n v="61"/>
    <b v="1"/>
    <x v="11"/>
    <m/>
    <n v="2454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x v="839"/>
    <n v="1345745956"/>
    <x v="0"/>
    <n v="96"/>
    <b v="1"/>
    <x v="11"/>
    <m/>
    <n v="5415.415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x v="840"/>
    <n v="1472102787"/>
    <x v="0"/>
    <n v="190"/>
    <b v="1"/>
    <x v="12"/>
    <m/>
    <n v="11020.83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x v="841"/>
    <n v="1413058063"/>
    <x v="1"/>
    <n v="94"/>
    <b v="1"/>
    <x v="12"/>
    <m/>
    <n v="5033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x v="842"/>
    <n v="1378735983"/>
    <x v="1"/>
    <n v="39"/>
    <b v="1"/>
    <x v="12"/>
    <m/>
    <n v="2554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x v="843"/>
    <n v="1479708680"/>
    <x v="0"/>
    <n v="127"/>
    <b v="1"/>
    <x v="12"/>
    <m/>
    <n v="55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x v="844"/>
    <n v="1411489552"/>
    <x v="1"/>
    <n v="159"/>
    <b v="1"/>
    <x v="12"/>
    <m/>
    <n v="4412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x v="845"/>
    <n v="1469595396"/>
    <x v="0"/>
    <n v="177"/>
    <b v="1"/>
    <x v="12"/>
    <m/>
    <n v="5509.5050000000001"/>
    <x v="4"/>
    <x v="12"/>
  </r>
  <r>
    <n v="846"/>
    <x v="846"/>
    <s v="Pre-order and help me fund new merchandise so we can make the album release something amazing."/>
    <n v="1100"/>
    <n v="1342.01"/>
    <x v="0"/>
    <x v="1"/>
    <x v="1"/>
    <x v="846"/>
    <n v="1393233855"/>
    <x v="0"/>
    <n v="47"/>
    <b v="1"/>
    <x v="12"/>
    <m/>
    <n v="1221.0050000000001"/>
    <x v="4"/>
    <x v="12"/>
  </r>
  <r>
    <n v="847"/>
    <x v="847"/>
    <s v="MUSIC WITH MEANING!  MUSIC THAT MATTERS!!!"/>
    <n v="10"/>
    <n v="10"/>
    <x v="0"/>
    <x v="0"/>
    <x v="0"/>
    <x v="847"/>
    <n v="1433963376"/>
    <x v="0"/>
    <n v="1"/>
    <b v="1"/>
    <x v="12"/>
    <m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x v="848"/>
    <n v="1426446033"/>
    <x v="0"/>
    <n v="16"/>
    <b v="1"/>
    <x v="12"/>
    <m/>
    <n v="300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x v="849"/>
    <n v="1424057664"/>
    <x v="0"/>
    <n v="115"/>
    <b v="1"/>
    <x v="12"/>
    <m/>
    <n v="4398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x v="850"/>
    <n v="1458762717"/>
    <x v="0"/>
    <n v="133"/>
    <b v="1"/>
    <x v="12"/>
    <m/>
    <n v="5103.5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x v="851"/>
    <n v="1464815253"/>
    <x v="0"/>
    <n v="70"/>
    <b v="1"/>
    <x v="12"/>
    <m/>
    <n v="2304.5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x v="852"/>
    <n v="1476386395"/>
    <x v="0"/>
    <n v="62"/>
    <b v="1"/>
    <x v="12"/>
    <m/>
    <n v="3587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x v="853"/>
    <n v="1421524709"/>
    <x v="0"/>
    <n v="10"/>
    <b v="1"/>
    <x v="12"/>
    <m/>
    <n v="30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x v="854"/>
    <n v="1480309546"/>
    <x v="0"/>
    <n v="499"/>
    <b v="1"/>
    <x v="12"/>
    <m/>
    <n v="30332.65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x v="855"/>
    <n v="1466737217"/>
    <x v="0"/>
    <n v="47"/>
    <b v="1"/>
    <x v="12"/>
    <m/>
    <n v="1475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x v="856"/>
    <n v="1472282956"/>
    <x v="0"/>
    <n v="28"/>
    <b v="1"/>
    <x v="12"/>
    <m/>
    <n v="397.5"/>
    <x v="4"/>
    <x v="12"/>
  </r>
  <r>
    <n v="857"/>
    <x v="857"/>
    <s v="Modern Post-Hardcore/Electro music (Hardstyle, EDM, Trap, Dubstep, Dembow, House)."/>
    <n v="1200"/>
    <n v="1200"/>
    <x v="0"/>
    <x v="3"/>
    <x v="3"/>
    <x v="857"/>
    <n v="1444831031"/>
    <x v="0"/>
    <n v="24"/>
    <b v="1"/>
    <x v="12"/>
    <m/>
    <n v="120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x v="858"/>
    <n v="1426528418"/>
    <x v="0"/>
    <n v="76"/>
    <b v="1"/>
    <x v="12"/>
    <m/>
    <n v="1464.0349999999999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x v="859"/>
    <n v="1430768468"/>
    <x v="0"/>
    <n v="98"/>
    <b v="1"/>
    <x v="12"/>
    <m/>
    <n v="4093.5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x v="860"/>
    <n v="1382528113"/>
    <x v="0"/>
    <n v="48"/>
    <b v="0"/>
    <x v="13"/>
    <m/>
    <n v="8270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x v="861"/>
    <n v="1471475404"/>
    <x v="0"/>
    <n v="2"/>
    <b v="0"/>
    <x v="13"/>
    <m/>
    <n v="230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x v="862"/>
    <n v="1381583948"/>
    <x v="0"/>
    <n v="4"/>
    <b v="0"/>
    <x v="13"/>
    <m/>
    <n v="25085"/>
    <x v="4"/>
    <x v="13"/>
  </r>
  <r>
    <n v="863"/>
    <x v="863"/>
    <s v="I'm making the move from a side man in local groups to the leader with this debut jazz CD project."/>
    <n v="2000"/>
    <n v="90"/>
    <x v="2"/>
    <x v="0"/>
    <x v="0"/>
    <x v="863"/>
    <n v="1326422966"/>
    <x v="0"/>
    <n v="5"/>
    <b v="0"/>
    <x v="13"/>
    <m/>
    <n v="1045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x v="864"/>
    <n v="1379990038"/>
    <x v="0"/>
    <n v="79"/>
    <b v="0"/>
    <x v="13"/>
    <m/>
    <n v="4600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x v="865"/>
    <n v="1353177197"/>
    <x v="0"/>
    <n v="2"/>
    <b v="0"/>
    <x v="13"/>
    <m/>
    <n v="11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x v="866"/>
    <n v="1421853518"/>
    <x v="0"/>
    <n v="11"/>
    <b v="0"/>
    <x v="13"/>
    <m/>
    <n v="2070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x v="867"/>
    <n v="1254450706"/>
    <x v="0"/>
    <n v="11"/>
    <b v="0"/>
    <x v="13"/>
    <m/>
    <n v="3100.5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x v="868"/>
    <n v="1386463198"/>
    <x v="0"/>
    <n v="1"/>
    <b v="0"/>
    <x v="13"/>
    <m/>
    <n v="22525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x v="869"/>
    <n v="1362860257"/>
    <x v="0"/>
    <n v="3"/>
    <b v="0"/>
    <x v="13"/>
    <m/>
    <n v="4920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x v="870"/>
    <n v="1375403523"/>
    <x v="0"/>
    <n v="5"/>
    <b v="0"/>
    <x v="13"/>
    <m/>
    <n v="10031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x v="871"/>
    <n v="1383139695"/>
    <x v="0"/>
    <n v="12"/>
    <b v="0"/>
    <x v="13"/>
    <m/>
    <n v="3162.5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x v="872"/>
    <n v="1295898527"/>
    <x v="0"/>
    <n v="2"/>
    <b v="0"/>
    <x v="13"/>
    <m/>
    <n v="4032.5"/>
    <x v="4"/>
    <x v="13"/>
  </r>
  <r>
    <n v="873"/>
    <x v="873"/>
    <s v="Fall in love with &quot;The Dreamer&quot;, new original music from trumpeter Freddie Dunn!"/>
    <n v="3500"/>
    <n v="45"/>
    <x v="2"/>
    <x v="0"/>
    <x v="0"/>
    <x v="873"/>
    <n v="1349150440"/>
    <x v="0"/>
    <n v="5"/>
    <b v="0"/>
    <x v="13"/>
    <m/>
    <n v="1772.5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x v="874"/>
    <n v="1365084034"/>
    <x v="0"/>
    <n v="21"/>
    <b v="0"/>
    <x v="13"/>
    <m/>
    <n v="1865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x v="875"/>
    <n v="1441128131"/>
    <x v="0"/>
    <n v="0"/>
    <b v="0"/>
    <x v="13"/>
    <m/>
    <n v="2500"/>
    <x v="4"/>
    <x v="13"/>
  </r>
  <r>
    <n v="876"/>
    <x v="876"/>
    <s v="What was the greatest record shop ever?  DOBELLS!"/>
    <n v="3152"/>
    <n v="1286"/>
    <x v="2"/>
    <x v="1"/>
    <x v="1"/>
    <x v="876"/>
    <n v="1357127727"/>
    <x v="0"/>
    <n v="45"/>
    <b v="0"/>
    <x v="13"/>
    <m/>
    <n v="221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x v="877"/>
    <n v="1384887360"/>
    <x v="0"/>
    <n v="29"/>
    <b v="0"/>
    <x v="13"/>
    <m/>
    <n v="1675.5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x v="878"/>
    <n v="1290490524"/>
    <x v="0"/>
    <n v="2"/>
    <b v="0"/>
    <x v="13"/>
    <m/>
    <n v="25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x v="879"/>
    <n v="1336506905"/>
    <x v="0"/>
    <n v="30"/>
    <b v="0"/>
    <x v="13"/>
    <m/>
    <n v="1372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x v="880"/>
    <n v="1348731738"/>
    <x v="0"/>
    <n v="8"/>
    <b v="0"/>
    <x v="14"/>
    <m/>
    <n v="1946.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x v="881"/>
    <n v="1322632886"/>
    <x v="0"/>
    <n v="1"/>
    <b v="0"/>
    <x v="14"/>
    <m/>
    <n v="189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x v="882"/>
    <n v="1312490350"/>
    <x v="0"/>
    <n v="14"/>
    <b v="0"/>
    <x v="14"/>
    <m/>
    <n v="901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x v="883"/>
    <n v="1451773635"/>
    <x v="0"/>
    <n v="24"/>
    <b v="0"/>
    <x v="14"/>
    <m/>
    <n v="3500.5"/>
    <x v="4"/>
    <x v="14"/>
  </r>
  <r>
    <n v="884"/>
    <x v="884"/>
    <s v="We need to hire an animal trainer to have a chimpanzee actor perform in our music video with us!"/>
    <n v="2000"/>
    <n v="20"/>
    <x v="2"/>
    <x v="0"/>
    <x v="0"/>
    <x v="884"/>
    <n v="1331666146"/>
    <x v="0"/>
    <n v="2"/>
    <b v="0"/>
    <x v="14"/>
    <m/>
    <n v="10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x v="885"/>
    <n v="1481322911"/>
    <x v="0"/>
    <n v="21"/>
    <b v="0"/>
    <x v="14"/>
    <m/>
    <n v="87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x v="886"/>
    <n v="1471812813"/>
    <x v="0"/>
    <n v="7"/>
    <b v="0"/>
    <x v="14"/>
    <m/>
    <n v="352.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x v="887"/>
    <n v="1335567655"/>
    <x v="0"/>
    <n v="0"/>
    <b v="0"/>
    <x v="14"/>
    <m/>
    <n v="50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x v="888"/>
    <n v="1311789885"/>
    <x v="0"/>
    <n v="4"/>
    <b v="0"/>
    <x v="14"/>
    <m/>
    <n v="536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x v="889"/>
    <n v="1409942943"/>
    <x v="0"/>
    <n v="32"/>
    <b v="0"/>
    <x v="14"/>
    <m/>
    <n v="13680.16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x v="890"/>
    <n v="1382460379"/>
    <x v="0"/>
    <n v="4"/>
    <b v="0"/>
    <x v="14"/>
    <m/>
    <n v="1562.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x v="891"/>
    <n v="1405989930"/>
    <x v="0"/>
    <n v="9"/>
    <b v="0"/>
    <x v="14"/>
    <m/>
    <n v="4130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x v="892"/>
    <n v="1273121283"/>
    <x v="0"/>
    <n v="17"/>
    <b v="0"/>
    <x v="14"/>
    <m/>
    <n v="4222.5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x v="893"/>
    <n v="1425331963"/>
    <x v="0"/>
    <n v="5"/>
    <b v="0"/>
    <x v="14"/>
    <m/>
    <n v="110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x v="894"/>
    <n v="1462577610"/>
    <x v="0"/>
    <n v="53"/>
    <b v="0"/>
    <x v="14"/>
    <m/>
    <n v="1391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x v="895"/>
    <n v="1284087829"/>
    <x v="0"/>
    <n v="7"/>
    <b v="0"/>
    <x v="14"/>
    <m/>
    <n v="4097.5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x v="896"/>
    <n v="1438549026"/>
    <x v="0"/>
    <n v="72"/>
    <b v="0"/>
    <x v="14"/>
    <m/>
    <n v="5600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x v="897"/>
    <n v="1351528308"/>
    <x v="0"/>
    <n v="0"/>
    <b v="0"/>
    <x v="14"/>
    <m/>
    <n v="150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x v="898"/>
    <n v="1322763110"/>
    <x v="0"/>
    <n v="2"/>
    <b v="0"/>
    <x v="14"/>
    <m/>
    <n v="128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x v="899"/>
    <n v="1302661362"/>
    <x v="0"/>
    <n v="8"/>
    <b v="0"/>
    <x v="14"/>
    <m/>
    <n v="515"/>
    <x v="4"/>
    <x v="14"/>
  </r>
  <r>
    <n v="900"/>
    <x v="900"/>
    <s v="With Project Revive, I aim to protect and nurture the creative impulse through music."/>
    <n v="5000"/>
    <n v="21"/>
    <x v="2"/>
    <x v="0"/>
    <x v="0"/>
    <x v="900"/>
    <n v="1456777402"/>
    <x v="0"/>
    <n v="2"/>
    <b v="0"/>
    <x v="13"/>
    <m/>
    <n v="25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x v="901"/>
    <n v="1272050914"/>
    <x v="0"/>
    <n v="0"/>
    <b v="0"/>
    <x v="13"/>
    <m/>
    <n v="325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x v="902"/>
    <n v="1404947422"/>
    <x v="0"/>
    <n v="3"/>
    <b v="0"/>
    <x v="13"/>
    <m/>
    <n v="15045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x v="903"/>
    <n v="1346180780"/>
    <x v="0"/>
    <n v="4"/>
    <b v="0"/>
    <x v="13"/>
    <m/>
    <n v="258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x v="904"/>
    <n v="1449194137"/>
    <x v="0"/>
    <n v="3"/>
    <b v="0"/>
    <x v="13"/>
    <m/>
    <n v="25075.5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x v="905"/>
    <n v="1290663926"/>
    <x v="0"/>
    <n v="6"/>
    <b v="0"/>
    <x v="13"/>
    <m/>
    <n v="3348"/>
    <x v="4"/>
    <x v="13"/>
  </r>
  <r>
    <n v="906"/>
    <x v="906"/>
    <s v="The DMV's most respected saxophonist pay tribute to Motown."/>
    <n v="15000"/>
    <n v="0"/>
    <x v="2"/>
    <x v="0"/>
    <x v="0"/>
    <x v="906"/>
    <n v="1392093190"/>
    <x v="0"/>
    <n v="0"/>
    <b v="0"/>
    <x v="13"/>
    <m/>
    <n v="7500"/>
    <x v="4"/>
    <x v="13"/>
  </r>
  <r>
    <n v="907"/>
    <x v="907"/>
    <s v="Greg Chambers' self-titled CD needs support for post production, replication, and promotion."/>
    <n v="2900"/>
    <n v="0"/>
    <x v="2"/>
    <x v="0"/>
    <x v="0"/>
    <x v="907"/>
    <n v="1313123823"/>
    <x v="0"/>
    <n v="0"/>
    <b v="0"/>
    <x v="13"/>
    <m/>
    <n v="1450"/>
    <x v="4"/>
    <x v="13"/>
  </r>
  <r>
    <n v="908"/>
    <x v="908"/>
    <s v="This project is designed to help protect the environment by using Eco-friendly product packaging."/>
    <n v="2500"/>
    <n v="0"/>
    <x v="2"/>
    <x v="0"/>
    <x v="0"/>
    <x v="908"/>
    <n v="1276283655"/>
    <x v="0"/>
    <n v="0"/>
    <b v="0"/>
    <x v="13"/>
    <m/>
    <n v="125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x v="909"/>
    <n v="1340296440"/>
    <x v="0"/>
    <n v="8"/>
    <b v="0"/>
    <x v="13"/>
    <m/>
    <n v="8260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x v="910"/>
    <n v="1483362319"/>
    <x v="0"/>
    <n v="5"/>
    <b v="0"/>
    <x v="13"/>
    <m/>
    <n v="336.5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x v="911"/>
    <n v="1388707645"/>
    <x v="0"/>
    <n v="0"/>
    <b v="0"/>
    <x v="13"/>
    <m/>
    <n v="50000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x v="912"/>
    <n v="1350009447"/>
    <x v="0"/>
    <n v="2"/>
    <b v="0"/>
    <x v="13"/>
    <m/>
    <n v="176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x v="913"/>
    <n v="1333596019"/>
    <x v="0"/>
    <n v="24"/>
    <b v="0"/>
    <x v="13"/>
    <m/>
    <n v="15991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x v="914"/>
    <n v="1343326747"/>
    <x v="0"/>
    <n v="0"/>
    <b v="0"/>
    <x v="13"/>
    <m/>
    <n v="750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x v="915"/>
    <n v="1327853914"/>
    <x v="0"/>
    <n v="9"/>
    <b v="0"/>
    <x v="13"/>
    <m/>
    <n v="3437.5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x v="916"/>
    <n v="1284409734"/>
    <x v="0"/>
    <n v="0"/>
    <b v="0"/>
    <x v="13"/>
    <m/>
    <n v="165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x v="917"/>
    <n v="1402612730"/>
    <x v="0"/>
    <n v="1"/>
    <b v="0"/>
    <x v="13"/>
    <m/>
    <n v="2515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x v="918"/>
    <n v="1414879161"/>
    <x v="0"/>
    <n v="10"/>
    <b v="0"/>
    <x v="13"/>
    <m/>
    <n v="2048"/>
    <x v="4"/>
    <x v="13"/>
  </r>
  <r>
    <n v="919"/>
    <x v="919"/>
    <s v="Cool jazz with a New Orleans flavor."/>
    <n v="20000"/>
    <n v="100"/>
    <x v="2"/>
    <x v="0"/>
    <x v="0"/>
    <x v="919"/>
    <n v="1352906645"/>
    <x v="0"/>
    <n v="1"/>
    <b v="0"/>
    <x v="13"/>
    <m/>
    <n v="1005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x v="920"/>
    <n v="1381853222"/>
    <x v="0"/>
    <n v="0"/>
    <b v="0"/>
    <x v="13"/>
    <m/>
    <n v="275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x v="921"/>
    <n v="1320033976"/>
    <x v="0"/>
    <n v="20"/>
    <b v="0"/>
    <x v="13"/>
    <m/>
    <n v="9817.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x v="922"/>
    <n v="1409143393"/>
    <x v="0"/>
    <n v="30"/>
    <b v="0"/>
    <x v="13"/>
    <m/>
    <n v="16340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x v="923"/>
    <n v="1414018923"/>
    <x v="0"/>
    <n v="6"/>
    <b v="0"/>
    <x v="13"/>
    <m/>
    <n v="766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x v="924"/>
    <n v="1358203069"/>
    <x v="0"/>
    <n v="15"/>
    <b v="0"/>
    <x v="13"/>
    <m/>
    <n v="1663.5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x v="925"/>
    <n v="1382994511"/>
    <x v="0"/>
    <n v="5"/>
    <b v="0"/>
    <x v="13"/>
    <m/>
    <n v="3080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x v="926"/>
    <n v="1276043330"/>
    <x v="0"/>
    <n v="0"/>
    <b v="0"/>
    <x v="13"/>
    <m/>
    <n v="3500"/>
    <x v="4"/>
    <x v="13"/>
  </r>
  <r>
    <n v="927"/>
    <x v="927"/>
    <s v="Studio CD/DVD Solo project of Pianist &amp; Keyboardist Jetro da Silva"/>
    <n v="20000"/>
    <n v="0"/>
    <x v="2"/>
    <x v="0"/>
    <x v="0"/>
    <x v="927"/>
    <n v="1334432695"/>
    <x v="0"/>
    <n v="0"/>
    <b v="0"/>
    <x v="13"/>
    <m/>
    <n v="10000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x v="928"/>
    <n v="1348864913"/>
    <x v="0"/>
    <n v="28"/>
    <b v="0"/>
    <x v="13"/>
    <m/>
    <n v="8037.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x v="929"/>
    <n v="1331358169"/>
    <x v="0"/>
    <n v="0"/>
    <b v="0"/>
    <x v="13"/>
    <m/>
    <n v="25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x v="930"/>
    <n v="1273874306"/>
    <x v="0"/>
    <n v="5"/>
    <b v="0"/>
    <x v="13"/>
    <m/>
    <n v="622.5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x v="931"/>
    <n v="1392021502"/>
    <x v="0"/>
    <n v="7"/>
    <b v="0"/>
    <x v="13"/>
    <m/>
    <n v="1065.5"/>
    <x v="4"/>
    <x v="13"/>
  </r>
  <r>
    <n v="932"/>
    <x v="932"/>
    <s v="Help me to create my 3rd album, a Christmas CD with 16 Holiday/Original favorites!"/>
    <n v="9500"/>
    <n v="1381"/>
    <x v="2"/>
    <x v="0"/>
    <x v="0"/>
    <x v="932"/>
    <n v="1360106145"/>
    <x v="0"/>
    <n v="30"/>
    <b v="0"/>
    <x v="13"/>
    <m/>
    <n v="5440.5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x v="933"/>
    <n v="1394683409"/>
    <x v="0"/>
    <n v="2"/>
    <b v="0"/>
    <x v="13"/>
    <m/>
    <n v="10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x v="934"/>
    <n v="1396633284"/>
    <x v="0"/>
    <n v="30"/>
    <b v="0"/>
    <x v="13"/>
    <m/>
    <n v="3260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x v="935"/>
    <n v="1451462429"/>
    <x v="0"/>
    <n v="2"/>
    <b v="0"/>
    <x v="13"/>
    <m/>
    <n v="177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x v="936"/>
    <n v="1323131689"/>
    <x v="0"/>
    <n v="0"/>
    <b v="0"/>
    <x v="13"/>
    <m/>
    <n v="70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x v="937"/>
    <n v="1380913757"/>
    <x v="0"/>
    <n v="2"/>
    <b v="0"/>
    <x v="13"/>
    <m/>
    <n v="1770"/>
    <x v="4"/>
    <x v="13"/>
  </r>
  <r>
    <n v="938"/>
    <x v="938"/>
    <s v="Creating new avenues of exposure for young Jazz &amp; Soul artists_x000a_to express their Art of Music."/>
    <n v="7000"/>
    <n v="25"/>
    <x v="2"/>
    <x v="0"/>
    <x v="0"/>
    <x v="938"/>
    <n v="1343993448"/>
    <x v="0"/>
    <n v="1"/>
    <b v="0"/>
    <x v="13"/>
    <m/>
    <n v="3512.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x v="939"/>
    <n v="1369246738"/>
    <x v="0"/>
    <n v="2"/>
    <b v="0"/>
    <x v="13"/>
    <m/>
    <n v="1395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x v="940"/>
    <n v="1435363926"/>
    <x v="0"/>
    <n v="14"/>
    <b v="0"/>
    <x v="8"/>
    <m/>
    <n v="5272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x v="941"/>
    <n v="1484101145"/>
    <x v="0"/>
    <n v="31"/>
    <b v="0"/>
    <x v="8"/>
    <m/>
    <n v="25580.5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x v="942"/>
    <n v="1452716060"/>
    <x v="0"/>
    <n v="16"/>
    <b v="0"/>
    <x v="8"/>
    <m/>
    <n v="4084"/>
    <x v="2"/>
    <x v="8"/>
  </r>
  <r>
    <n v="943"/>
    <x v="943"/>
    <s v="A mask for home or travel that will give you the best, undisturbed sleep of your life."/>
    <n v="3000"/>
    <n v="289"/>
    <x v="2"/>
    <x v="0"/>
    <x v="0"/>
    <x v="943"/>
    <n v="1477843305"/>
    <x v="0"/>
    <n v="12"/>
    <b v="0"/>
    <x v="8"/>
    <m/>
    <n v="1644.5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x v="944"/>
    <n v="1458050450"/>
    <x v="0"/>
    <n v="96"/>
    <b v="0"/>
    <x v="8"/>
    <m/>
    <n v="28331.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x v="945"/>
    <n v="1482958626"/>
    <x v="0"/>
    <n v="16"/>
    <b v="0"/>
    <x v="8"/>
    <m/>
    <n v="51242"/>
    <x v="2"/>
    <x v="8"/>
  </r>
  <r>
    <n v="946"/>
    <x v="946"/>
    <s v="Soft edged-Hard working. The perfect wearable organization for the home and professional shop."/>
    <n v="15000"/>
    <n v="286"/>
    <x v="2"/>
    <x v="0"/>
    <x v="0"/>
    <x v="946"/>
    <n v="1470852048"/>
    <x v="0"/>
    <n v="5"/>
    <b v="0"/>
    <x v="8"/>
    <m/>
    <n v="7643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x v="947"/>
    <n v="1462128306"/>
    <x v="0"/>
    <n v="0"/>
    <b v="0"/>
    <x v="8"/>
    <m/>
    <n v="425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x v="948"/>
    <n v="1455220364"/>
    <x v="0"/>
    <n v="8"/>
    <b v="0"/>
    <x v="8"/>
    <m/>
    <n v="224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x v="949"/>
    <n v="1450832576"/>
    <x v="0"/>
    <n v="7"/>
    <b v="0"/>
    <x v="8"/>
    <m/>
    <n v="10136.5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x v="950"/>
    <n v="1450461661"/>
    <x v="0"/>
    <n v="24"/>
    <b v="0"/>
    <x v="8"/>
    <m/>
    <n v="3201"/>
    <x v="2"/>
    <x v="8"/>
  </r>
  <r>
    <n v="951"/>
    <x v="951"/>
    <s v="Revolutionizing the way we walk our dogs!"/>
    <n v="50000"/>
    <n v="19195"/>
    <x v="2"/>
    <x v="0"/>
    <x v="0"/>
    <x v="951"/>
    <n v="1461166872"/>
    <x v="0"/>
    <n v="121"/>
    <b v="0"/>
    <x v="8"/>
    <m/>
    <n v="34597.5"/>
    <x v="2"/>
    <x v="8"/>
  </r>
  <r>
    <n v="952"/>
    <x v="952"/>
    <s v="Audionoggin: Wireless personal surround sound for the athlete in everyone."/>
    <n v="49000"/>
    <n v="19572"/>
    <x v="2"/>
    <x v="0"/>
    <x v="0"/>
    <x v="952"/>
    <n v="1476888212"/>
    <x v="0"/>
    <n v="196"/>
    <b v="0"/>
    <x v="8"/>
    <m/>
    <n v="342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x v="953"/>
    <n v="1419566199"/>
    <x v="0"/>
    <n v="5"/>
    <b v="0"/>
    <x v="8"/>
    <m/>
    <n v="7563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x v="954"/>
    <n v="1436472039"/>
    <x v="0"/>
    <n v="73"/>
    <b v="0"/>
    <x v="8"/>
    <m/>
    <n v="10755.5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x v="955"/>
    <n v="1470294300"/>
    <x v="0"/>
    <n v="93"/>
    <b v="0"/>
    <x v="8"/>
    <m/>
    <n v="15849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x v="956"/>
    <n v="1424901359"/>
    <x v="0"/>
    <n v="17"/>
    <b v="0"/>
    <x v="8"/>
    <m/>
    <n v="25430.5"/>
    <x v="2"/>
    <x v="8"/>
  </r>
  <r>
    <n v="957"/>
    <x v="957"/>
    <s v="A Leather Smart watch Band, that NEVER needs to be charged for only $37!"/>
    <n v="12000"/>
    <n v="233"/>
    <x v="2"/>
    <x v="0"/>
    <x v="0"/>
    <x v="957"/>
    <n v="1476710133"/>
    <x v="0"/>
    <n v="7"/>
    <b v="0"/>
    <x v="8"/>
    <m/>
    <n v="6116.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x v="958"/>
    <n v="1426792563"/>
    <x v="0"/>
    <n v="17"/>
    <b v="0"/>
    <x v="8"/>
    <m/>
    <n v="4329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x v="959"/>
    <n v="1419048665"/>
    <x v="0"/>
    <n v="171"/>
    <b v="0"/>
    <x v="8"/>
    <m/>
    <n v="3471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x v="960"/>
    <n v="1485874955"/>
    <x v="0"/>
    <n v="188"/>
    <b v="0"/>
    <x v="8"/>
    <m/>
    <n v="40652.5"/>
    <x v="2"/>
    <x v="8"/>
  </r>
  <r>
    <n v="961"/>
    <x v="961"/>
    <s v="Active, happy &amp; healthy together! _x000a_Thatâ€™s our mission for all dogs and their parents."/>
    <n v="95000"/>
    <n v="40079"/>
    <x v="2"/>
    <x v="0"/>
    <x v="0"/>
    <x v="961"/>
    <n v="1483634335"/>
    <x v="0"/>
    <n v="110"/>
    <b v="0"/>
    <x v="8"/>
    <m/>
    <n v="67539.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x v="962"/>
    <n v="1451927153"/>
    <x v="0"/>
    <n v="37"/>
    <b v="0"/>
    <x v="8"/>
    <m/>
    <n v="1606"/>
    <x v="2"/>
    <x v="8"/>
  </r>
  <r>
    <n v="963"/>
    <x v="963"/>
    <s v="WE are molding an educated, motivated, non violent GENERATION!"/>
    <n v="35000"/>
    <n v="377"/>
    <x v="2"/>
    <x v="0"/>
    <x v="0"/>
    <x v="963"/>
    <n v="1473693319"/>
    <x v="0"/>
    <n v="9"/>
    <b v="0"/>
    <x v="8"/>
    <m/>
    <n v="17688.5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x v="964"/>
    <n v="1437663919"/>
    <x v="0"/>
    <n v="29"/>
    <b v="0"/>
    <x v="8"/>
    <m/>
    <n v="55439.5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x v="965"/>
    <n v="1474676646"/>
    <x v="0"/>
    <n v="6"/>
    <b v="0"/>
    <x v="8"/>
    <m/>
    <n v="12649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x v="966"/>
    <n v="1473174932"/>
    <x v="0"/>
    <n v="30"/>
    <b v="0"/>
    <x v="8"/>
    <m/>
    <n v="6888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x v="967"/>
    <n v="1456121174"/>
    <x v="0"/>
    <n v="81"/>
    <b v="0"/>
    <x v="8"/>
    <m/>
    <n v="1178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x v="968"/>
    <n v="1405542034"/>
    <x v="0"/>
    <n v="4"/>
    <b v="0"/>
    <x v="8"/>
    <m/>
    <n v="4053"/>
    <x v="2"/>
    <x v="8"/>
  </r>
  <r>
    <n v="969"/>
    <x v="969"/>
    <s v="Geek &amp; Chic Smart Jewelry Collection, Wearables Meet Style!"/>
    <n v="30000"/>
    <n v="14000"/>
    <x v="2"/>
    <x v="14"/>
    <x v="10"/>
    <x v="969"/>
    <n v="1483773407"/>
    <x v="0"/>
    <n v="11"/>
    <b v="0"/>
    <x v="8"/>
    <m/>
    <n v="22000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x v="970"/>
    <n v="1481951853"/>
    <x v="0"/>
    <n v="14"/>
    <b v="0"/>
    <x v="8"/>
    <m/>
    <n v="3648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x v="971"/>
    <n v="1429290060"/>
    <x v="0"/>
    <n v="5"/>
    <b v="0"/>
    <x v="8"/>
    <m/>
    <n v="50113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x v="972"/>
    <n v="1407271598"/>
    <x v="0"/>
    <n v="45"/>
    <b v="0"/>
    <x v="8"/>
    <m/>
    <n v="13462.5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x v="973"/>
    <n v="1441844493"/>
    <x v="0"/>
    <n v="8"/>
    <b v="0"/>
    <x v="8"/>
    <m/>
    <n v="10205.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x v="974"/>
    <n v="1456336756"/>
    <x v="0"/>
    <n v="3"/>
    <b v="0"/>
    <x v="8"/>
    <m/>
    <n v="25140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x v="975"/>
    <n v="1461948185"/>
    <x v="0"/>
    <n v="24"/>
    <b v="0"/>
    <x v="8"/>
    <m/>
    <n v="51303.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x v="976"/>
    <n v="1435627497"/>
    <x v="0"/>
    <n v="18"/>
    <b v="0"/>
    <x v="8"/>
    <m/>
    <n v="76444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x v="977"/>
    <n v="1453502197"/>
    <x v="0"/>
    <n v="12"/>
    <b v="0"/>
    <x v="8"/>
    <m/>
    <n v="1804.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x v="978"/>
    <n v="1453793101"/>
    <x v="0"/>
    <n v="123"/>
    <b v="0"/>
    <x v="8"/>
    <m/>
    <n v="135081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x v="979"/>
    <n v="1463392828"/>
    <x v="0"/>
    <n v="96"/>
    <b v="0"/>
    <x v="8"/>
    <m/>
    <n v="31993.08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x v="980"/>
    <n v="1413495722"/>
    <x v="0"/>
    <n v="31"/>
    <b v="0"/>
    <x v="8"/>
    <m/>
    <n v="5743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x v="981"/>
    <n v="1405032222"/>
    <x v="0"/>
    <n v="4"/>
    <b v="0"/>
    <x v="8"/>
    <m/>
    <n v="44449.5"/>
    <x v="2"/>
    <x v="8"/>
  </r>
  <r>
    <n v="982"/>
    <x v="982"/>
    <s v="revolutonary ultra-slim 2-in-1 Smart  2-in-1 I-PHONE handle/WALLETtm with 360 rotatiion"/>
    <n v="17500"/>
    <n v="3"/>
    <x v="2"/>
    <x v="0"/>
    <x v="0"/>
    <x v="982"/>
    <n v="1472839486"/>
    <x v="0"/>
    <n v="3"/>
    <b v="0"/>
    <x v="8"/>
    <m/>
    <n v="8751.5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x v="983"/>
    <n v="1469289685"/>
    <x v="0"/>
    <n v="179"/>
    <b v="0"/>
    <x v="8"/>
    <m/>
    <n v="67485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x v="984"/>
    <n v="1424918808"/>
    <x v="0"/>
    <n v="3"/>
    <b v="0"/>
    <x v="8"/>
    <m/>
    <n v="505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x v="985"/>
    <n v="1449011610"/>
    <x v="0"/>
    <n v="23"/>
    <b v="0"/>
    <x v="8"/>
    <m/>
    <n v="15944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x v="986"/>
    <n v="1447698300"/>
    <x v="0"/>
    <n v="23"/>
    <b v="0"/>
    <x v="8"/>
    <m/>
    <n v="11275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x v="987"/>
    <n v="1400051050"/>
    <x v="0"/>
    <n v="41"/>
    <b v="0"/>
    <x v="8"/>
    <m/>
    <n v="2830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x v="988"/>
    <n v="1472718825"/>
    <x v="0"/>
    <n v="0"/>
    <b v="0"/>
    <x v="8"/>
    <m/>
    <n v="2500"/>
    <x v="2"/>
    <x v="8"/>
  </r>
  <r>
    <n v="989"/>
    <x v="989"/>
    <s v="The most useful phone charger you will ever buy"/>
    <n v="10000"/>
    <n v="1677"/>
    <x v="2"/>
    <x v="0"/>
    <x v="0"/>
    <x v="989"/>
    <n v="1472509495"/>
    <x v="0"/>
    <n v="32"/>
    <b v="0"/>
    <x v="8"/>
    <m/>
    <n v="5838.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x v="990"/>
    <n v="1407178164"/>
    <x v="0"/>
    <n v="2"/>
    <b v="0"/>
    <x v="8"/>
    <m/>
    <n v="125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x v="991"/>
    <n v="1466186988"/>
    <x v="0"/>
    <n v="7"/>
    <b v="0"/>
    <x v="8"/>
    <m/>
    <n v="2606"/>
    <x v="2"/>
    <x v="8"/>
  </r>
  <r>
    <n v="992"/>
    <x v="992"/>
    <s v="The HOTTEST and COOLEST thing yet! WairConditioning... an entirely new level of comfortability!"/>
    <n v="100000"/>
    <n v="467"/>
    <x v="2"/>
    <x v="0"/>
    <x v="0"/>
    <x v="992"/>
    <n v="1457475119"/>
    <x v="0"/>
    <n v="4"/>
    <b v="0"/>
    <x v="8"/>
    <m/>
    <n v="50233.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x v="993"/>
    <n v="1476054568"/>
    <x v="0"/>
    <n v="196"/>
    <b v="0"/>
    <x v="8"/>
    <m/>
    <n v="43780.5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x v="994"/>
    <n v="1412835530"/>
    <x v="0"/>
    <n v="11"/>
    <b v="0"/>
    <x v="8"/>
    <m/>
    <n v="102334.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x v="995"/>
    <n v="1415140480"/>
    <x v="0"/>
    <n v="9"/>
    <b v="0"/>
    <x v="8"/>
    <m/>
    <n v="5363"/>
    <x v="2"/>
    <x v="8"/>
  </r>
  <r>
    <n v="996"/>
    <x v="996"/>
    <s v="Study the behaviour of technical communities by tracking their movement  through wearables"/>
    <n v="4000"/>
    <n v="65"/>
    <x v="2"/>
    <x v="0"/>
    <x v="0"/>
    <x v="996"/>
    <n v="1403902060"/>
    <x v="0"/>
    <n v="5"/>
    <b v="0"/>
    <x v="8"/>
    <m/>
    <n v="2032.5"/>
    <x v="2"/>
    <x v="8"/>
  </r>
  <r>
    <n v="997"/>
    <x v="997"/>
    <s v="The iPhanny keeps your iPhone 6 safe from bending in those dangerous pants pockets."/>
    <n v="5000"/>
    <n v="65"/>
    <x v="2"/>
    <x v="0"/>
    <x v="0"/>
    <x v="997"/>
    <n v="1414549697"/>
    <x v="0"/>
    <n v="8"/>
    <b v="0"/>
    <x v="8"/>
    <m/>
    <n v="2532.5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x v="998"/>
    <n v="1444017801"/>
    <x v="0"/>
    <n v="229"/>
    <b v="0"/>
    <x v="8"/>
    <m/>
    <n v="47567.5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x v="999"/>
    <n v="1413270690"/>
    <x v="0"/>
    <n v="40"/>
    <b v="0"/>
    <x v="8"/>
    <m/>
    <n v="80841.5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x v="1000"/>
    <n v="1484357160"/>
    <x v="0"/>
    <n v="6"/>
    <b v="0"/>
    <x v="8"/>
    <m/>
    <n v="457262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x v="1001"/>
    <n v="1481908613"/>
    <x v="0"/>
    <n v="4"/>
    <b v="0"/>
    <x v="8"/>
    <m/>
    <n v="51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x v="1002"/>
    <n v="1447777514"/>
    <x v="0"/>
    <n v="22"/>
    <b v="0"/>
    <x v="8"/>
    <m/>
    <n v="6479.5"/>
    <x v="2"/>
    <x v="8"/>
  </r>
  <r>
    <n v="1003"/>
    <x v="1003"/>
    <s v="Connected, heating, premium quality and comfortable leather sneakers - hand-crafted in France."/>
    <n v="20000"/>
    <n v="3211"/>
    <x v="1"/>
    <x v="6"/>
    <x v="3"/>
    <x v="1003"/>
    <n v="1487091661"/>
    <x v="0"/>
    <n v="15"/>
    <b v="0"/>
    <x v="8"/>
    <m/>
    <n v="11605.5"/>
    <x v="2"/>
    <x v="8"/>
  </r>
  <r>
    <n v="1004"/>
    <x v="1004"/>
    <s v="Harnessing wearable technology as a powerful defense for food-allergy children."/>
    <n v="25000"/>
    <n v="20552"/>
    <x v="1"/>
    <x v="0"/>
    <x v="0"/>
    <x v="1004"/>
    <n v="1453222827"/>
    <x v="0"/>
    <n v="95"/>
    <b v="0"/>
    <x v="8"/>
    <m/>
    <n v="22776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x v="1005"/>
    <n v="1443538783"/>
    <x v="0"/>
    <n v="161"/>
    <b v="0"/>
    <x v="8"/>
    <m/>
    <n v="17505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x v="1006"/>
    <n v="1417654672"/>
    <x v="0"/>
    <n v="8"/>
    <b v="0"/>
    <x v="8"/>
    <m/>
    <n v="2117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x v="1007"/>
    <n v="1478095223"/>
    <x v="0"/>
    <n v="76"/>
    <b v="0"/>
    <x v="8"/>
    <m/>
    <n v="21648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x v="1008"/>
    <n v="1480361115"/>
    <x v="0"/>
    <n v="1"/>
    <b v="0"/>
    <x v="8"/>
    <m/>
    <n v="46875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x v="1009"/>
    <n v="1463754646"/>
    <x v="0"/>
    <n v="101"/>
    <b v="0"/>
    <x v="8"/>
    <m/>
    <n v="28282.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x v="1010"/>
    <n v="1468180462"/>
    <x v="0"/>
    <n v="4"/>
    <b v="0"/>
    <x v="8"/>
    <m/>
    <n v="5773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x v="1011"/>
    <n v="1415050395"/>
    <x v="0"/>
    <n v="1"/>
    <b v="0"/>
    <x v="8"/>
    <m/>
    <n v="10037.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x v="1012"/>
    <n v="1481366052"/>
    <x v="0"/>
    <n v="775"/>
    <b v="0"/>
    <x v="8"/>
    <m/>
    <n v="540875.5250000000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x v="1013"/>
    <n v="1449000056"/>
    <x v="0"/>
    <n v="90"/>
    <b v="0"/>
    <x v="8"/>
    <m/>
    <n v="16816"/>
    <x v="2"/>
    <x v="8"/>
  </r>
  <r>
    <n v="1014"/>
    <x v="1014"/>
    <s v="CHEMION is an eyewear device that lets you show your creativity to the world."/>
    <n v="10000"/>
    <n v="3060"/>
    <x v="1"/>
    <x v="0"/>
    <x v="0"/>
    <x v="1014"/>
    <n v="1415750615"/>
    <x v="0"/>
    <n v="16"/>
    <b v="0"/>
    <x v="8"/>
    <m/>
    <n v="6530"/>
    <x v="2"/>
    <x v="8"/>
  </r>
  <r>
    <n v="1015"/>
    <x v="1015"/>
    <s v="SKIN - The wearable music remote control which makes your fitness lifestyle a bit easier"/>
    <n v="9000"/>
    <n v="240"/>
    <x v="1"/>
    <x v="16"/>
    <x v="11"/>
    <x v="1015"/>
    <n v="1445893495"/>
    <x v="0"/>
    <n v="6"/>
    <b v="0"/>
    <x v="8"/>
    <m/>
    <n v="462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x v="1016"/>
    <n v="1456108456"/>
    <x v="0"/>
    <n v="38"/>
    <b v="0"/>
    <x v="8"/>
    <m/>
    <n v="51421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x v="1017"/>
    <n v="1444666335"/>
    <x v="0"/>
    <n v="355"/>
    <b v="0"/>
    <x v="8"/>
    <m/>
    <n v="153598.5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x v="1018"/>
    <n v="1465904933"/>
    <x v="0"/>
    <n v="7"/>
    <b v="0"/>
    <x v="8"/>
    <m/>
    <n v="10310.5"/>
    <x v="2"/>
    <x v="8"/>
  </r>
  <r>
    <n v="1019"/>
    <x v="1019"/>
    <s v="Tempi Is a Wearable Bluetooth Device That Gives Accurate Temperature and Humidity Readings."/>
    <n v="45000"/>
    <n v="21300"/>
    <x v="1"/>
    <x v="0"/>
    <x v="0"/>
    <x v="1019"/>
    <n v="1420500149"/>
    <x v="0"/>
    <n v="400"/>
    <b v="0"/>
    <x v="8"/>
    <m/>
    <n v="33150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x v="1020"/>
    <n v="1430617209"/>
    <x v="0"/>
    <n v="30"/>
    <b v="1"/>
    <x v="15"/>
    <m/>
    <n v="2368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x v="1021"/>
    <n v="1443074571"/>
    <x v="1"/>
    <n v="478"/>
    <b v="1"/>
    <x v="15"/>
    <m/>
    <n v="6777.0550000000003"/>
    <x v="4"/>
    <x v="15"/>
  </r>
  <r>
    <n v="1022"/>
    <x v="1022"/>
    <s v="Help get four new bootlegs onto vinyl in the second installment of my series!"/>
    <n v="2000"/>
    <n v="2298"/>
    <x v="0"/>
    <x v="0"/>
    <x v="0"/>
    <x v="1022"/>
    <n v="1429284677"/>
    <x v="1"/>
    <n v="74"/>
    <b v="1"/>
    <x v="15"/>
    <m/>
    <n v="2149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x v="1023"/>
    <n v="1432245861"/>
    <x v="0"/>
    <n v="131"/>
    <b v="1"/>
    <x v="15"/>
    <m/>
    <n v="3371.5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x v="1024"/>
    <n v="1451656563"/>
    <x v="1"/>
    <n v="61"/>
    <b v="1"/>
    <x v="15"/>
    <m/>
    <n v="21863.775000000001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x v="1025"/>
    <n v="1423944037"/>
    <x v="1"/>
    <n v="1071"/>
    <b v="1"/>
    <x v="15"/>
    <m/>
    <n v="73474.91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x v="1026"/>
    <n v="1456480016"/>
    <x v="1"/>
    <n v="122"/>
    <b v="1"/>
    <x v="15"/>
    <m/>
    <n v="7000.29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x v="1027"/>
    <n v="1411433347"/>
    <x v="1"/>
    <n v="111"/>
    <b v="1"/>
    <x v="15"/>
    <m/>
    <n v="761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x v="1028"/>
    <n v="1484924605"/>
    <x v="1"/>
    <n v="255"/>
    <b v="1"/>
    <x v="15"/>
    <m/>
    <n v="10863.5"/>
    <x v="4"/>
    <x v="15"/>
  </r>
  <r>
    <n v="1029"/>
    <x v="1029"/>
    <s v="We want to recreate last years massive Valborgparty in Lund but this time even bigger!"/>
    <n v="10000"/>
    <n v="11176"/>
    <x v="0"/>
    <x v="11"/>
    <x v="9"/>
    <x v="1029"/>
    <n v="1423501507"/>
    <x v="0"/>
    <n v="141"/>
    <b v="1"/>
    <x v="15"/>
    <m/>
    <n v="10588"/>
    <x v="4"/>
    <x v="15"/>
  </r>
  <r>
    <n v="1030"/>
    <x v="1030"/>
    <s v="Help fund the latest Gothsicles mega-album, I FEEL SICLE!"/>
    <n v="2000"/>
    <n v="6842"/>
    <x v="0"/>
    <x v="0"/>
    <x v="0"/>
    <x v="1030"/>
    <n v="1472470549"/>
    <x v="0"/>
    <n v="159"/>
    <b v="1"/>
    <x v="15"/>
    <m/>
    <n v="4421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x v="1031"/>
    <n v="1447698010"/>
    <x v="0"/>
    <n v="99"/>
    <b v="1"/>
    <x v="15"/>
    <m/>
    <n v="10370"/>
    <x v="4"/>
    <x v="15"/>
  </r>
  <r>
    <n v="1032"/>
    <x v="1032"/>
    <s v="Ideal for living rooms and open spaces."/>
    <n v="5400"/>
    <n v="5858.84"/>
    <x v="0"/>
    <x v="0"/>
    <x v="0"/>
    <x v="1032"/>
    <n v="1464105625"/>
    <x v="0"/>
    <n v="96"/>
    <b v="1"/>
    <x v="15"/>
    <m/>
    <n v="5629.42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x v="1033"/>
    <n v="1479144880"/>
    <x v="0"/>
    <n v="27"/>
    <b v="1"/>
    <x v="15"/>
    <m/>
    <n v="1347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x v="1034"/>
    <n v="1467604804"/>
    <x v="0"/>
    <n v="166"/>
    <b v="1"/>
    <x v="15"/>
    <m/>
    <n v="5750.0450000000001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x v="1035"/>
    <n v="1421076220"/>
    <x v="0"/>
    <n v="76"/>
    <b v="1"/>
    <x v="15"/>
    <m/>
    <n v="4776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x v="1036"/>
    <n v="1354790790"/>
    <x v="0"/>
    <n v="211"/>
    <b v="1"/>
    <x v="15"/>
    <m/>
    <n v="4778.110000000000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x v="1037"/>
    <n v="1429991062"/>
    <x v="0"/>
    <n v="21"/>
    <b v="1"/>
    <x v="15"/>
    <m/>
    <n v="1010.5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x v="1038"/>
    <n v="1455773623"/>
    <x v="0"/>
    <n v="61"/>
    <b v="1"/>
    <x v="15"/>
    <m/>
    <n v="1840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x v="1039"/>
    <n v="1479436646"/>
    <x v="0"/>
    <n v="30"/>
    <b v="1"/>
    <x v="15"/>
    <m/>
    <n v="570.5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x v="1040"/>
    <n v="1469725209"/>
    <x v="0"/>
    <n v="1"/>
    <b v="0"/>
    <x v="16"/>
    <m/>
    <n v="42625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x v="1041"/>
    <n v="1405041992"/>
    <x v="0"/>
    <n v="0"/>
    <b v="0"/>
    <x v="16"/>
    <m/>
    <n v="25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x v="1042"/>
    <n v="1406824948"/>
    <x v="0"/>
    <n v="1"/>
    <b v="0"/>
    <x v="16"/>
    <m/>
    <n v="33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x v="1043"/>
    <n v="1429509855"/>
    <x v="0"/>
    <n v="292"/>
    <b v="0"/>
    <x v="16"/>
    <m/>
    <n v="54268.5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x v="1044"/>
    <n v="1420668801"/>
    <x v="0"/>
    <n v="2"/>
    <b v="0"/>
    <x v="16"/>
    <m/>
    <n v="350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x v="1045"/>
    <n v="1406235550"/>
    <x v="0"/>
    <n v="8"/>
    <b v="0"/>
    <x v="16"/>
    <m/>
    <n v="5133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x v="1046"/>
    <n v="1447273560"/>
    <x v="0"/>
    <n v="0"/>
    <b v="0"/>
    <x v="16"/>
    <m/>
    <n v="150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x v="1047"/>
    <n v="1412624315"/>
    <x v="0"/>
    <n v="1"/>
    <b v="0"/>
    <x v="16"/>
    <m/>
    <n v="1000.5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x v="1048"/>
    <n v="1471310189"/>
    <x v="0"/>
    <n v="4"/>
    <b v="0"/>
    <x v="16"/>
    <m/>
    <n v="7606"/>
    <x v="5"/>
    <x v="16"/>
  </r>
  <r>
    <n v="1049"/>
    <x v="1049"/>
    <s v="------"/>
    <n v="12000"/>
    <n v="0"/>
    <x v="1"/>
    <x v="0"/>
    <x v="0"/>
    <x v="1049"/>
    <n v="1452680445"/>
    <x v="0"/>
    <n v="0"/>
    <b v="0"/>
    <x v="16"/>
    <m/>
    <n v="6000"/>
    <x v="5"/>
    <x v="16"/>
  </r>
  <r>
    <n v="1050"/>
    <x v="1050"/>
    <s v="Secularism is on the rise and I hear you.Talk to me."/>
    <n v="2500"/>
    <n v="0"/>
    <x v="1"/>
    <x v="0"/>
    <x v="0"/>
    <x v="1050"/>
    <n v="1439665677"/>
    <x v="0"/>
    <n v="0"/>
    <b v="0"/>
    <x v="16"/>
    <m/>
    <n v="125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x v="1051"/>
    <n v="1406679625"/>
    <x v="0"/>
    <n v="0"/>
    <b v="0"/>
    <x v="16"/>
    <m/>
    <n v="25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x v="1052"/>
    <n v="1461438495"/>
    <x v="0"/>
    <n v="0"/>
    <b v="0"/>
    <x v="16"/>
    <m/>
    <n v="2168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x v="1053"/>
    <n v="1486613332"/>
    <x v="0"/>
    <n v="1"/>
    <b v="0"/>
    <x v="16"/>
    <m/>
    <n v="757.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x v="1054"/>
    <n v="1405110399"/>
    <x v="0"/>
    <n v="0"/>
    <b v="0"/>
    <x v="16"/>
    <m/>
    <n v="125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x v="1055"/>
    <n v="1454802545"/>
    <x v="0"/>
    <n v="0"/>
    <b v="0"/>
    <x v="16"/>
    <m/>
    <n v="175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x v="1056"/>
    <n v="1424711777"/>
    <x v="0"/>
    <n v="0"/>
    <b v="0"/>
    <x v="16"/>
    <m/>
    <n v="5000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x v="1057"/>
    <n v="1478292883"/>
    <x v="0"/>
    <n v="0"/>
    <b v="0"/>
    <x v="16"/>
    <m/>
    <n v="500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x v="1058"/>
    <n v="1423777043"/>
    <x v="0"/>
    <n v="0"/>
    <b v="0"/>
    <x v="16"/>
    <m/>
    <n v="20000"/>
    <x v="5"/>
    <x v="16"/>
  </r>
  <r>
    <n v="1059"/>
    <x v="1059"/>
    <s v="Turning myself into a vocal artist."/>
    <n v="1100"/>
    <n v="0"/>
    <x v="1"/>
    <x v="0"/>
    <x v="0"/>
    <x v="1059"/>
    <n v="1423681056"/>
    <x v="0"/>
    <n v="0"/>
    <b v="0"/>
    <x v="16"/>
    <m/>
    <n v="55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x v="1060"/>
    <n v="1426542893"/>
    <x v="0"/>
    <n v="1"/>
    <b v="0"/>
    <x v="16"/>
    <m/>
    <n v="2525"/>
    <x v="5"/>
    <x v="16"/>
  </r>
  <r>
    <n v="1061"/>
    <x v="1061"/>
    <s v="T.O., Adi &amp; Mercedes discuss their point of views, women's issues &amp; Hollywood Hotties."/>
    <n v="4000"/>
    <n v="0"/>
    <x v="1"/>
    <x v="0"/>
    <x v="0"/>
    <x v="1061"/>
    <n v="1456987108"/>
    <x v="0"/>
    <n v="0"/>
    <b v="0"/>
    <x v="16"/>
    <m/>
    <n v="2000"/>
    <x v="5"/>
    <x v="16"/>
  </r>
  <r>
    <n v="1062"/>
    <x v="1062"/>
    <s v="SEE US ON PATREON www.badgirlartwork.com"/>
    <n v="199"/>
    <n v="190"/>
    <x v="1"/>
    <x v="0"/>
    <x v="0"/>
    <x v="1062"/>
    <n v="1467746541"/>
    <x v="0"/>
    <n v="4"/>
    <b v="0"/>
    <x v="16"/>
    <m/>
    <n v="194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x v="1063"/>
    <n v="1470012262"/>
    <x v="0"/>
    <n v="0"/>
    <b v="0"/>
    <x v="16"/>
    <m/>
    <n v="50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x v="1064"/>
    <n v="1369286903"/>
    <x v="0"/>
    <n v="123"/>
    <b v="0"/>
    <x v="17"/>
    <m/>
    <n v="49038.5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x v="1065"/>
    <n v="1390381722"/>
    <x v="0"/>
    <n v="5"/>
    <b v="0"/>
    <x v="17"/>
    <m/>
    <n v="1540.5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x v="1066"/>
    <n v="1371769582"/>
    <x v="0"/>
    <n v="148"/>
    <b v="0"/>
    <x v="17"/>
    <m/>
    <n v="77525.5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x v="1067"/>
    <n v="1385065931"/>
    <x v="0"/>
    <n v="10"/>
    <b v="0"/>
    <x v="17"/>
    <m/>
    <n v="315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x v="1068"/>
    <n v="1457686464"/>
    <x v="0"/>
    <n v="4"/>
    <b v="0"/>
    <x v="17"/>
    <m/>
    <n v="15022.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x v="1069"/>
    <n v="1382679059"/>
    <x v="0"/>
    <n v="21"/>
    <b v="0"/>
    <x v="17"/>
    <m/>
    <n v="1525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x v="1070"/>
    <n v="1347322622"/>
    <x v="0"/>
    <n v="2"/>
    <b v="0"/>
    <x v="17"/>
    <m/>
    <n v="50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x v="1071"/>
    <n v="1445191493"/>
    <x v="0"/>
    <n v="0"/>
    <b v="0"/>
    <x v="17"/>
    <m/>
    <n v="5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x v="1072"/>
    <n v="1389038297"/>
    <x v="0"/>
    <n v="4"/>
    <b v="0"/>
    <x v="17"/>
    <m/>
    <n v="37525.5"/>
    <x v="6"/>
    <x v="17"/>
  </r>
  <r>
    <n v="1073"/>
    <x v="1073"/>
    <s v="We want to bring our Game Rainbow Ball to the iphone and to do that we need a little help"/>
    <n v="750"/>
    <n v="10"/>
    <x v="2"/>
    <x v="0"/>
    <x v="0"/>
    <x v="1073"/>
    <n v="1316214541"/>
    <x v="0"/>
    <n v="1"/>
    <b v="0"/>
    <x v="17"/>
    <m/>
    <n v="38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x v="1074"/>
    <n v="1386216545"/>
    <x v="0"/>
    <n v="30"/>
    <b v="0"/>
    <x v="17"/>
    <m/>
    <n v="28703.5"/>
    <x v="6"/>
    <x v="17"/>
  </r>
  <r>
    <n v="1075"/>
    <x v="1075"/>
    <s v="Fully 3D, post Apocalyptic themed tower defense video game. New take on the genre."/>
    <n v="1000"/>
    <n v="45"/>
    <x v="2"/>
    <x v="0"/>
    <x v="0"/>
    <x v="1075"/>
    <n v="1333748516"/>
    <x v="0"/>
    <n v="3"/>
    <b v="0"/>
    <x v="17"/>
    <m/>
    <n v="522.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x v="1076"/>
    <n v="1405674250"/>
    <x v="0"/>
    <n v="975"/>
    <b v="0"/>
    <x v="17"/>
    <m/>
    <n v="61037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x v="1077"/>
    <n v="1450152011"/>
    <x v="0"/>
    <n v="167"/>
    <b v="0"/>
    <x v="17"/>
    <m/>
    <n v="16172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x v="1078"/>
    <n v="1307421721"/>
    <x v="0"/>
    <n v="5"/>
    <b v="0"/>
    <x v="17"/>
    <m/>
    <n v="322.5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x v="1079"/>
    <n v="1461072936"/>
    <x v="0"/>
    <n v="18"/>
    <b v="0"/>
    <x v="17"/>
    <m/>
    <n v="13339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x v="1080"/>
    <n v="1397186333"/>
    <x v="0"/>
    <n v="98"/>
    <b v="0"/>
    <x v="17"/>
    <m/>
    <n v="10910.5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x v="1081"/>
    <n v="1419891292"/>
    <x v="0"/>
    <n v="4"/>
    <b v="0"/>
    <x v="17"/>
    <m/>
    <n v="34006"/>
    <x v="6"/>
    <x v="17"/>
  </r>
  <r>
    <n v="1082"/>
    <x v="1082"/>
    <s v="Challenge your trivia skills in this action oriented game against several opponents across time."/>
    <n v="10000"/>
    <n v="56"/>
    <x v="2"/>
    <x v="0"/>
    <x v="0"/>
    <x v="1082"/>
    <n v="1342043088"/>
    <x v="0"/>
    <n v="3"/>
    <b v="0"/>
    <x v="17"/>
    <m/>
    <n v="502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x v="1083"/>
    <n v="1401810583"/>
    <x v="0"/>
    <n v="1"/>
    <b v="0"/>
    <x v="17"/>
    <m/>
    <n v="25205"/>
    <x v="6"/>
    <x v="17"/>
  </r>
  <r>
    <n v="1084"/>
    <x v="1084"/>
    <s v="I want to start my own channel for gaming"/>
    <n v="550"/>
    <n v="0"/>
    <x v="2"/>
    <x v="0"/>
    <x v="0"/>
    <x v="1084"/>
    <n v="1404942804"/>
    <x v="0"/>
    <n v="0"/>
    <b v="0"/>
    <x v="17"/>
    <m/>
    <n v="275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x v="1085"/>
    <n v="1455379575"/>
    <x v="0"/>
    <n v="9"/>
    <b v="0"/>
    <x v="17"/>
    <m/>
    <n v="15513"/>
    <x v="6"/>
    <x v="17"/>
  </r>
  <r>
    <n v="1086"/>
    <x v="1086"/>
    <s v="Humanity's future in the Galaxy"/>
    <n v="18000"/>
    <n v="15"/>
    <x v="2"/>
    <x v="0"/>
    <x v="0"/>
    <x v="1086"/>
    <n v="1406321291"/>
    <x v="0"/>
    <n v="2"/>
    <b v="0"/>
    <x v="17"/>
    <m/>
    <n v="900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x v="1087"/>
    <n v="1400260087"/>
    <x v="0"/>
    <n v="0"/>
    <b v="0"/>
    <x v="17"/>
    <m/>
    <n v="550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x v="1088"/>
    <n v="1395774667"/>
    <x v="0"/>
    <n v="147"/>
    <b v="0"/>
    <x v="17"/>
    <m/>
    <n v="25691.17"/>
    <x v="6"/>
    <x v="17"/>
  </r>
  <r>
    <n v="1089"/>
    <x v="1089"/>
    <s v="Farabel is a single player turn-based fantasy strategy game for Mac/PC/Linux"/>
    <n v="15000"/>
    <n v="1174"/>
    <x v="2"/>
    <x v="6"/>
    <x v="3"/>
    <x v="1089"/>
    <n v="1432701175"/>
    <x v="0"/>
    <n v="49"/>
    <b v="0"/>
    <x v="17"/>
    <m/>
    <n v="8087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x v="1090"/>
    <n v="1430281653"/>
    <x v="0"/>
    <n v="1"/>
    <b v="0"/>
    <x v="17"/>
    <m/>
    <n v="6502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x v="1091"/>
    <n v="1457725272"/>
    <x v="0"/>
    <n v="2"/>
    <b v="0"/>
    <x v="17"/>
    <m/>
    <n v="1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x v="1092"/>
    <n v="1354840638"/>
    <x v="0"/>
    <n v="7"/>
    <b v="0"/>
    <x v="17"/>
    <m/>
    <n v="1010.5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x v="1093"/>
    <n v="1453936937"/>
    <x v="0"/>
    <n v="4"/>
    <b v="0"/>
    <x v="17"/>
    <m/>
    <n v="171.1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x v="1094"/>
    <n v="1315588033"/>
    <x v="0"/>
    <n v="27"/>
    <b v="0"/>
    <x v="17"/>
    <m/>
    <n v="10647.005000000001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x v="1095"/>
    <n v="1375275220"/>
    <x v="0"/>
    <n v="94"/>
    <b v="0"/>
    <x v="17"/>
    <m/>
    <n v="262587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x v="1096"/>
    <n v="1409747154"/>
    <x v="0"/>
    <n v="29"/>
    <b v="0"/>
    <x v="17"/>
    <m/>
    <n v="7076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x v="1097"/>
    <n v="1390330877"/>
    <x v="0"/>
    <n v="7"/>
    <b v="0"/>
    <x v="17"/>
    <m/>
    <n v="50023.5"/>
    <x v="6"/>
    <x v="17"/>
  </r>
  <r>
    <n v="1098"/>
    <x v="1098"/>
    <s v="Kick, Punch... Fireball is an FPS type arena game set inside the fantasy world."/>
    <n v="25000"/>
    <n v="1803"/>
    <x v="2"/>
    <x v="0"/>
    <x v="0"/>
    <x v="1098"/>
    <n v="1394821095"/>
    <x v="0"/>
    <n v="22"/>
    <b v="0"/>
    <x v="17"/>
    <m/>
    <n v="13401.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x v="1099"/>
    <n v="1428955468"/>
    <x v="0"/>
    <n v="1"/>
    <b v="0"/>
    <x v="17"/>
    <m/>
    <n v="2512.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x v="1100"/>
    <n v="1452825571"/>
    <x v="0"/>
    <n v="10"/>
    <b v="0"/>
    <x v="17"/>
    <m/>
    <n v="2050"/>
    <x v="6"/>
    <x v="17"/>
  </r>
  <r>
    <n v="1101"/>
    <x v="1101"/>
    <s v="Different strains of marijuana leafs battling to the death to see which one is the top strain."/>
    <n v="100000"/>
    <n v="41"/>
    <x v="2"/>
    <x v="0"/>
    <x v="0"/>
    <x v="1101"/>
    <n v="1466188338"/>
    <x v="0"/>
    <n v="6"/>
    <b v="0"/>
    <x v="17"/>
    <m/>
    <n v="50020.5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x v="1102"/>
    <n v="1383095125"/>
    <x v="0"/>
    <n v="24"/>
    <b v="0"/>
    <x v="17"/>
    <m/>
    <n v="4212.5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x v="1103"/>
    <n v="1461043190"/>
    <x v="0"/>
    <n v="15"/>
    <b v="0"/>
    <x v="17"/>
    <m/>
    <n v="7621.5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x v="1104"/>
    <n v="1399888221"/>
    <x v="0"/>
    <n v="37"/>
    <b v="0"/>
    <x v="17"/>
    <m/>
    <n v="31485.5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x v="1105"/>
    <n v="1393038927"/>
    <x v="0"/>
    <n v="20"/>
    <b v="0"/>
    <x v="17"/>
    <m/>
    <n v="450715.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x v="1106"/>
    <n v="1330969575"/>
    <x v="0"/>
    <n v="7"/>
    <b v="0"/>
    <x v="17"/>
    <m/>
    <n v="282.5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x v="1107"/>
    <n v="1403556024"/>
    <x v="0"/>
    <n v="0"/>
    <b v="0"/>
    <x v="17"/>
    <m/>
    <n v="500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x v="1108"/>
    <n v="1329146235"/>
    <x v="0"/>
    <n v="21"/>
    <b v="0"/>
    <x v="17"/>
    <m/>
    <n v="12866.25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x v="1109"/>
    <n v="1476900190"/>
    <x v="0"/>
    <n v="3"/>
    <b v="0"/>
    <x v="17"/>
    <m/>
    <n v="5022.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x v="1110"/>
    <n v="1352327022"/>
    <x v="0"/>
    <n v="11"/>
    <b v="0"/>
    <x v="17"/>
    <m/>
    <n v="25127.5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x v="1111"/>
    <n v="1449636790"/>
    <x v="0"/>
    <n v="1"/>
    <b v="0"/>
    <x v="17"/>
    <m/>
    <n v="1250.5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x v="1112"/>
    <n v="1416507211"/>
    <x v="0"/>
    <n v="312"/>
    <b v="0"/>
    <x v="17"/>
    <m/>
    <n v="59636.46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x v="1113"/>
    <n v="1405466820"/>
    <x v="0"/>
    <n v="1"/>
    <b v="0"/>
    <x v="17"/>
    <m/>
    <n v="502.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x v="1114"/>
    <n v="1378714687"/>
    <x v="0"/>
    <n v="3"/>
    <b v="0"/>
    <x v="17"/>
    <m/>
    <n v="300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x v="1115"/>
    <n v="1456764095"/>
    <x v="0"/>
    <n v="4"/>
    <b v="0"/>
    <x v="17"/>
    <m/>
    <n v="20026.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x v="1116"/>
    <n v="1334089208"/>
    <x v="0"/>
    <n v="10"/>
    <b v="0"/>
    <x v="17"/>
    <m/>
    <n v="250089.26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x v="1117"/>
    <n v="1448461313"/>
    <x v="0"/>
    <n v="8"/>
    <b v="0"/>
    <x v="17"/>
    <m/>
    <n v="541.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x v="1118"/>
    <n v="1394078379"/>
    <x v="0"/>
    <n v="3"/>
    <b v="0"/>
    <x v="17"/>
    <m/>
    <n v="2304.5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x v="1119"/>
    <n v="1395687664"/>
    <x v="0"/>
    <n v="1"/>
    <b v="0"/>
    <x v="17"/>
    <m/>
    <n v="1052.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x v="1120"/>
    <n v="1315947400"/>
    <x v="0"/>
    <n v="0"/>
    <b v="0"/>
    <x v="17"/>
    <m/>
    <n v="12500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x v="1121"/>
    <n v="1455315916"/>
    <x v="0"/>
    <n v="5"/>
    <b v="0"/>
    <x v="17"/>
    <m/>
    <n v="125014.5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x v="1122"/>
    <n v="1368723225"/>
    <x v="0"/>
    <n v="0"/>
    <b v="0"/>
    <x v="17"/>
    <m/>
    <n v="160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x v="1123"/>
    <n v="1395318848"/>
    <x v="0"/>
    <n v="3"/>
    <b v="0"/>
    <x v="17"/>
    <m/>
    <n v="2505.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x v="1124"/>
    <n v="1427817651"/>
    <x v="0"/>
    <n v="7"/>
    <b v="0"/>
    <x v="18"/>
    <m/>
    <n v="45212.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x v="1125"/>
    <n v="1438009130"/>
    <x v="0"/>
    <n v="0"/>
    <b v="0"/>
    <x v="18"/>
    <m/>
    <n v="1500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x v="1126"/>
    <n v="1465890694"/>
    <x v="0"/>
    <n v="2"/>
    <b v="0"/>
    <x v="18"/>
    <m/>
    <n v="100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x v="1127"/>
    <n v="1413318600"/>
    <x v="0"/>
    <n v="23"/>
    <b v="0"/>
    <x v="18"/>
    <m/>
    <n v="17792.5"/>
    <x v="6"/>
    <x v="18"/>
  </r>
  <r>
    <n v="1128"/>
    <x v="1128"/>
    <s v="#havingfunFTW"/>
    <n v="1000"/>
    <n v="1"/>
    <x v="2"/>
    <x v="1"/>
    <x v="1"/>
    <x v="1128"/>
    <n v="1404833717"/>
    <x v="0"/>
    <n v="1"/>
    <b v="0"/>
    <x v="18"/>
    <m/>
    <n v="500.5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x v="1129"/>
    <n v="1462515693"/>
    <x v="0"/>
    <n v="2"/>
    <b v="0"/>
    <x v="18"/>
    <m/>
    <n v="100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x v="1130"/>
    <n v="1411775700"/>
    <x v="0"/>
    <n v="3"/>
    <b v="0"/>
    <x v="18"/>
    <m/>
    <n v="2505.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x v="1131"/>
    <n v="1448401668"/>
    <x v="0"/>
    <n v="0"/>
    <b v="0"/>
    <x v="18"/>
    <m/>
    <n v="2000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x v="1132"/>
    <n v="1480646771"/>
    <x v="0"/>
    <n v="13"/>
    <b v="0"/>
    <x v="18"/>
    <m/>
    <n v="5719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x v="1133"/>
    <n v="1404207981"/>
    <x v="0"/>
    <n v="1"/>
    <b v="0"/>
    <x v="18"/>
    <m/>
    <n v="151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x v="1134"/>
    <n v="1416034228"/>
    <x v="0"/>
    <n v="1"/>
    <b v="0"/>
    <x v="18"/>
    <m/>
    <n v="12500.5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x v="1135"/>
    <n v="1467935094"/>
    <x v="0"/>
    <n v="1"/>
    <b v="0"/>
    <x v="18"/>
    <m/>
    <n v="525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x v="1136"/>
    <n v="1447949229"/>
    <x v="0"/>
    <n v="6"/>
    <b v="0"/>
    <x v="18"/>
    <m/>
    <n v="2230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x v="1137"/>
    <n v="1458848421"/>
    <x v="0"/>
    <n v="39"/>
    <b v="0"/>
    <x v="18"/>
    <m/>
    <n v="17437.5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x v="1138"/>
    <n v="1483307131"/>
    <x v="0"/>
    <n v="4"/>
    <b v="0"/>
    <x v="18"/>
    <m/>
    <n v="17562.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x v="1139"/>
    <n v="1417508426"/>
    <x v="0"/>
    <n v="1"/>
    <b v="0"/>
    <x v="18"/>
    <m/>
    <n v="4002.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x v="1140"/>
    <n v="1436267121"/>
    <x v="0"/>
    <n v="0"/>
    <b v="0"/>
    <x v="18"/>
    <m/>
    <n v="2500"/>
    <x v="6"/>
    <x v="18"/>
  </r>
  <r>
    <n v="1141"/>
    <x v="1141"/>
    <s v="I think this will be a great game!"/>
    <n v="500"/>
    <n v="0"/>
    <x v="2"/>
    <x v="12"/>
    <x v="3"/>
    <x v="1141"/>
    <n v="1433868450"/>
    <x v="0"/>
    <n v="0"/>
    <b v="0"/>
    <x v="18"/>
    <m/>
    <n v="25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x v="1142"/>
    <n v="1421539727"/>
    <x v="0"/>
    <n v="0"/>
    <b v="0"/>
    <x v="18"/>
    <m/>
    <n v="200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x v="1143"/>
    <n v="1447735126"/>
    <x v="0"/>
    <n v="8"/>
    <b v="0"/>
    <x v="18"/>
    <m/>
    <n v="22593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x v="1144"/>
    <n v="1427689320"/>
    <x v="0"/>
    <n v="0"/>
    <b v="0"/>
    <x v="19"/>
    <m/>
    <n v="4650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x v="1145"/>
    <n v="1407088592"/>
    <x v="0"/>
    <n v="1"/>
    <b v="0"/>
    <x v="19"/>
    <m/>
    <n v="4005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x v="1146"/>
    <n v="1395787973"/>
    <x v="0"/>
    <n v="12"/>
    <b v="0"/>
    <x v="19"/>
    <m/>
    <n v="3265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x v="1147"/>
    <n v="1408576783"/>
    <x v="0"/>
    <n v="0"/>
    <b v="0"/>
    <x v="19"/>
    <m/>
    <n v="12500"/>
    <x v="7"/>
    <x v="19"/>
  </r>
  <r>
    <n v="1148"/>
    <x v="1148"/>
    <s v="New local (Louisville, KY.) food truck with a refreshing spin on rolling kitchens."/>
    <n v="15000"/>
    <n v="73"/>
    <x v="2"/>
    <x v="0"/>
    <x v="0"/>
    <x v="1148"/>
    <n v="1477973181"/>
    <x v="0"/>
    <n v="3"/>
    <b v="0"/>
    <x v="19"/>
    <m/>
    <n v="7536.5"/>
    <x v="7"/>
    <x v="19"/>
  </r>
  <r>
    <n v="1149"/>
    <x v="1149"/>
    <s v="Bringing culturally diverse Floridian cuisine to the people!"/>
    <n v="50000"/>
    <n v="75"/>
    <x v="2"/>
    <x v="0"/>
    <x v="0"/>
    <x v="1149"/>
    <n v="1463504566"/>
    <x v="0"/>
    <n v="2"/>
    <b v="0"/>
    <x v="19"/>
    <m/>
    <n v="25037.5"/>
    <x v="7"/>
    <x v="19"/>
  </r>
  <r>
    <n v="1150"/>
    <x v="1150"/>
    <s v="Bringing delicious authentic and fusion Taiwanese Food to the West Coast."/>
    <n v="2500"/>
    <n v="252"/>
    <x v="2"/>
    <x v="0"/>
    <x v="0"/>
    <x v="1150"/>
    <n v="1447109675"/>
    <x v="0"/>
    <n v="6"/>
    <b v="0"/>
    <x v="19"/>
    <m/>
    <n v="1376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x v="1151"/>
    <n v="1439000863"/>
    <x v="0"/>
    <n v="0"/>
    <b v="0"/>
    <x v="19"/>
    <m/>
    <n v="12500"/>
    <x v="7"/>
    <x v="19"/>
  </r>
  <r>
    <n v="1152"/>
    <x v="1152"/>
    <s v="Peruvian food truck with an LA twist."/>
    <n v="16000"/>
    <n v="911"/>
    <x v="2"/>
    <x v="0"/>
    <x v="0"/>
    <x v="1152"/>
    <n v="1429117312"/>
    <x v="0"/>
    <n v="15"/>
    <b v="0"/>
    <x v="19"/>
    <m/>
    <n v="8455.5"/>
    <x v="7"/>
    <x v="19"/>
  </r>
  <r>
    <n v="1153"/>
    <x v="1153"/>
    <s v="A mobile concession trailer for snow cones, ice cream, smoothies and more"/>
    <n v="8000"/>
    <n v="50"/>
    <x v="2"/>
    <x v="0"/>
    <x v="0"/>
    <x v="1153"/>
    <n v="1432055305"/>
    <x v="0"/>
    <n v="1"/>
    <b v="0"/>
    <x v="19"/>
    <m/>
    <n v="4025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x v="1154"/>
    <n v="1438915006"/>
    <x v="0"/>
    <n v="3"/>
    <b v="0"/>
    <x v="19"/>
    <m/>
    <n v="2662.5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x v="1155"/>
    <n v="1405448408"/>
    <x v="0"/>
    <n v="8"/>
    <b v="0"/>
    <x v="19"/>
    <m/>
    <n v="12594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x v="1156"/>
    <n v="1422150162"/>
    <x v="0"/>
    <n v="0"/>
    <b v="0"/>
    <x v="19"/>
    <m/>
    <n v="325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x v="1157"/>
    <n v="1412607880"/>
    <x v="0"/>
    <n v="3"/>
    <b v="0"/>
    <x v="19"/>
    <m/>
    <n v="5075.5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x v="1158"/>
    <n v="1415499128"/>
    <x v="0"/>
    <n v="3"/>
    <b v="0"/>
    <x v="19"/>
    <m/>
    <n v="3767.5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x v="1159"/>
    <n v="1433006765"/>
    <x v="0"/>
    <n v="0"/>
    <b v="0"/>
    <x v="19"/>
    <m/>
    <n v="3375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x v="1160"/>
    <n v="1424922186"/>
    <x v="0"/>
    <n v="19"/>
    <b v="0"/>
    <x v="19"/>
    <m/>
    <n v="15577.5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x v="1161"/>
    <n v="1430233589"/>
    <x v="0"/>
    <n v="0"/>
    <b v="0"/>
    <x v="19"/>
    <m/>
    <n v="900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x v="1162"/>
    <n v="1408983864"/>
    <x v="0"/>
    <n v="2"/>
    <b v="0"/>
    <x v="19"/>
    <m/>
    <n v="300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x v="1163"/>
    <n v="1405012920"/>
    <x v="0"/>
    <n v="0"/>
    <b v="0"/>
    <x v="19"/>
    <m/>
    <n v="260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x v="1164"/>
    <n v="1463678582"/>
    <x v="0"/>
    <n v="0"/>
    <b v="0"/>
    <x v="19"/>
    <m/>
    <n v="500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x v="1165"/>
    <n v="1401685730"/>
    <x v="0"/>
    <n v="25"/>
    <b v="0"/>
    <x v="19"/>
    <m/>
    <n v="6035.25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x v="1166"/>
    <n v="1432640342"/>
    <x v="0"/>
    <n v="8"/>
    <b v="0"/>
    <x v="19"/>
    <m/>
    <n v="8935.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x v="1167"/>
    <n v="1407865095"/>
    <x v="0"/>
    <n v="16"/>
    <b v="0"/>
    <x v="19"/>
    <m/>
    <n v="30489.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x v="1168"/>
    <n v="1471915065"/>
    <x v="0"/>
    <n v="3"/>
    <b v="0"/>
    <x v="19"/>
    <m/>
    <n v="951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x v="1169"/>
    <n v="1422001763"/>
    <x v="0"/>
    <n v="3"/>
    <b v="0"/>
    <x v="19"/>
    <m/>
    <n v="5008.5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x v="1170"/>
    <n v="1430429171"/>
    <x v="0"/>
    <n v="2"/>
    <b v="0"/>
    <x v="19"/>
    <m/>
    <n v="125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x v="1171"/>
    <n v="1414351127"/>
    <x v="0"/>
    <n v="1"/>
    <b v="0"/>
    <x v="19"/>
    <m/>
    <n v="12512.5"/>
    <x v="7"/>
    <x v="19"/>
  </r>
  <r>
    <n v="1172"/>
    <x v="1172"/>
    <s v="Bringing YOUR favorite dog recipes to the streets."/>
    <n v="9000"/>
    <n v="0"/>
    <x v="2"/>
    <x v="0"/>
    <x v="0"/>
    <x v="1172"/>
    <n v="1405959752"/>
    <x v="0"/>
    <n v="0"/>
    <b v="0"/>
    <x v="19"/>
    <m/>
    <n v="450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x v="1173"/>
    <n v="1435552057"/>
    <x v="0"/>
    <n v="1"/>
    <b v="0"/>
    <x v="19"/>
    <m/>
    <n v="62515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x v="1174"/>
    <n v="1460146327"/>
    <x v="0"/>
    <n v="19"/>
    <b v="0"/>
    <x v="19"/>
    <m/>
    <n v="794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x v="1175"/>
    <n v="1434389339"/>
    <x v="0"/>
    <n v="9"/>
    <b v="0"/>
    <x v="19"/>
    <m/>
    <n v="10292.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x v="1176"/>
    <n v="1484094498"/>
    <x v="0"/>
    <n v="1"/>
    <b v="0"/>
    <x v="19"/>
    <m/>
    <n v="87505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x v="1177"/>
    <n v="1410796296"/>
    <x v="0"/>
    <n v="0"/>
    <b v="0"/>
    <x v="19"/>
    <m/>
    <n v="300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x v="1178"/>
    <n v="1405633452"/>
    <x v="0"/>
    <n v="1"/>
    <b v="0"/>
    <x v="19"/>
    <m/>
    <n v="37502.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x v="1179"/>
    <n v="1443460627"/>
    <x v="0"/>
    <n v="5"/>
    <b v="0"/>
    <x v="19"/>
    <m/>
    <n v="31600"/>
    <x v="7"/>
    <x v="19"/>
  </r>
  <r>
    <n v="1180"/>
    <x v="1180"/>
    <s v="We would like to start a military-themed food truck to serve the Battle Creek/Kalamazoo area."/>
    <n v="50000"/>
    <n v="5875"/>
    <x v="2"/>
    <x v="0"/>
    <x v="0"/>
    <x v="1180"/>
    <n v="1400786514"/>
    <x v="0"/>
    <n v="85"/>
    <b v="0"/>
    <x v="19"/>
    <m/>
    <n v="27937.5"/>
    <x v="7"/>
    <x v="19"/>
  </r>
  <r>
    <n v="1181"/>
    <x v="1181"/>
    <s v="Bringing the best tacos to the streets of Chicago!"/>
    <n v="50000"/>
    <n v="4"/>
    <x v="2"/>
    <x v="0"/>
    <x v="0"/>
    <x v="1181"/>
    <n v="1422605321"/>
    <x v="0"/>
    <n v="3"/>
    <b v="0"/>
    <x v="19"/>
    <m/>
    <n v="25002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x v="1182"/>
    <n v="1482609088"/>
    <x v="0"/>
    <n v="4"/>
    <b v="0"/>
    <x v="19"/>
    <m/>
    <n v="521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x v="1183"/>
    <n v="1476391223"/>
    <x v="0"/>
    <n v="3"/>
    <b v="0"/>
    <x v="19"/>
    <m/>
    <n v="1300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x v="1184"/>
    <n v="1483712611"/>
    <x v="0"/>
    <n v="375"/>
    <b v="1"/>
    <x v="20"/>
    <m/>
    <n v="22543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x v="1185"/>
    <n v="1430945149"/>
    <x v="0"/>
    <n v="111"/>
    <b v="1"/>
    <x v="20"/>
    <m/>
    <n v="12840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x v="1186"/>
    <n v="1430340195"/>
    <x v="0"/>
    <n v="123"/>
    <b v="1"/>
    <x v="20"/>
    <m/>
    <n v="7752.5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x v="1187"/>
    <n v="1429133323"/>
    <x v="0"/>
    <n v="70"/>
    <b v="1"/>
    <x v="20"/>
    <m/>
    <n v="8930.5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x v="1188"/>
    <n v="1481129340"/>
    <x v="0"/>
    <n v="85"/>
    <b v="1"/>
    <x v="20"/>
    <m/>
    <n v="2605.5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x v="1189"/>
    <n v="1465428595"/>
    <x v="0"/>
    <n v="86"/>
    <b v="1"/>
    <x v="20"/>
    <m/>
    <n v="9350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x v="1190"/>
    <n v="1406908725"/>
    <x v="0"/>
    <n v="13"/>
    <b v="1"/>
    <x v="20"/>
    <m/>
    <n v="587.5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x v="1191"/>
    <n v="1455892160"/>
    <x v="0"/>
    <n v="33"/>
    <b v="1"/>
    <x v="20"/>
    <m/>
    <n v="2822.5"/>
    <x v="8"/>
    <x v="20"/>
  </r>
  <r>
    <n v="1192"/>
    <x v="1192"/>
    <s v="A macro landscape photography art book &amp; limited edition prints. A Make 100 project."/>
    <n v="100"/>
    <n v="290"/>
    <x v="0"/>
    <x v="1"/>
    <x v="1"/>
    <x v="1192"/>
    <n v="1484222978"/>
    <x v="0"/>
    <n v="15"/>
    <b v="1"/>
    <x v="20"/>
    <m/>
    <n v="195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x v="1193"/>
    <n v="1455043053"/>
    <x v="0"/>
    <n v="273"/>
    <b v="1"/>
    <x v="20"/>
    <m/>
    <n v="21415.5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x v="1194"/>
    <n v="1425901379"/>
    <x v="0"/>
    <n v="714"/>
    <b v="1"/>
    <x v="20"/>
    <m/>
    <n v="26390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x v="1195"/>
    <n v="1445415653"/>
    <x v="0"/>
    <n v="170"/>
    <b v="1"/>
    <x v="20"/>
    <m/>
    <n v="11750"/>
    <x v="8"/>
    <x v="20"/>
  </r>
  <r>
    <n v="1196"/>
    <x v="1196"/>
    <s v="A book of male nudes photographed on location in Ibiza over the last 4 years."/>
    <n v="14500"/>
    <n v="39137"/>
    <x v="0"/>
    <x v="1"/>
    <x v="1"/>
    <x v="1196"/>
    <n v="1447875539"/>
    <x v="0"/>
    <n v="512"/>
    <b v="1"/>
    <x v="20"/>
    <m/>
    <n v="26818.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x v="1197"/>
    <n v="1463155034"/>
    <x v="0"/>
    <n v="314"/>
    <b v="1"/>
    <x v="20"/>
    <m/>
    <n v="26497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x v="1198"/>
    <n v="1448463086"/>
    <x v="0"/>
    <n v="167"/>
    <b v="1"/>
    <x v="20"/>
    <m/>
    <n v="6310.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x v="1199"/>
    <n v="1433615400"/>
    <x v="0"/>
    <n v="9"/>
    <b v="1"/>
    <x v="20"/>
    <m/>
    <n v="2675.5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x v="1200"/>
    <n v="1427369256"/>
    <x v="0"/>
    <n v="103"/>
    <b v="1"/>
    <x v="20"/>
    <m/>
    <n v="5414.5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x v="1201"/>
    <n v="1466001246"/>
    <x v="0"/>
    <n v="111"/>
    <b v="1"/>
    <x v="20"/>
    <m/>
    <n v="6073.1350000000002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x v="1202"/>
    <n v="1432796154"/>
    <x v="0"/>
    <n v="271"/>
    <b v="1"/>
    <x v="20"/>
    <m/>
    <n v="37405.5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x v="1203"/>
    <n v="1430491527"/>
    <x v="0"/>
    <n v="101"/>
    <b v="1"/>
    <x v="20"/>
    <m/>
    <n v="16500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x v="1204"/>
    <n v="1445363833"/>
    <x v="0"/>
    <n v="57"/>
    <b v="1"/>
    <x v="20"/>
    <m/>
    <n v="13191.5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x v="1205"/>
    <n v="1431605351"/>
    <x v="0"/>
    <n v="62"/>
    <b v="1"/>
    <x v="20"/>
    <m/>
    <n v="13056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x v="1206"/>
    <n v="1486406253"/>
    <x v="0"/>
    <n v="32"/>
    <b v="1"/>
    <x v="20"/>
    <m/>
    <n v="967.5"/>
    <x v="8"/>
    <x v="20"/>
  </r>
  <r>
    <n v="1207"/>
    <x v="1207"/>
    <s v="A humanistic photo book about ancestral &amp; post-modern Italy."/>
    <n v="16700"/>
    <n v="17396"/>
    <x v="0"/>
    <x v="13"/>
    <x v="3"/>
    <x v="1207"/>
    <n v="1456827573"/>
    <x v="0"/>
    <n v="141"/>
    <b v="1"/>
    <x v="20"/>
    <m/>
    <n v="1704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x v="1208"/>
    <n v="1456246864"/>
    <x v="0"/>
    <n v="75"/>
    <b v="1"/>
    <x v="20"/>
    <m/>
    <n v="12765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x v="1209"/>
    <n v="1485461905"/>
    <x v="0"/>
    <n v="46"/>
    <b v="1"/>
    <x v="20"/>
    <m/>
    <n v="6180"/>
    <x v="8"/>
    <x v="20"/>
  </r>
  <r>
    <n v="1210"/>
    <x v="1210"/>
    <s v="En fotobok om livet i det enda andra GÃ¶teborg i vÃ¤rlden"/>
    <n v="20000"/>
    <n v="50863"/>
    <x v="0"/>
    <x v="11"/>
    <x v="9"/>
    <x v="1210"/>
    <n v="1431124572"/>
    <x v="0"/>
    <n v="103"/>
    <b v="1"/>
    <x v="20"/>
    <m/>
    <n v="35431.5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x v="1211"/>
    <n v="1464209261"/>
    <x v="0"/>
    <n v="6"/>
    <b v="1"/>
    <x v="20"/>
    <m/>
    <n v="1005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x v="1212"/>
    <n v="1447195695"/>
    <x v="0"/>
    <n v="83"/>
    <b v="1"/>
    <x v="20"/>
    <m/>
    <n v="2863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x v="1213"/>
    <n v="1482862100"/>
    <x v="0"/>
    <n v="108"/>
    <b v="1"/>
    <x v="20"/>
    <m/>
    <n v="6572.5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x v="1214"/>
    <n v="1428696605"/>
    <x v="0"/>
    <n v="25"/>
    <b v="1"/>
    <x v="20"/>
    <m/>
    <n v="2318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x v="1215"/>
    <n v="1398895756"/>
    <x v="0"/>
    <n v="549"/>
    <b v="1"/>
    <x v="20"/>
    <m/>
    <n v="22152.005000000001"/>
    <x v="8"/>
    <x v="20"/>
  </r>
  <r>
    <n v="1216"/>
    <x v="1216"/>
    <s v="A fine art photography book taking a new look at the art of bonsai."/>
    <n v="14000"/>
    <n v="20398"/>
    <x v="0"/>
    <x v="0"/>
    <x v="0"/>
    <x v="1216"/>
    <n v="1441032457"/>
    <x v="0"/>
    <n v="222"/>
    <b v="1"/>
    <x v="20"/>
    <m/>
    <n v="17199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x v="1217"/>
    <n v="1465932340"/>
    <x v="0"/>
    <n v="183"/>
    <b v="1"/>
    <x v="20"/>
    <m/>
    <n v="26844.5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x v="1218"/>
    <n v="1443714800"/>
    <x v="0"/>
    <n v="89"/>
    <b v="1"/>
    <x v="20"/>
    <m/>
    <n v="12252.5"/>
    <x v="8"/>
    <x v="20"/>
  </r>
  <r>
    <n v="1219"/>
    <x v="1219"/>
    <s v="The Box is a fine art book of Ron Amato's innovative and seductive photography project."/>
    <n v="16350"/>
    <n v="26024"/>
    <x v="0"/>
    <x v="0"/>
    <x v="0"/>
    <x v="1219"/>
    <n v="1474369513"/>
    <x v="0"/>
    <n v="253"/>
    <b v="1"/>
    <x v="20"/>
    <m/>
    <n v="21187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x v="1220"/>
    <n v="1437923112"/>
    <x v="0"/>
    <n v="140"/>
    <b v="1"/>
    <x v="20"/>
    <m/>
    <n v="15282.5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x v="1221"/>
    <n v="1478431488"/>
    <x v="0"/>
    <n v="103"/>
    <b v="1"/>
    <x v="20"/>
    <m/>
    <n v="2325.5050000000001"/>
    <x v="8"/>
    <x v="20"/>
  </r>
  <r>
    <n v="1222"/>
    <x v="1222"/>
    <s v="Project Pilgrim is my effort to work towards normalizing mental health."/>
    <n v="4000"/>
    <n v="11215"/>
    <x v="0"/>
    <x v="5"/>
    <x v="5"/>
    <x v="1222"/>
    <n v="1456852647"/>
    <x v="0"/>
    <n v="138"/>
    <b v="1"/>
    <x v="20"/>
    <m/>
    <n v="7607.5"/>
    <x v="8"/>
    <x v="20"/>
  </r>
  <r>
    <n v="1223"/>
    <x v="1223"/>
    <s v="A photography book focusing on the people rather than the nature at Yosemite National Park."/>
    <n v="19800"/>
    <n v="22197"/>
    <x v="0"/>
    <x v="0"/>
    <x v="0"/>
    <x v="1223"/>
    <n v="1476159309"/>
    <x v="0"/>
    <n v="191"/>
    <b v="1"/>
    <x v="20"/>
    <m/>
    <n v="20998.5"/>
    <x v="8"/>
    <x v="20"/>
  </r>
  <r>
    <n v="1224"/>
    <x v="1224"/>
    <s v="Modern Celtic influenced CD.  Help me finish what I started before the stroke."/>
    <n v="15000"/>
    <n v="1060"/>
    <x v="1"/>
    <x v="0"/>
    <x v="0"/>
    <x v="1224"/>
    <n v="1396876302"/>
    <x v="0"/>
    <n v="18"/>
    <b v="0"/>
    <x v="21"/>
    <m/>
    <n v="8030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x v="1225"/>
    <n v="1377294278"/>
    <x v="0"/>
    <n v="3"/>
    <b v="0"/>
    <x v="21"/>
    <m/>
    <n v="1566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x v="1226"/>
    <n v="1395089981"/>
    <x v="0"/>
    <n v="40"/>
    <b v="0"/>
    <x v="21"/>
    <m/>
    <n v="25968.5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x v="1227"/>
    <n v="1404770616"/>
    <x v="0"/>
    <n v="0"/>
    <b v="0"/>
    <x v="21"/>
    <m/>
    <n v="100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x v="1228"/>
    <n v="1312047008"/>
    <x v="0"/>
    <n v="24"/>
    <b v="0"/>
    <x v="21"/>
    <m/>
    <n v="3232.5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x v="1229"/>
    <n v="1331982127"/>
    <x v="0"/>
    <n v="1"/>
    <b v="0"/>
    <x v="21"/>
    <m/>
    <n v="1387.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x v="1230"/>
    <n v="1295997630"/>
    <x v="0"/>
    <n v="0"/>
    <b v="0"/>
    <x v="21"/>
    <m/>
    <n v="25000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x v="1231"/>
    <n v="1436394968"/>
    <x v="0"/>
    <n v="0"/>
    <b v="0"/>
    <x v="21"/>
    <m/>
    <n v="250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x v="1232"/>
    <n v="1377030070"/>
    <x v="0"/>
    <n v="1"/>
    <b v="0"/>
    <x v="21"/>
    <m/>
    <n v="252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x v="1233"/>
    <n v="1328049974"/>
    <x v="0"/>
    <n v="6"/>
    <b v="0"/>
    <x v="21"/>
    <m/>
    <n v="55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x v="1234"/>
    <n v="1420311342"/>
    <x v="0"/>
    <n v="0"/>
    <b v="0"/>
    <x v="21"/>
    <m/>
    <n v="2500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x v="1235"/>
    <n v="1383621299"/>
    <x v="0"/>
    <n v="6"/>
    <b v="0"/>
    <x v="21"/>
    <m/>
    <n v="3872"/>
    <x v="4"/>
    <x v="21"/>
  </r>
  <r>
    <n v="1236"/>
    <x v="1236"/>
    <s v="Raising money to give the musicians their due."/>
    <n v="2500"/>
    <n v="0"/>
    <x v="1"/>
    <x v="0"/>
    <x v="0"/>
    <x v="1236"/>
    <n v="1342801164"/>
    <x v="0"/>
    <n v="0"/>
    <b v="0"/>
    <x v="21"/>
    <m/>
    <n v="125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x v="1237"/>
    <n v="1344062865"/>
    <x v="0"/>
    <n v="0"/>
    <b v="0"/>
    <x v="21"/>
    <m/>
    <n v="1250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x v="1238"/>
    <n v="1310049536"/>
    <x v="0"/>
    <n v="3"/>
    <b v="0"/>
    <x v="21"/>
    <m/>
    <n v="589"/>
    <x v="4"/>
    <x v="21"/>
  </r>
  <r>
    <n v="1239"/>
    <x v="1239"/>
    <s v="Please consider helping us with our new CD and Riverdance Tour"/>
    <n v="2500"/>
    <n v="0"/>
    <x v="1"/>
    <x v="0"/>
    <x v="0"/>
    <x v="1239"/>
    <n v="1323212767"/>
    <x v="0"/>
    <n v="0"/>
    <b v="0"/>
    <x v="21"/>
    <m/>
    <n v="1250"/>
    <x v="4"/>
    <x v="21"/>
  </r>
  <r>
    <n v="1240"/>
    <x v="1240"/>
    <s v="Sharing positive vibes of Peace, Love &amp; Unity with the World through conscious Reggae Music!"/>
    <n v="8000"/>
    <n v="241"/>
    <x v="1"/>
    <x v="0"/>
    <x v="0"/>
    <x v="1240"/>
    <n v="1368579457"/>
    <x v="0"/>
    <n v="8"/>
    <b v="0"/>
    <x v="21"/>
    <m/>
    <n v="4120.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x v="1241"/>
    <n v="1413057980"/>
    <x v="0"/>
    <n v="34"/>
    <b v="0"/>
    <x v="21"/>
    <m/>
    <n v="3768.5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x v="1242"/>
    <n v="1314417502"/>
    <x v="0"/>
    <n v="1"/>
    <b v="0"/>
    <x v="21"/>
    <m/>
    <n v="458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x v="1243"/>
    <n v="1304888771"/>
    <x v="0"/>
    <n v="38"/>
    <b v="0"/>
    <x v="21"/>
    <m/>
    <n v="6845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x v="1244"/>
    <n v="1363981723"/>
    <x v="1"/>
    <n v="45"/>
    <b v="1"/>
    <x v="11"/>
    <m/>
    <n v="2038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x v="1245"/>
    <n v="1400163834"/>
    <x v="1"/>
    <n v="17"/>
    <b v="1"/>
    <x v="11"/>
    <m/>
    <n v="2202.5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x v="1246"/>
    <n v="1319245349"/>
    <x v="1"/>
    <n v="31"/>
    <b v="1"/>
    <x v="11"/>
    <m/>
    <n v="2170"/>
    <x v="4"/>
    <x v="11"/>
  </r>
  <r>
    <n v="1247"/>
    <x v="1247"/>
    <s v="BRAIN DEAD is going to record their debut EP and they need your help, Bozos!"/>
    <n v="3500"/>
    <n v="4275"/>
    <x v="0"/>
    <x v="0"/>
    <x v="0"/>
    <x v="1247"/>
    <n v="1365231655"/>
    <x v="1"/>
    <n v="50"/>
    <b v="1"/>
    <x v="11"/>
    <m/>
    <n v="3887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x v="1248"/>
    <n v="1399563953"/>
    <x v="1"/>
    <n v="59"/>
    <b v="1"/>
    <x v="11"/>
    <m/>
    <n v="3145.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x v="1249"/>
    <n v="1339091211"/>
    <x v="1"/>
    <n v="81"/>
    <b v="1"/>
    <x v="11"/>
    <m/>
    <n v="5111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x v="1250"/>
    <n v="1406129131"/>
    <x v="1"/>
    <n v="508"/>
    <b v="1"/>
    <x v="11"/>
    <m/>
    <n v="45023"/>
    <x v="4"/>
    <x v="11"/>
  </r>
  <r>
    <n v="1251"/>
    <x v="1251"/>
    <s v="A tour of europe with 3 memphis artist, Jack Oblivian, Harlan T Bobo and Shawn Cripps."/>
    <n v="6000"/>
    <n v="6108"/>
    <x v="0"/>
    <x v="0"/>
    <x v="0"/>
    <x v="1251"/>
    <n v="1311795167"/>
    <x v="1"/>
    <n v="74"/>
    <b v="1"/>
    <x v="11"/>
    <m/>
    <n v="60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x v="1252"/>
    <n v="1380238969"/>
    <x v="1"/>
    <n v="141"/>
    <b v="1"/>
    <x v="11"/>
    <m/>
    <n v="4159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x v="1253"/>
    <n v="1407178107"/>
    <x v="1"/>
    <n v="711"/>
    <b v="1"/>
    <x v="11"/>
    <m/>
    <n v="15196.6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x v="1254"/>
    <n v="1288968886"/>
    <x v="1"/>
    <n v="141"/>
    <b v="1"/>
    <x v="11"/>
    <m/>
    <n v="10011.5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x v="1255"/>
    <n v="1383337052"/>
    <x v="1"/>
    <n v="109"/>
    <b v="1"/>
    <x v="11"/>
    <m/>
    <n v="4535.5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x v="1256"/>
    <n v="1326492231"/>
    <x v="1"/>
    <n v="361"/>
    <b v="1"/>
    <x v="11"/>
    <m/>
    <n v="32694.564999999999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x v="1257"/>
    <n v="1297562590"/>
    <x v="1"/>
    <n v="176"/>
    <b v="1"/>
    <x v="11"/>
    <m/>
    <n v="10855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x v="1258"/>
    <n v="1375368012"/>
    <x v="1"/>
    <n v="670"/>
    <b v="1"/>
    <x v="11"/>
    <m/>
    <n v="18788.78"/>
    <x v="4"/>
    <x v="11"/>
  </r>
  <r>
    <n v="1259"/>
    <x v="1259"/>
    <s v="Falling From One is currently in the studio recording their first CD and they need your help!"/>
    <n v="2500"/>
    <n v="2606"/>
    <x v="0"/>
    <x v="0"/>
    <x v="0"/>
    <x v="1259"/>
    <n v="1399504664"/>
    <x v="1"/>
    <n v="96"/>
    <b v="1"/>
    <x v="11"/>
    <m/>
    <n v="2553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x v="1260"/>
    <n v="1390853620"/>
    <x v="1"/>
    <n v="74"/>
    <b v="1"/>
    <x v="11"/>
    <m/>
    <n v="3525.5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x v="1261"/>
    <n v="1388391227"/>
    <x v="1"/>
    <n v="52"/>
    <b v="1"/>
    <x v="11"/>
    <m/>
    <n v="2012.5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x v="1262"/>
    <n v="1389982692"/>
    <x v="1"/>
    <n v="105"/>
    <b v="1"/>
    <x v="11"/>
    <m/>
    <n v="7326"/>
    <x v="4"/>
    <x v="11"/>
  </r>
  <r>
    <n v="1263"/>
    <x v="1263"/>
    <s v="A fresh batch of chaos from Toledo, Ohio's reggae-rockers, Tropic Bombs!"/>
    <n v="1500"/>
    <n v="1785"/>
    <x v="0"/>
    <x v="0"/>
    <x v="0"/>
    <x v="1263"/>
    <n v="1393034470"/>
    <x v="1"/>
    <n v="41"/>
    <b v="1"/>
    <x v="11"/>
    <m/>
    <n v="1642.5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x v="1264"/>
    <n v="1380556483"/>
    <x v="1"/>
    <n v="34"/>
    <b v="1"/>
    <x v="11"/>
    <m/>
    <n v="866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x v="1265"/>
    <n v="1287071015"/>
    <x v="1"/>
    <n v="66"/>
    <b v="1"/>
    <x v="11"/>
    <m/>
    <n v="3835.085"/>
    <x v="4"/>
    <x v="11"/>
  </r>
  <r>
    <n v="1266"/>
    <x v="1266"/>
    <s v="We are looking to record our first EP produced by Aaron Harris (ISIS/Palms) at Studio West."/>
    <n v="9500"/>
    <n v="9545"/>
    <x v="0"/>
    <x v="0"/>
    <x v="0"/>
    <x v="1266"/>
    <n v="1386882145"/>
    <x v="1"/>
    <n v="50"/>
    <b v="1"/>
    <x v="11"/>
    <m/>
    <n v="9522.5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x v="1267"/>
    <n v="1372082558"/>
    <x v="1"/>
    <n v="159"/>
    <b v="1"/>
    <x v="11"/>
    <m/>
    <n v="22198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x v="1268"/>
    <n v="1377116247"/>
    <x v="1"/>
    <n v="182"/>
    <b v="1"/>
    <x v="11"/>
    <m/>
    <n v="13000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x v="1269"/>
    <n v="1458157512"/>
    <x v="1"/>
    <n v="206"/>
    <b v="1"/>
    <x v="11"/>
    <m/>
    <n v="19613"/>
    <x v="4"/>
    <x v="11"/>
  </r>
  <r>
    <n v="1270"/>
    <x v="1270"/>
    <s v="We make awake metal using violins in place of guitars and want to record a full length album."/>
    <n v="10000"/>
    <n v="11472"/>
    <x v="0"/>
    <x v="0"/>
    <x v="0"/>
    <x v="1270"/>
    <n v="1327523642"/>
    <x v="1"/>
    <n v="169"/>
    <b v="1"/>
    <x v="11"/>
    <m/>
    <n v="10736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x v="1271"/>
    <n v="1381767859"/>
    <x v="1"/>
    <n v="31"/>
    <b v="1"/>
    <x v="11"/>
    <m/>
    <n v="7567.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x v="1272"/>
    <n v="1270576379"/>
    <x v="1"/>
    <n v="28"/>
    <b v="1"/>
    <x v="11"/>
    <m/>
    <n v="5150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x v="1273"/>
    <n v="1406914291"/>
    <x v="1"/>
    <n v="54"/>
    <b v="1"/>
    <x v="11"/>
    <m/>
    <n v="4070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x v="1274"/>
    <n v="1343320425"/>
    <x v="1"/>
    <n v="467"/>
    <b v="1"/>
    <x v="11"/>
    <m/>
    <n v="31871.919999999998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x v="1275"/>
    <n v="1372884587"/>
    <x v="1"/>
    <n v="389"/>
    <b v="1"/>
    <x v="11"/>
    <m/>
    <n v="19660.55"/>
    <x v="4"/>
    <x v="11"/>
  </r>
  <r>
    <n v="1276"/>
    <x v="1276"/>
    <s v="Sponsor this Brooklyn punk band's debut seven-inch, MR. DREAM GOES TO JAIL."/>
    <n v="3000"/>
    <n v="3132.63"/>
    <x v="0"/>
    <x v="0"/>
    <x v="0"/>
    <x v="1276"/>
    <n v="1247504047"/>
    <x v="1"/>
    <n v="68"/>
    <b v="1"/>
    <x v="11"/>
    <m/>
    <n v="3066.3150000000001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x v="1277"/>
    <n v="1343741347"/>
    <x v="1"/>
    <n v="413"/>
    <b v="1"/>
    <x v="11"/>
    <m/>
    <n v="15459.325000000001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x v="1278"/>
    <n v="1401196766"/>
    <x v="1"/>
    <n v="190"/>
    <b v="1"/>
    <x v="11"/>
    <m/>
    <n v="8285.5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x v="1279"/>
    <n v="1392171770"/>
    <x v="1"/>
    <n v="189"/>
    <b v="1"/>
    <x v="11"/>
    <m/>
    <n v="13190.084999999999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x v="1280"/>
    <n v="1291227054"/>
    <x v="1"/>
    <n v="130"/>
    <b v="1"/>
    <x v="11"/>
    <m/>
    <n v="15818.39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x v="1281"/>
    <n v="1373305836"/>
    <x v="1"/>
    <n v="74"/>
    <b v="1"/>
    <x v="11"/>
    <m/>
    <n v="7375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x v="1282"/>
    <n v="1383909855"/>
    <x v="1"/>
    <n v="274"/>
    <b v="1"/>
    <x v="11"/>
    <m/>
    <n v="16771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x v="1283"/>
    <n v="1360948389"/>
    <x v="1"/>
    <n v="22"/>
    <b v="1"/>
    <x v="11"/>
    <m/>
    <n v="1555.25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x v="1284"/>
    <n v="1481175482"/>
    <x v="0"/>
    <n v="31"/>
    <b v="1"/>
    <x v="6"/>
    <m/>
    <n v="2010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x v="1285"/>
    <n v="1433512775"/>
    <x v="0"/>
    <n v="63"/>
    <b v="1"/>
    <x v="6"/>
    <m/>
    <n v="2016.5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x v="1286"/>
    <n v="1423041227"/>
    <x v="0"/>
    <n v="20"/>
    <b v="1"/>
    <x v="6"/>
    <m/>
    <n v="1562.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x v="1287"/>
    <n v="1428936856"/>
    <x v="0"/>
    <n v="25"/>
    <b v="1"/>
    <x v="6"/>
    <m/>
    <n v="427.5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x v="1288"/>
    <n v="1468122163"/>
    <x v="0"/>
    <n v="61"/>
    <b v="1"/>
    <x v="6"/>
    <m/>
    <n v="4009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x v="1289"/>
    <n v="1480907645"/>
    <x v="0"/>
    <n v="52"/>
    <b v="1"/>
    <x v="6"/>
    <m/>
    <n v="1688"/>
    <x v="1"/>
    <x v="6"/>
  </r>
  <r>
    <n v="1290"/>
    <x v="1290"/>
    <s v="Sometimes your Heart has to STOP for your Life to START."/>
    <n v="3500"/>
    <n v="3800"/>
    <x v="0"/>
    <x v="0"/>
    <x v="0"/>
    <x v="1290"/>
    <n v="1427121931"/>
    <x v="0"/>
    <n v="86"/>
    <b v="1"/>
    <x v="6"/>
    <m/>
    <n v="3650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x v="1291"/>
    <n v="1425224391"/>
    <x v="0"/>
    <n v="42"/>
    <b v="1"/>
    <x v="6"/>
    <m/>
    <n v="3685.5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x v="1292"/>
    <n v="1441822828"/>
    <x v="0"/>
    <n v="52"/>
    <b v="1"/>
    <x v="6"/>
    <m/>
    <n v="1785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x v="1293"/>
    <n v="1444927771"/>
    <x v="0"/>
    <n v="120"/>
    <b v="1"/>
    <x v="6"/>
    <m/>
    <n v="15167.5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x v="1294"/>
    <n v="1443696797"/>
    <x v="0"/>
    <n v="22"/>
    <b v="1"/>
    <x v="6"/>
    <m/>
    <n v="555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x v="1295"/>
    <n v="1435585497"/>
    <x v="0"/>
    <n v="64"/>
    <b v="1"/>
    <x v="6"/>
    <m/>
    <n v="2524.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x v="1296"/>
    <n v="1456189973"/>
    <x v="0"/>
    <n v="23"/>
    <b v="1"/>
    <x v="6"/>
    <m/>
    <n v="1025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x v="1297"/>
    <n v="1459533358"/>
    <x v="0"/>
    <n v="238"/>
    <b v="1"/>
    <x v="6"/>
    <m/>
    <n v="20952.5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x v="1298"/>
    <n v="1459268432"/>
    <x v="0"/>
    <n v="33"/>
    <b v="1"/>
    <x v="6"/>
    <m/>
    <n v="2046.5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x v="1299"/>
    <n v="1434310359"/>
    <x v="0"/>
    <n v="32"/>
    <b v="1"/>
    <x v="6"/>
    <m/>
    <n v="3920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x v="1300"/>
    <n v="1461427938"/>
    <x v="0"/>
    <n v="24"/>
    <b v="1"/>
    <x v="6"/>
    <m/>
    <n v="352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x v="1301"/>
    <n v="1436551178"/>
    <x v="0"/>
    <n v="29"/>
    <b v="1"/>
    <x v="6"/>
    <m/>
    <n v="2027.5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x v="1302"/>
    <n v="1477963411"/>
    <x v="0"/>
    <n v="50"/>
    <b v="1"/>
    <x v="6"/>
    <m/>
    <n v="2500"/>
    <x v="1"/>
    <x v="6"/>
  </r>
  <r>
    <n v="1303"/>
    <x v="1303"/>
    <s v="Groundbreaking queer theatre."/>
    <n v="3500"/>
    <n v="4559.13"/>
    <x v="0"/>
    <x v="1"/>
    <x v="1"/>
    <x v="1303"/>
    <n v="1468578920"/>
    <x v="0"/>
    <n v="108"/>
    <b v="1"/>
    <x v="6"/>
    <m/>
    <n v="4029.565000000000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x v="1304"/>
    <n v="1484196005"/>
    <x v="0"/>
    <n v="104"/>
    <b v="0"/>
    <x v="8"/>
    <m/>
    <n v="27925.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x v="1305"/>
    <n v="1466611108"/>
    <x v="0"/>
    <n v="86"/>
    <b v="0"/>
    <x v="8"/>
    <m/>
    <n v="18896.5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x v="1306"/>
    <n v="1415098734"/>
    <x v="0"/>
    <n v="356"/>
    <b v="0"/>
    <x v="8"/>
    <m/>
    <n v="90885.5"/>
    <x v="2"/>
    <x v="8"/>
  </r>
  <r>
    <n v="1307"/>
    <x v="1307"/>
    <s v="Get VR to Everyone with Mailable, Ready to Use Viewers"/>
    <n v="50000"/>
    <n v="5757"/>
    <x v="1"/>
    <x v="0"/>
    <x v="0"/>
    <x v="1307"/>
    <n v="1453118679"/>
    <x v="0"/>
    <n v="45"/>
    <b v="0"/>
    <x v="8"/>
    <m/>
    <n v="27878.5"/>
    <x v="2"/>
    <x v="8"/>
  </r>
  <r>
    <n v="1308"/>
    <x v="1308"/>
    <s v="Boost Band, a wristband that charges any device"/>
    <n v="10000"/>
    <n v="1136"/>
    <x v="1"/>
    <x v="0"/>
    <x v="0"/>
    <x v="1308"/>
    <n v="1472481812"/>
    <x v="0"/>
    <n v="38"/>
    <b v="0"/>
    <x v="8"/>
    <m/>
    <n v="5568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x v="1309"/>
    <n v="1441919468"/>
    <x v="0"/>
    <n v="35"/>
    <b v="0"/>
    <x v="8"/>
    <m/>
    <n v="12189.5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x v="1310"/>
    <n v="1467734450"/>
    <x v="0"/>
    <n v="24"/>
    <b v="0"/>
    <x v="8"/>
    <m/>
    <n v="11550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x v="1311"/>
    <n v="1477509319"/>
    <x v="0"/>
    <n v="100"/>
    <b v="0"/>
    <x v="8"/>
    <m/>
    <n v="165035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x v="1312"/>
    <n v="1426783922"/>
    <x v="0"/>
    <n v="1"/>
    <b v="0"/>
    <x v="8"/>
    <m/>
    <n v="2314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x v="1313"/>
    <n v="1454432514"/>
    <x v="0"/>
    <n v="122"/>
    <b v="0"/>
    <x v="8"/>
    <m/>
    <n v="26223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x v="1314"/>
    <n v="1471881860"/>
    <x v="0"/>
    <n v="11"/>
    <b v="0"/>
    <x v="8"/>
    <m/>
    <n v="91014"/>
    <x v="2"/>
    <x v="8"/>
  </r>
  <r>
    <n v="1315"/>
    <x v="1315"/>
    <s v="Zoom will happen - THANK YOU! Received outside funding due amazing early success!"/>
    <n v="100000"/>
    <n v="40404"/>
    <x v="1"/>
    <x v="0"/>
    <x v="0"/>
    <x v="1315"/>
    <n v="1443700648"/>
    <x v="0"/>
    <n v="248"/>
    <b v="0"/>
    <x v="8"/>
    <m/>
    <n v="70202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x v="1316"/>
    <n v="1453676709"/>
    <x v="0"/>
    <n v="1"/>
    <b v="0"/>
    <x v="8"/>
    <m/>
    <n v="37500.5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x v="1317"/>
    <n v="1464586746"/>
    <x v="0"/>
    <n v="19"/>
    <b v="0"/>
    <x v="8"/>
    <m/>
    <n v="105733.5"/>
    <x v="2"/>
    <x v="8"/>
  </r>
  <r>
    <n v="1318"/>
    <x v="1318"/>
    <s v="Your Dog's Best Friend._x000a_Revolutionize the way you care about your pups and brings you peace of mind."/>
    <n v="40000"/>
    <n v="6130"/>
    <x v="1"/>
    <x v="0"/>
    <x v="0"/>
    <x v="1318"/>
    <n v="1418346172"/>
    <x v="0"/>
    <n v="135"/>
    <b v="0"/>
    <x v="8"/>
    <m/>
    <n v="2306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x v="1319"/>
    <n v="1403810965"/>
    <x v="0"/>
    <n v="9"/>
    <b v="0"/>
    <x v="8"/>
    <m/>
    <n v="3338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x v="1320"/>
    <n v="1480610046"/>
    <x v="0"/>
    <n v="3"/>
    <b v="0"/>
    <x v="8"/>
    <m/>
    <n v="50251.5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x v="1321"/>
    <n v="1479923937"/>
    <x v="0"/>
    <n v="7"/>
    <b v="0"/>
    <x v="8"/>
    <m/>
    <n v="234009.5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x v="1322"/>
    <n v="1429631125"/>
    <x v="0"/>
    <n v="4"/>
    <b v="0"/>
    <x v="8"/>
    <m/>
    <n v="17553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x v="1323"/>
    <n v="1458665146"/>
    <x v="0"/>
    <n v="44"/>
    <b v="0"/>
    <x v="8"/>
    <m/>
    <n v="8166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x v="1324"/>
    <n v="1473779552"/>
    <x v="0"/>
    <n v="90"/>
    <b v="0"/>
    <x v="8"/>
    <m/>
    <n v="27460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x v="1325"/>
    <n v="1480471435"/>
    <x v="0"/>
    <n v="8"/>
    <b v="0"/>
    <x v="8"/>
    <m/>
    <n v="10243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x v="1326"/>
    <n v="1417460428"/>
    <x v="0"/>
    <n v="11"/>
    <b v="0"/>
    <x v="8"/>
    <m/>
    <n v="50565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x v="1327"/>
    <n v="1430324235"/>
    <x v="0"/>
    <n v="41"/>
    <b v="0"/>
    <x v="8"/>
    <m/>
    <n v="24852.5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x v="1328"/>
    <n v="1472570734"/>
    <x v="0"/>
    <n v="15"/>
    <b v="0"/>
    <x v="8"/>
    <m/>
    <n v="38374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x v="1329"/>
    <n v="1414041545"/>
    <x v="0"/>
    <n v="9"/>
    <b v="0"/>
    <x v="8"/>
    <m/>
    <n v="25204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x v="1330"/>
    <n v="1464763109"/>
    <x v="0"/>
    <n v="50"/>
    <b v="0"/>
    <x v="8"/>
    <m/>
    <n v="21436.5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x v="1331"/>
    <n v="1468843554"/>
    <x v="0"/>
    <n v="34"/>
    <b v="0"/>
    <x v="8"/>
    <m/>
    <n v="126708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x v="1332"/>
    <n v="1482888408"/>
    <x v="0"/>
    <n v="0"/>
    <b v="0"/>
    <x v="8"/>
    <m/>
    <n v="5057.5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x v="1333"/>
    <n v="1402886025"/>
    <x v="0"/>
    <n v="0"/>
    <b v="0"/>
    <x v="8"/>
    <m/>
    <n v="1250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x v="1334"/>
    <n v="1455129287"/>
    <x v="0"/>
    <n v="276"/>
    <b v="0"/>
    <x v="8"/>
    <m/>
    <n v="73651.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x v="1335"/>
    <n v="1446762502"/>
    <x v="0"/>
    <n v="16"/>
    <b v="0"/>
    <x v="8"/>
    <m/>
    <n v="14970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x v="1336"/>
    <n v="1415825028"/>
    <x v="0"/>
    <n v="224"/>
    <b v="0"/>
    <x v="8"/>
    <m/>
    <n v="92473.5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x v="1337"/>
    <n v="1485957079"/>
    <x v="0"/>
    <n v="140"/>
    <b v="0"/>
    <x v="8"/>
    <m/>
    <n v="37345.5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x v="1338"/>
    <n v="1435951033"/>
    <x v="0"/>
    <n v="15"/>
    <b v="0"/>
    <x v="8"/>
    <m/>
    <n v="15495.5"/>
    <x v="2"/>
    <x v="8"/>
  </r>
  <r>
    <n v="1339"/>
    <x v="1339"/>
    <s v="World's Smallest customizable Phone &amp; GPS Watch for kids !"/>
    <n v="50000"/>
    <n v="3317"/>
    <x v="1"/>
    <x v="0"/>
    <x v="0"/>
    <x v="1339"/>
    <n v="1414164715"/>
    <x v="0"/>
    <n v="37"/>
    <b v="0"/>
    <x v="8"/>
    <m/>
    <n v="26658.5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x v="1340"/>
    <n v="1405520253"/>
    <x v="0"/>
    <n v="0"/>
    <b v="0"/>
    <x v="8"/>
    <m/>
    <n v="84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x v="1341"/>
    <n v="1472569117"/>
    <x v="0"/>
    <n v="46"/>
    <b v="0"/>
    <x v="8"/>
    <m/>
    <n v="21295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x v="1342"/>
    <n v="1434569739"/>
    <x v="0"/>
    <n v="1"/>
    <b v="0"/>
    <x v="8"/>
    <m/>
    <n v="2505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x v="1343"/>
    <n v="1466512683"/>
    <x v="0"/>
    <n v="323"/>
    <b v="0"/>
    <x v="8"/>
    <m/>
    <n v="50574.5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x v="1344"/>
    <n v="1464807439"/>
    <x v="0"/>
    <n v="139"/>
    <b v="1"/>
    <x v="9"/>
    <m/>
    <n v="3583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x v="1345"/>
    <n v="1402342359"/>
    <x v="0"/>
    <n v="7"/>
    <b v="1"/>
    <x v="9"/>
    <m/>
    <n v="337.5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x v="1346"/>
    <n v="1369705751"/>
    <x v="0"/>
    <n v="149"/>
    <b v="1"/>
    <x v="9"/>
    <m/>
    <n v="6059.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x v="1347"/>
    <n v="1423149525"/>
    <x v="0"/>
    <n v="31"/>
    <b v="1"/>
    <x v="9"/>
    <m/>
    <n v="2527.5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x v="1348"/>
    <n v="1416485333"/>
    <x v="0"/>
    <n v="26"/>
    <b v="1"/>
    <x v="9"/>
    <m/>
    <n v="5930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x v="1349"/>
    <n v="1447055935"/>
    <x v="0"/>
    <n v="172"/>
    <b v="1"/>
    <x v="9"/>
    <m/>
    <n v="7605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x v="1350"/>
    <n v="1448497134"/>
    <x v="0"/>
    <n v="78"/>
    <b v="1"/>
    <x v="9"/>
    <m/>
    <n v="5101.25"/>
    <x v="3"/>
    <x v="9"/>
  </r>
  <r>
    <n v="1351"/>
    <x v="1351"/>
    <s v="Discover your purpose, live a more fulfilling life, leave a positive footprint on society."/>
    <n v="20000"/>
    <n v="20253"/>
    <x v="0"/>
    <x v="0"/>
    <x v="0"/>
    <x v="1351"/>
    <n v="1452707144"/>
    <x v="0"/>
    <n v="120"/>
    <b v="1"/>
    <x v="9"/>
    <m/>
    <n v="20126.5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x v="1352"/>
    <n v="1436968366"/>
    <x v="0"/>
    <n v="227"/>
    <b v="1"/>
    <x v="9"/>
    <m/>
    <n v="1180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x v="1353"/>
    <n v="1359946188"/>
    <x v="0"/>
    <n v="42"/>
    <b v="1"/>
    <x v="9"/>
    <m/>
    <n v="1168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x v="1354"/>
    <n v="1463080979"/>
    <x v="0"/>
    <n v="64"/>
    <b v="1"/>
    <x v="9"/>
    <m/>
    <n v="1381.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x v="1355"/>
    <n v="1351663605"/>
    <x v="0"/>
    <n v="121"/>
    <b v="1"/>
    <x v="9"/>
    <m/>
    <n v="2783.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x v="1356"/>
    <n v="1370393760"/>
    <x v="0"/>
    <n v="87"/>
    <b v="1"/>
    <x v="9"/>
    <m/>
    <n v="4807.7800000000007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x v="1357"/>
    <n v="1359587137"/>
    <x v="0"/>
    <n v="65"/>
    <b v="1"/>
    <x v="9"/>
    <m/>
    <n v="2253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x v="1358"/>
    <n v="1306417323"/>
    <x v="0"/>
    <n v="49"/>
    <b v="1"/>
    <x v="9"/>
    <m/>
    <n v="3175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x v="1359"/>
    <n v="1304623990"/>
    <x v="0"/>
    <n v="19"/>
    <b v="1"/>
    <x v="9"/>
    <m/>
    <n v="712"/>
    <x v="3"/>
    <x v="9"/>
  </r>
  <r>
    <n v="1360"/>
    <x v="1360"/>
    <s v="So Bad, It's Good! is a guide to finding the best films for your bad movie night."/>
    <n v="1500"/>
    <n v="2598"/>
    <x v="0"/>
    <x v="0"/>
    <x v="0"/>
    <x v="1360"/>
    <n v="1341524220"/>
    <x v="0"/>
    <n v="81"/>
    <b v="1"/>
    <x v="9"/>
    <m/>
    <n v="2049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x v="1361"/>
    <n v="1400778772"/>
    <x v="0"/>
    <n v="264"/>
    <b v="1"/>
    <x v="9"/>
    <m/>
    <n v="6779.5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x v="1362"/>
    <n v="1373408731"/>
    <x v="0"/>
    <n v="25"/>
    <b v="1"/>
    <x v="9"/>
    <m/>
    <n v="1045.5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x v="1363"/>
    <n v="1453925727"/>
    <x v="0"/>
    <n v="5"/>
    <b v="1"/>
    <x v="9"/>
    <m/>
    <n v="20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x v="1364"/>
    <n v="1415464906"/>
    <x v="0"/>
    <n v="144"/>
    <b v="1"/>
    <x v="11"/>
    <m/>
    <n v="45915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x v="1365"/>
    <n v="1423935352"/>
    <x v="0"/>
    <n v="92"/>
    <b v="1"/>
    <x v="11"/>
    <m/>
    <n v="7510"/>
    <x v="4"/>
    <x v="11"/>
  </r>
  <r>
    <n v="1366"/>
    <x v="1366"/>
    <s v="A musical memorial for Alexi Petersen."/>
    <n v="7500"/>
    <n v="9486.69"/>
    <x v="0"/>
    <x v="0"/>
    <x v="0"/>
    <x v="1366"/>
    <n v="1413158063"/>
    <x v="0"/>
    <n v="147"/>
    <b v="1"/>
    <x v="11"/>
    <m/>
    <n v="8493.3450000000012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x v="1367"/>
    <n v="1444867450"/>
    <x v="0"/>
    <n v="90"/>
    <b v="1"/>
    <x v="11"/>
    <m/>
    <n v="5356.5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x v="1368"/>
    <n v="1432269294"/>
    <x v="0"/>
    <n v="87"/>
    <b v="1"/>
    <x v="11"/>
    <m/>
    <n v="5267.5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x v="1369"/>
    <n v="1394633746"/>
    <x v="0"/>
    <n v="406"/>
    <b v="1"/>
    <x v="11"/>
    <m/>
    <n v="33225.315000000002"/>
    <x v="4"/>
    <x v="11"/>
  </r>
  <r>
    <n v="1370"/>
    <x v="1370"/>
    <s v="Songs about the first year of parenthood, often inappropriate for children"/>
    <n v="1500"/>
    <n v="1555"/>
    <x v="0"/>
    <x v="0"/>
    <x v="0"/>
    <x v="1370"/>
    <n v="1380585890"/>
    <x v="0"/>
    <n v="20"/>
    <b v="1"/>
    <x v="11"/>
    <m/>
    <n v="1527.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x v="1371"/>
    <n v="1428430342"/>
    <x v="0"/>
    <n v="70"/>
    <b v="1"/>
    <x v="11"/>
    <m/>
    <n v="7247"/>
    <x v="4"/>
    <x v="11"/>
  </r>
  <r>
    <n v="1372"/>
    <x v="1372"/>
    <s v="Please help us raise funds to press our new CD!"/>
    <n v="500"/>
    <n v="620"/>
    <x v="0"/>
    <x v="0"/>
    <x v="0"/>
    <x v="1372"/>
    <n v="1339523132"/>
    <x v="0"/>
    <n v="16"/>
    <b v="1"/>
    <x v="11"/>
    <m/>
    <n v="560"/>
    <x v="4"/>
    <x v="11"/>
  </r>
  <r>
    <n v="1373"/>
    <x v="1373"/>
    <s v="Help Broccoli Samurai raise money to get a new van and continue bringing you the jams!"/>
    <n v="10000"/>
    <n v="10501"/>
    <x v="0"/>
    <x v="0"/>
    <x v="0"/>
    <x v="1373"/>
    <n v="1480546233"/>
    <x v="0"/>
    <n v="52"/>
    <b v="1"/>
    <x v="11"/>
    <m/>
    <n v="10250.5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x v="1374"/>
    <n v="1456285988"/>
    <x v="0"/>
    <n v="66"/>
    <b v="1"/>
    <x v="11"/>
    <m/>
    <n v="2171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x v="1375"/>
    <n v="1481852119"/>
    <x v="0"/>
    <n v="109"/>
    <b v="1"/>
    <x v="11"/>
    <m/>
    <n v="5426.5"/>
    <x v="4"/>
    <x v="11"/>
  </r>
  <r>
    <n v="1376"/>
    <x v="1376"/>
    <s v="Dead Pirates are planning a second pressing of HIGHMARE LP, who wants one ?"/>
    <n v="3700"/>
    <n v="9342"/>
    <x v="0"/>
    <x v="1"/>
    <x v="1"/>
    <x v="1376"/>
    <n v="1478189006"/>
    <x v="0"/>
    <n v="168"/>
    <b v="1"/>
    <x v="11"/>
    <m/>
    <n v="652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x v="1377"/>
    <n v="1484198170"/>
    <x v="0"/>
    <n v="31"/>
    <b v="1"/>
    <x v="11"/>
    <m/>
    <n v="1405"/>
    <x v="4"/>
    <x v="11"/>
  </r>
  <r>
    <n v="1378"/>
    <x v="1378"/>
    <s v="A psychedelic post rock masterpiece!"/>
    <n v="2000"/>
    <n v="4067"/>
    <x v="0"/>
    <x v="1"/>
    <x v="1"/>
    <x v="1378"/>
    <n v="1468779210"/>
    <x v="0"/>
    <n v="133"/>
    <b v="1"/>
    <x v="11"/>
    <m/>
    <n v="3033.5"/>
    <x v="4"/>
    <x v="11"/>
  </r>
  <r>
    <n v="1379"/>
    <x v="1379"/>
    <s v="---------The long-awaited debut full-length from Justin Ruddy--------"/>
    <n v="10000"/>
    <n v="11160"/>
    <x v="0"/>
    <x v="0"/>
    <x v="0"/>
    <x v="1379"/>
    <n v="1430912876"/>
    <x v="0"/>
    <n v="151"/>
    <b v="1"/>
    <x v="11"/>
    <m/>
    <n v="10580"/>
    <x v="4"/>
    <x v="11"/>
  </r>
  <r>
    <n v="1380"/>
    <x v="1380"/>
    <s v="A DIY MUSIC FESTIVAL FROM ST. LOUIS MO! Bands make their own festival, help make it legit!"/>
    <n v="25"/>
    <n v="106"/>
    <x v="0"/>
    <x v="0"/>
    <x v="0"/>
    <x v="1380"/>
    <n v="1431886706"/>
    <x v="0"/>
    <n v="5"/>
    <b v="1"/>
    <x v="11"/>
    <m/>
    <n v="65.5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x v="1381"/>
    <n v="1480396125"/>
    <x v="0"/>
    <n v="73"/>
    <b v="1"/>
    <x v="11"/>
    <m/>
    <n v="5177.5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x v="1382"/>
    <n v="1365275536"/>
    <x v="0"/>
    <n v="148"/>
    <b v="1"/>
    <x v="11"/>
    <m/>
    <n v="8174.5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x v="1383"/>
    <n v="1480729678"/>
    <x v="0"/>
    <n v="93"/>
    <b v="1"/>
    <x v="11"/>
    <m/>
    <n v="3436.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x v="1384"/>
    <n v="1433525922"/>
    <x v="0"/>
    <n v="63"/>
    <b v="1"/>
    <x v="11"/>
    <m/>
    <n v="3921.5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x v="1385"/>
    <n v="1457109121"/>
    <x v="0"/>
    <n v="134"/>
    <b v="1"/>
    <x v="11"/>
    <m/>
    <n v="8416.244999999999"/>
    <x v="4"/>
    <x v="11"/>
  </r>
  <r>
    <n v="1386"/>
    <x v="1386"/>
    <s v="We are a classic hard rock/heavy metal band just trying to keep rock alive!"/>
    <n v="400"/>
    <n v="875"/>
    <x v="0"/>
    <x v="0"/>
    <x v="0"/>
    <x v="1386"/>
    <n v="1435591889"/>
    <x v="0"/>
    <n v="14"/>
    <b v="1"/>
    <x v="11"/>
    <m/>
    <n v="637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x v="1387"/>
    <n v="1430604395"/>
    <x v="0"/>
    <n v="78"/>
    <b v="1"/>
    <x v="11"/>
    <m/>
    <n v="4732.5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x v="1388"/>
    <n v="1474469117"/>
    <x v="0"/>
    <n v="112"/>
    <b v="1"/>
    <x v="11"/>
    <m/>
    <n v="5870.1849999999995"/>
    <x v="4"/>
    <x v="11"/>
  </r>
  <r>
    <n v="1389"/>
    <x v="1389"/>
    <s v="Help fund the pressing of DANCEHALL's first record by pre-ordering it in advance!!!"/>
    <n v="500"/>
    <n v="727"/>
    <x v="0"/>
    <x v="1"/>
    <x v="1"/>
    <x v="1389"/>
    <n v="1468495957"/>
    <x v="0"/>
    <n v="34"/>
    <b v="1"/>
    <x v="11"/>
    <m/>
    <n v="613.5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x v="1390"/>
    <n v="1427224606"/>
    <x v="0"/>
    <n v="19"/>
    <b v="1"/>
    <x v="11"/>
    <m/>
    <n v="2927.5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x v="1391"/>
    <n v="1436369818"/>
    <x v="0"/>
    <n v="13"/>
    <b v="1"/>
    <x v="11"/>
    <m/>
    <n v="525.5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x v="1392"/>
    <n v="1454298186"/>
    <x v="0"/>
    <n v="104"/>
    <b v="1"/>
    <x v="11"/>
    <m/>
    <n v="2670.5"/>
    <x v="4"/>
    <x v="11"/>
  </r>
  <r>
    <n v="1393"/>
    <x v="1393"/>
    <s v="Rock n' Roll tales of our times"/>
    <n v="10000"/>
    <n v="10235"/>
    <x v="0"/>
    <x v="0"/>
    <x v="0"/>
    <x v="1393"/>
    <n v="1467476523"/>
    <x v="0"/>
    <n v="52"/>
    <b v="1"/>
    <x v="11"/>
    <m/>
    <n v="10117.5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x v="1394"/>
    <n v="1484623726"/>
    <x v="0"/>
    <n v="17"/>
    <b v="1"/>
    <x v="11"/>
    <m/>
    <n v="833"/>
    <x v="4"/>
    <x v="11"/>
  </r>
  <r>
    <n v="1395"/>
    <x v="1395"/>
    <s v="Help Quiet Oaks record their debut album!!!"/>
    <n v="3500"/>
    <n v="3916"/>
    <x v="0"/>
    <x v="0"/>
    <x v="0"/>
    <x v="1395"/>
    <n v="1481838481"/>
    <x v="0"/>
    <n v="82"/>
    <b v="1"/>
    <x v="11"/>
    <m/>
    <n v="3708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x v="1396"/>
    <n v="1421279882"/>
    <x v="0"/>
    <n v="73"/>
    <b v="1"/>
    <x v="11"/>
    <m/>
    <n v="62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x v="1397"/>
    <n v="1475013710"/>
    <x v="0"/>
    <n v="158"/>
    <b v="1"/>
    <x v="11"/>
    <m/>
    <n v="10692.5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x v="1398"/>
    <n v="1465160334"/>
    <x v="0"/>
    <n v="65"/>
    <b v="1"/>
    <x v="11"/>
    <m/>
    <n v="4613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x v="1399"/>
    <n v="1410048373"/>
    <x v="0"/>
    <n v="184"/>
    <b v="1"/>
    <x v="11"/>
    <m/>
    <n v="10176.5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x v="1400"/>
    <n v="1462695073"/>
    <x v="0"/>
    <n v="34"/>
    <b v="1"/>
    <x v="11"/>
    <m/>
    <n v="46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x v="1401"/>
    <n v="1367798074"/>
    <x v="0"/>
    <n v="240"/>
    <b v="1"/>
    <x v="11"/>
    <m/>
    <n v="7456.5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x v="1402"/>
    <n v="1425259011"/>
    <x v="0"/>
    <n v="113"/>
    <b v="1"/>
    <x v="11"/>
    <m/>
    <n v="2614.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x v="1403"/>
    <n v="1372210235"/>
    <x v="0"/>
    <n v="66"/>
    <b v="1"/>
    <x v="11"/>
    <m/>
    <n v="4051.5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x v="1404"/>
    <n v="1422447285"/>
    <x v="1"/>
    <n v="5"/>
    <b v="0"/>
    <x v="22"/>
    <m/>
    <n v="7370.5"/>
    <x v="3"/>
    <x v="22"/>
  </r>
  <r>
    <n v="1405"/>
    <x v="1405"/>
    <s v="Will more people read the Bible if it were translated into Emoticons?"/>
    <n v="25000"/>
    <n v="105"/>
    <x v="2"/>
    <x v="0"/>
    <x v="0"/>
    <x v="1405"/>
    <n v="1414599601"/>
    <x v="1"/>
    <n v="17"/>
    <b v="0"/>
    <x v="22"/>
    <m/>
    <n v="12552.5"/>
    <x v="3"/>
    <x v="22"/>
  </r>
  <r>
    <n v="1406"/>
    <x v="1406"/>
    <s v="The White coat and the battle dress uniform"/>
    <n v="12000"/>
    <n v="15"/>
    <x v="2"/>
    <x v="13"/>
    <x v="3"/>
    <x v="1406"/>
    <n v="1445336607"/>
    <x v="0"/>
    <n v="3"/>
    <b v="0"/>
    <x v="22"/>
    <m/>
    <n v="6007.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x v="1407"/>
    <n v="1405687978"/>
    <x v="0"/>
    <n v="2"/>
    <b v="0"/>
    <x v="22"/>
    <m/>
    <n v="150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x v="1408"/>
    <n v="1444856156"/>
    <x v="0"/>
    <n v="6"/>
    <b v="0"/>
    <x v="22"/>
    <m/>
    <n v="536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x v="1409"/>
    <n v="1414897935"/>
    <x v="0"/>
    <n v="0"/>
    <b v="0"/>
    <x v="22"/>
    <m/>
    <n v="200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x v="1410"/>
    <n v="1461051520"/>
    <x v="0"/>
    <n v="1"/>
    <b v="0"/>
    <x v="22"/>
    <m/>
    <n v="3000.5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x v="1411"/>
    <n v="1420766700"/>
    <x v="0"/>
    <n v="3"/>
    <b v="0"/>
    <x v="22"/>
    <m/>
    <n v="1503.5"/>
    <x v="3"/>
    <x v="22"/>
  </r>
  <r>
    <n v="1412"/>
    <x v="1412"/>
    <s v="â€œClimbing Silver!â€- An English translation of the Young Adult Shogi novella"/>
    <n v="7000"/>
    <n v="320"/>
    <x v="2"/>
    <x v="0"/>
    <x v="0"/>
    <x v="1412"/>
    <n v="1415064699"/>
    <x v="0"/>
    <n v="13"/>
    <b v="0"/>
    <x v="22"/>
    <m/>
    <n v="3660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x v="1413"/>
    <n v="1450780170"/>
    <x v="0"/>
    <n v="1"/>
    <b v="0"/>
    <x v="22"/>
    <m/>
    <n v="105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x v="1414"/>
    <n v="1480831467"/>
    <x v="0"/>
    <n v="1"/>
    <b v="0"/>
    <x v="22"/>
    <m/>
    <n v="250.5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x v="1415"/>
    <n v="1436285591"/>
    <x v="0"/>
    <n v="9"/>
    <b v="0"/>
    <x v="22"/>
    <m/>
    <n v="2600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x v="1416"/>
    <n v="1445552019"/>
    <x v="0"/>
    <n v="0"/>
    <b v="0"/>
    <x v="22"/>
    <m/>
    <n v="2500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x v="1417"/>
    <n v="1439696174"/>
    <x v="0"/>
    <n v="2"/>
    <b v="0"/>
    <x v="22"/>
    <m/>
    <n v="227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x v="1418"/>
    <n v="1453805834"/>
    <x v="0"/>
    <n v="1"/>
    <b v="0"/>
    <x v="22"/>
    <m/>
    <n v="1503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x v="1419"/>
    <n v="1473418619"/>
    <x v="0"/>
    <n v="10"/>
    <b v="0"/>
    <x v="22"/>
    <m/>
    <n v="3372.5"/>
    <x v="3"/>
    <x v="22"/>
  </r>
  <r>
    <n v="1420"/>
    <x v="1420"/>
    <s v="Help me butcher Shakespeare in a satirical fashion."/>
    <n v="110"/>
    <n v="3"/>
    <x v="2"/>
    <x v="0"/>
    <x v="0"/>
    <x v="1420"/>
    <n v="1464969686"/>
    <x v="0"/>
    <n v="3"/>
    <b v="0"/>
    <x v="22"/>
    <m/>
    <n v="56.5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x v="1421"/>
    <n v="1420840709"/>
    <x v="0"/>
    <n v="2"/>
    <b v="0"/>
    <x v="22"/>
    <m/>
    <n v="100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x v="1422"/>
    <n v="1471844704"/>
    <x v="0"/>
    <n v="2"/>
    <b v="0"/>
    <x v="22"/>
    <m/>
    <n v="125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x v="1423"/>
    <n v="1449045531"/>
    <x v="0"/>
    <n v="1"/>
    <b v="0"/>
    <x v="22"/>
    <m/>
    <n v="1505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x v="1424"/>
    <n v="1478106802"/>
    <x v="0"/>
    <n v="14"/>
    <b v="0"/>
    <x v="22"/>
    <m/>
    <n v="4513.5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x v="1425"/>
    <n v="1427684959"/>
    <x v="0"/>
    <n v="0"/>
    <b v="0"/>
    <x v="22"/>
    <m/>
    <n v="650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x v="1426"/>
    <n v="1435224120"/>
    <x v="0"/>
    <n v="0"/>
    <b v="0"/>
    <x v="22"/>
    <m/>
    <n v="50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x v="1427"/>
    <n v="1471638385"/>
    <x v="0"/>
    <n v="4"/>
    <b v="0"/>
    <x v="22"/>
    <m/>
    <n v="2709.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x v="1428"/>
    <n v="1456996017"/>
    <x v="0"/>
    <n v="3"/>
    <b v="0"/>
    <x v="22"/>
    <m/>
    <n v="522.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x v="1429"/>
    <n v="1426037242"/>
    <x v="0"/>
    <n v="0"/>
    <b v="0"/>
    <x v="22"/>
    <m/>
    <n v="5000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x v="1430"/>
    <n v="1416339088"/>
    <x v="0"/>
    <n v="5"/>
    <b v="0"/>
    <x v="22"/>
    <m/>
    <n v="2701.5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x v="1431"/>
    <n v="1445922216"/>
    <x v="0"/>
    <n v="47"/>
    <b v="0"/>
    <x v="22"/>
    <m/>
    <n v="11215.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x v="1432"/>
    <n v="1434825828"/>
    <x v="0"/>
    <n v="0"/>
    <b v="0"/>
    <x v="22"/>
    <m/>
    <n v="2000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x v="1433"/>
    <n v="1477839675"/>
    <x v="0"/>
    <n v="10"/>
    <b v="0"/>
    <x v="22"/>
    <m/>
    <n v="6402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x v="1434"/>
    <n v="1431973478"/>
    <x v="0"/>
    <n v="11"/>
    <b v="0"/>
    <x v="22"/>
    <m/>
    <n v="4509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x v="1435"/>
    <n v="1441997020"/>
    <x v="0"/>
    <n v="2"/>
    <b v="0"/>
    <x v="22"/>
    <m/>
    <n v="750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x v="1436"/>
    <n v="1453451057"/>
    <x v="0"/>
    <n v="2"/>
    <b v="0"/>
    <x v="22"/>
    <m/>
    <n v="50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x v="1437"/>
    <n v="1402058739"/>
    <x v="0"/>
    <n v="22"/>
    <b v="0"/>
    <x v="22"/>
    <m/>
    <n v="1903.5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x v="1438"/>
    <n v="1459198499"/>
    <x v="0"/>
    <n v="8"/>
    <b v="0"/>
    <x v="22"/>
    <m/>
    <n v="10300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x v="1439"/>
    <n v="1423166101"/>
    <x v="0"/>
    <n v="6"/>
    <b v="0"/>
    <x v="22"/>
    <m/>
    <n v="1452.5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x v="1440"/>
    <n v="1461693463"/>
    <x v="0"/>
    <n v="1"/>
    <b v="0"/>
    <x v="22"/>
    <m/>
    <n v="6500.5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x v="1441"/>
    <n v="1436811769"/>
    <x v="0"/>
    <n v="3"/>
    <b v="0"/>
    <x v="22"/>
    <m/>
    <n v="91010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x v="1442"/>
    <n v="1461598158"/>
    <x v="0"/>
    <n v="0"/>
    <b v="0"/>
    <x v="22"/>
    <m/>
    <n v="75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x v="1443"/>
    <n v="1480803209"/>
    <x v="0"/>
    <n v="0"/>
    <b v="0"/>
    <x v="22"/>
    <m/>
    <n v="6500"/>
    <x v="3"/>
    <x v="22"/>
  </r>
  <r>
    <n v="1444"/>
    <x v="1444"/>
    <s v="We as a successfull german stock market newsletter publisher want expand in the US market!"/>
    <n v="4950"/>
    <n v="0"/>
    <x v="2"/>
    <x v="12"/>
    <x v="3"/>
    <x v="1444"/>
    <n v="1436907462"/>
    <x v="0"/>
    <n v="0"/>
    <b v="0"/>
    <x v="22"/>
    <m/>
    <n v="2475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x v="1445"/>
    <n v="1431694855"/>
    <x v="0"/>
    <n v="0"/>
    <b v="0"/>
    <x v="22"/>
    <m/>
    <n v="6500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x v="1446"/>
    <n v="1459507478"/>
    <x v="0"/>
    <n v="0"/>
    <b v="0"/>
    <x v="22"/>
    <m/>
    <n v="450"/>
    <x v="3"/>
    <x v="22"/>
  </r>
  <r>
    <n v="1447"/>
    <x v="1447"/>
    <s v="I'm creating a dictionary of multiple Indian languages."/>
    <n v="500000"/>
    <n v="75"/>
    <x v="2"/>
    <x v="0"/>
    <x v="0"/>
    <x v="1447"/>
    <n v="1465407134"/>
    <x v="0"/>
    <n v="3"/>
    <b v="0"/>
    <x v="22"/>
    <m/>
    <n v="250037.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x v="1448"/>
    <n v="1429655318"/>
    <x v="0"/>
    <n v="0"/>
    <b v="0"/>
    <x v="22"/>
    <m/>
    <n v="10000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x v="1449"/>
    <n v="1427138905"/>
    <x v="0"/>
    <n v="0"/>
    <b v="0"/>
    <x v="22"/>
    <m/>
    <n v="4444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x v="1450"/>
    <n v="1453349197"/>
    <x v="0"/>
    <n v="1"/>
    <b v="0"/>
    <x v="22"/>
    <m/>
    <n v="50000.5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x v="1451"/>
    <n v="1413759659"/>
    <x v="0"/>
    <n v="2"/>
    <b v="0"/>
    <x v="22"/>
    <m/>
    <n v="9476"/>
    <x v="3"/>
    <x v="22"/>
  </r>
  <r>
    <n v="1452"/>
    <x v="1452"/>
    <s v="I am gathering rare, out-of-print Judo books for preservation, translation and sharing."/>
    <n v="14000"/>
    <n v="0"/>
    <x v="1"/>
    <x v="0"/>
    <x v="0"/>
    <x v="1452"/>
    <n v="1403974363"/>
    <x v="0"/>
    <n v="0"/>
    <b v="0"/>
    <x v="22"/>
    <m/>
    <n v="700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x v="1453"/>
    <n v="1488386547"/>
    <x v="0"/>
    <n v="0"/>
    <b v="0"/>
    <x v="22"/>
    <m/>
    <n v="1250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x v="1454"/>
    <n v="1459716480"/>
    <x v="0"/>
    <n v="1"/>
    <b v="0"/>
    <x v="22"/>
    <m/>
    <n v="882.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x v="1455"/>
    <n v="1405181320"/>
    <x v="0"/>
    <n v="7"/>
    <b v="0"/>
    <x v="22"/>
    <m/>
    <n v="8287.5"/>
    <x v="3"/>
    <x v="22"/>
  </r>
  <r>
    <n v="1456"/>
    <x v="1456"/>
    <s v="English Version of my auto-published novel"/>
    <n v="5000"/>
    <n v="145"/>
    <x v="1"/>
    <x v="13"/>
    <x v="3"/>
    <x v="1456"/>
    <n v="1480867365"/>
    <x v="0"/>
    <n v="3"/>
    <b v="0"/>
    <x v="22"/>
    <m/>
    <n v="2572.5"/>
    <x v="3"/>
    <x v="22"/>
  </r>
  <r>
    <n v="1457"/>
    <x v="1457"/>
    <s v="Age is more than just a number, I hope your younger than you feel."/>
    <n v="6000"/>
    <n v="0"/>
    <x v="1"/>
    <x v="0"/>
    <x v="0"/>
    <x v="1457"/>
    <n v="1444685444"/>
    <x v="0"/>
    <n v="0"/>
    <b v="0"/>
    <x v="22"/>
    <m/>
    <n v="300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x v="1458"/>
    <n v="1405097760"/>
    <x v="0"/>
    <n v="0"/>
    <b v="0"/>
    <x v="22"/>
    <m/>
    <n v="250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x v="1459"/>
    <n v="1446612896"/>
    <x v="0"/>
    <n v="0"/>
    <b v="0"/>
    <x v="22"/>
    <m/>
    <n v="1850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x v="1460"/>
    <n v="1412371898"/>
    <x v="0"/>
    <n v="0"/>
    <b v="0"/>
    <x v="22"/>
    <m/>
    <n v="12500000"/>
    <x v="3"/>
    <x v="22"/>
  </r>
  <r>
    <n v="1461"/>
    <x v="1461"/>
    <s v="Series 2 of Relatively Prime, a podcast of stories from the Mathematical Domain"/>
    <n v="15000"/>
    <n v="15186.69"/>
    <x v="0"/>
    <x v="0"/>
    <x v="0"/>
    <x v="1461"/>
    <n v="1410967754"/>
    <x v="1"/>
    <n v="340"/>
    <b v="1"/>
    <x v="23"/>
    <m/>
    <n v="15093.345000000001"/>
    <x v="3"/>
    <x v="23"/>
  </r>
  <r>
    <n v="1462"/>
    <x v="1462"/>
    <s v="A new radio show focused on short fiction produced by Louisville Public Media"/>
    <n v="4000"/>
    <n v="4340.7"/>
    <x v="0"/>
    <x v="0"/>
    <x v="0"/>
    <x v="1462"/>
    <n v="1363017271"/>
    <x v="1"/>
    <n v="150"/>
    <b v="1"/>
    <x v="23"/>
    <m/>
    <n v="4170.350000000000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x v="1463"/>
    <n v="1361483538"/>
    <x v="1"/>
    <n v="25"/>
    <b v="1"/>
    <x v="23"/>
    <m/>
    <n v="743"/>
    <x v="3"/>
    <x v="23"/>
  </r>
  <r>
    <n v="1464"/>
    <x v="1464"/>
    <s v="The Best Science Media on the Web"/>
    <n v="5000"/>
    <n v="8160"/>
    <x v="0"/>
    <x v="0"/>
    <x v="0"/>
    <x v="1464"/>
    <n v="1358437958"/>
    <x v="1"/>
    <n v="234"/>
    <b v="1"/>
    <x v="23"/>
    <m/>
    <n v="6580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x v="1465"/>
    <n v="1329759452"/>
    <x v="1"/>
    <n v="2602"/>
    <b v="1"/>
    <x v="23"/>
    <m/>
    <n v="83462.175000000003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x v="1466"/>
    <n v="1449029266"/>
    <x v="1"/>
    <n v="248"/>
    <b v="1"/>
    <x v="23"/>
    <m/>
    <n v="16630.184999999998"/>
    <x v="3"/>
    <x v="23"/>
  </r>
  <r>
    <n v="1467"/>
    <x v="1467"/>
    <s v="We are a new Spanish language podcast telling uniquely Latin American stories."/>
    <n v="40000"/>
    <n v="46032"/>
    <x v="0"/>
    <x v="0"/>
    <x v="0"/>
    <x v="1467"/>
    <n v="1327518885"/>
    <x v="1"/>
    <n v="600"/>
    <b v="1"/>
    <x v="23"/>
    <m/>
    <n v="43016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x v="1468"/>
    <n v="1302654049"/>
    <x v="1"/>
    <n v="293"/>
    <b v="1"/>
    <x v="23"/>
    <m/>
    <n v="9612.5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x v="1469"/>
    <n v="1358346109"/>
    <x v="1"/>
    <n v="321"/>
    <b v="1"/>
    <x v="23"/>
    <m/>
    <n v="46114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x v="1470"/>
    <n v="1354909863"/>
    <x v="1"/>
    <n v="81"/>
    <b v="1"/>
    <x v="23"/>
    <m/>
    <n v="1688.5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x v="1471"/>
    <n v="1426028334"/>
    <x v="1"/>
    <n v="343"/>
    <b v="1"/>
    <x v="23"/>
    <m/>
    <n v="32614.5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x v="1472"/>
    <n v="1379336503"/>
    <x v="1"/>
    <n v="336"/>
    <b v="1"/>
    <x v="23"/>
    <m/>
    <n v="29838"/>
    <x v="3"/>
    <x v="23"/>
  </r>
  <r>
    <n v="1473"/>
    <x v="1473"/>
    <s v="Public Radio Project"/>
    <n v="1500"/>
    <n v="1807.74"/>
    <x v="0"/>
    <x v="0"/>
    <x v="0"/>
    <x v="1473"/>
    <n v="1328052639"/>
    <x v="1"/>
    <n v="47"/>
    <b v="1"/>
    <x v="23"/>
    <m/>
    <n v="1653.87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x v="1474"/>
    <n v="1376501292"/>
    <x v="1"/>
    <n v="76"/>
    <b v="1"/>
    <x v="23"/>
    <m/>
    <n v="3184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x v="1475"/>
    <n v="1416244863"/>
    <x v="1"/>
    <n v="441"/>
    <b v="1"/>
    <x v="23"/>
    <m/>
    <n v="21650.224999999999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x v="1476"/>
    <n v="1313024422"/>
    <x v="1"/>
    <n v="916"/>
    <b v="1"/>
    <x v="23"/>
    <m/>
    <n v="22846.639999999999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x v="1477"/>
    <n v="1319467604"/>
    <x v="1"/>
    <n v="369"/>
    <b v="1"/>
    <x v="23"/>
    <m/>
    <n v="31696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x v="1478"/>
    <n v="1367355313"/>
    <x v="1"/>
    <n v="20242"/>
    <b v="1"/>
    <x v="23"/>
    <m/>
    <n v="320403.5549999999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x v="1479"/>
    <n v="1398448389"/>
    <x v="1"/>
    <n v="71"/>
    <b v="1"/>
    <x v="23"/>
    <m/>
    <n v="1899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x v="1480"/>
    <n v="1373408699"/>
    <x v="1"/>
    <n v="635"/>
    <b v="1"/>
    <x v="23"/>
    <m/>
    <n v="54260.1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x v="1481"/>
    <n v="1380838145"/>
    <x v="0"/>
    <n v="6"/>
    <b v="0"/>
    <x v="10"/>
    <m/>
    <n v="2552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x v="1482"/>
    <n v="1345062936"/>
    <x v="0"/>
    <n v="1"/>
    <b v="0"/>
    <x v="10"/>
    <m/>
    <n v="2502.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x v="1483"/>
    <n v="1467002275"/>
    <x v="0"/>
    <n v="2"/>
    <b v="0"/>
    <x v="10"/>
    <m/>
    <n v="3525"/>
    <x v="3"/>
    <x v="10"/>
  </r>
  <r>
    <n v="1484"/>
    <x v="1484"/>
    <s v="The mussings of an old wizard"/>
    <n v="2000"/>
    <n v="0"/>
    <x v="2"/>
    <x v="0"/>
    <x v="0"/>
    <x v="1484"/>
    <n v="1337834963"/>
    <x v="0"/>
    <n v="0"/>
    <b v="0"/>
    <x v="10"/>
    <m/>
    <n v="100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x v="1485"/>
    <n v="1430939173"/>
    <x v="0"/>
    <n v="3"/>
    <b v="0"/>
    <x v="10"/>
    <m/>
    <n v="3425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x v="1486"/>
    <n v="1422417761"/>
    <x v="0"/>
    <n v="3"/>
    <b v="0"/>
    <x v="10"/>
    <m/>
    <n v="10024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x v="1487"/>
    <n v="1467583271"/>
    <x v="0"/>
    <n v="0"/>
    <b v="0"/>
    <x v="10"/>
    <m/>
    <n v="5000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x v="1488"/>
    <n v="1386336660"/>
    <x v="0"/>
    <n v="6"/>
    <b v="0"/>
    <x v="10"/>
    <m/>
    <n v="768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x v="1489"/>
    <n v="1350398452"/>
    <x v="0"/>
    <n v="0"/>
    <b v="0"/>
    <x v="10"/>
    <m/>
    <n v="250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x v="1490"/>
    <n v="1378214874"/>
    <x v="0"/>
    <n v="19"/>
    <b v="0"/>
    <x v="10"/>
    <m/>
    <n v="1897.5"/>
    <x v="3"/>
    <x v="10"/>
  </r>
  <r>
    <n v="1491"/>
    <x v="1491"/>
    <s v="What do you get when you take outlaws, guns, gold and and old beagle in the old west? Adventure!"/>
    <n v="1200"/>
    <n v="100"/>
    <x v="2"/>
    <x v="0"/>
    <x v="0"/>
    <x v="1491"/>
    <n v="1418922443"/>
    <x v="0"/>
    <n v="1"/>
    <b v="0"/>
    <x v="10"/>
    <m/>
    <n v="65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x v="1492"/>
    <n v="1305839646"/>
    <x v="0"/>
    <n v="2"/>
    <b v="0"/>
    <x v="10"/>
    <m/>
    <n v="2015"/>
    <x v="3"/>
    <x v="10"/>
  </r>
  <r>
    <n v="1493"/>
    <x v="1493"/>
    <s v="Help illustrate the sequel to the bestselling _x000a_The Transylvania Flying Squad of Detectives"/>
    <n v="2400"/>
    <n v="0"/>
    <x v="2"/>
    <x v="0"/>
    <x v="0"/>
    <x v="1493"/>
    <n v="1368823675"/>
    <x v="0"/>
    <n v="0"/>
    <b v="0"/>
    <x v="10"/>
    <m/>
    <n v="120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x v="1494"/>
    <n v="1425489613"/>
    <x v="0"/>
    <n v="11"/>
    <b v="0"/>
    <x v="10"/>
    <m/>
    <n v="2722.5"/>
    <x v="3"/>
    <x v="10"/>
  </r>
  <r>
    <n v="1495"/>
    <x v="1495"/>
    <s v="The Adventures of Penelope Hawthorne. Part One: The Spellbook of Dracone."/>
    <n v="2000"/>
    <n v="0"/>
    <x v="2"/>
    <x v="0"/>
    <x v="0"/>
    <x v="1495"/>
    <n v="1311879431"/>
    <x v="0"/>
    <n v="0"/>
    <b v="0"/>
    <x v="10"/>
    <m/>
    <n v="100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x v="1496"/>
    <n v="1405682659"/>
    <x v="0"/>
    <n v="0"/>
    <b v="0"/>
    <x v="10"/>
    <m/>
    <n v="75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x v="1497"/>
    <n v="1371655522"/>
    <x v="0"/>
    <n v="1"/>
    <b v="0"/>
    <x v="10"/>
    <m/>
    <n v="7500.5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x v="1498"/>
    <n v="1405899378"/>
    <x v="0"/>
    <n v="3"/>
    <b v="0"/>
    <x v="10"/>
    <m/>
    <n v="1528.5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x v="1499"/>
    <n v="1465171833"/>
    <x v="0"/>
    <n v="1"/>
    <b v="0"/>
    <x v="10"/>
    <m/>
    <n v="1002.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x v="1500"/>
    <n v="1364852557"/>
    <x v="0"/>
    <n v="15"/>
    <b v="0"/>
    <x v="10"/>
    <m/>
    <n v="1750.5"/>
    <x v="3"/>
    <x v="10"/>
  </r>
  <r>
    <n v="1501"/>
    <x v="1501"/>
    <s v="A hardcover book of surf, outdoor and nature photos from the British Columbia coast."/>
    <n v="52000"/>
    <n v="86492"/>
    <x v="0"/>
    <x v="5"/>
    <x v="5"/>
    <x v="1501"/>
    <n v="1433772023"/>
    <x v="1"/>
    <n v="885"/>
    <b v="1"/>
    <x v="20"/>
    <m/>
    <n v="69246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x v="1502"/>
    <n v="1456491680"/>
    <x v="1"/>
    <n v="329"/>
    <b v="1"/>
    <x v="20"/>
    <m/>
    <n v="22159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x v="1503"/>
    <n v="1472026801"/>
    <x v="1"/>
    <n v="71"/>
    <b v="1"/>
    <x v="20"/>
    <m/>
    <n v="3897.9650000000001"/>
    <x v="8"/>
    <x v="20"/>
  </r>
  <r>
    <n v="1504"/>
    <x v="1504"/>
    <s v="A football photography book like no other about the 2014 World Cup in Brazil, by Ryu Voelkel."/>
    <n v="6500"/>
    <n v="18066"/>
    <x v="0"/>
    <x v="1"/>
    <x v="1"/>
    <x v="1504"/>
    <n v="1399996024"/>
    <x v="1"/>
    <n v="269"/>
    <b v="1"/>
    <x v="20"/>
    <m/>
    <n v="12283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x v="1505"/>
    <n v="1455446303"/>
    <x v="1"/>
    <n v="345"/>
    <b v="1"/>
    <x v="20"/>
    <m/>
    <n v="16286.5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x v="1506"/>
    <n v="1403635904"/>
    <x v="1"/>
    <n v="43"/>
    <b v="1"/>
    <x v="20"/>
    <m/>
    <n v="1585.5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x v="1507"/>
    <n v="1268822909"/>
    <x v="1"/>
    <n v="33"/>
    <b v="1"/>
    <x v="20"/>
    <m/>
    <n v="1890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x v="1508"/>
    <n v="1401201881"/>
    <x v="1"/>
    <n v="211"/>
    <b v="1"/>
    <x v="20"/>
    <m/>
    <n v="19495.5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x v="1509"/>
    <n v="1484570885"/>
    <x v="1"/>
    <n v="196"/>
    <b v="1"/>
    <x v="20"/>
    <m/>
    <n v="19568.61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x v="1510"/>
    <n v="1403169278"/>
    <x v="1"/>
    <n v="405"/>
    <b v="1"/>
    <x v="20"/>
    <m/>
    <n v="16082.8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x v="1511"/>
    <n v="1445263204"/>
    <x v="1"/>
    <n v="206"/>
    <b v="1"/>
    <x v="20"/>
    <m/>
    <n v="14825.5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x v="1512"/>
    <n v="1483719939"/>
    <x v="1"/>
    <n v="335"/>
    <b v="1"/>
    <x v="20"/>
    <m/>
    <n v="11528.5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x v="1513"/>
    <n v="1402931866"/>
    <x v="1"/>
    <n v="215"/>
    <b v="1"/>
    <x v="20"/>
    <m/>
    <n v="10000.75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x v="1514"/>
    <n v="1439907640"/>
    <x v="1"/>
    <n v="176"/>
    <b v="1"/>
    <x v="20"/>
    <m/>
    <n v="25809.5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x v="1515"/>
    <n v="1455516297"/>
    <x v="1"/>
    <n v="555"/>
    <b v="1"/>
    <x v="20"/>
    <m/>
    <n v="385783.5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x v="1516"/>
    <n v="1473160292"/>
    <x v="1"/>
    <n v="116"/>
    <b v="1"/>
    <x v="20"/>
    <m/>
    <n v="17736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x v="1517"/>
    <n v="1415194553"/>
    <x v="1"/>
    <n v="615"/>
    <b v="1"/>
    <x v="20"/>
    <m/>
    <n v="19648.5"/>
    <x v="8"/>
    <x v="20"/>
  </r>
  <r>
    <n v="1518"/>
    <x v="1518"/>
    <s v="A photobook of Robin Schwartz's ongoing series with her daughter Amelia."/>
    <n v="15000"/>
    <n v="30805"/>
    <x v="0"/>
    <x v="0"/>
    <x v="0"/>
    <x v="1518"/>
    <n v="1398973252"/>
    <x v="1"/>
    <n v="236"/>
    <b v="1"/>
    <x v="20"/>
    <m/>
    <n v="22902.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x v="1519"/>
    <n v="1400867283"/>
    <x v="1"/>
    <n v="145"/>
    <b v="1"/>
    <x v="20"/>
    <m/>
    <n v="9151.375"/>
    <x v="8"/>
    <x v="20"/>
  </r>
  <r>
    <n v="1520"/>
    <x v="1520"/>
    <s v="A self-published photography book by Andrew Miksys from his new series about Belarus"/>
    <n v="18000"/>
    <n v="18625"/>
    <x v="0"/>
    <x v="0"/>
    <x v="0"/>
    <x v="1520"/>
    <n v="1415824513"/>
    <x v="1"/>
    <n v="167"/>
    <b v="1"/>
    <x v="20"/>
    <m/>
    <n v="18312.5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x v="1521"/>
    <n v="1462248091"/>
    <x v="1"/>
    <n v="235"/>
    <b v="1"/>
    <x v="20"/>
    <m/>
    <n v="38777.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x v="1522"/>
    <n v="1410983739"/>
    <x v="1"/>
    <n v="452"/>
    <b v="1"/>
    <x v="20"/>
    <m/>
    <n v="51975.05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x v="1523"/>
    <n v="1416592916"/>
    <x v="1"/>
    <n v="241"/>
    <b v="1"/>
    <x v="20"/>
    <m/>
    <n v="20798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x v="1524"/>
    <n v="1485000090"/>
    <x v="1"/>
    <n v="28"/>
    <b v="1"/>
    <x v="20"/>
    <m/>
    <n v="4605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x v="1525"/>
    <n v="1468947138"/>
    <x v="1"/>
    <n v="140"/>
    <b v="1"/>
    <x v="20"/>
    <m/>
    <n v="3562.074999999999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x v="1526"/>
    <n v="1448951847"/>
    <x v="1"/>
    <n v="280"/>
    <b v="1"/>
    <x v="20"/>
    <m/>
    <n v="25337.5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x v="1527"/>
    <n v="1487082286"/>
    <x v="1"/>
    <n v="70"/>
    <b v="1"/>
    <x v="20"/>
    <m/>
    <n v="3682.7750000000001"/>
    <x v="8"/>
    <x v="20"/>
  </r>
  <r>
    <n v="1528"/>
    <x v="1528"/>
    <s v="A book of street photos from around Shibuya that I've made between 2011-2016."/>
    <n v="3000"/>
    <n v="8447"/>
    <x v="0"/>
    <x v="0"/>
    <x v="0"/>
    <x v="1528"/>
    <n v="1483292122"/>
    <x v="1"/>
    <n v="160"/>
    <b v="1"/>
    <x v="20"/>
    <m/>
    <n v="5723.5"/>
    <x v="8"/>
    <x v="20"/>
  </r>
  <r>
    <n v="1529"/>
    <x v="1529"/>
    <s v="An empowering photo book that transforms hurtful experiences into strength and solidarity."/>
    <n v="19000"/>
    <n v="19129"/>
    <x v="0"/>
    <x v="0"/>
    <x v="0"/>
    <x v="1529"/>
    <n v="1424185520"/>
    <x v="1"/>
    <n v="141"/>
    <b v="1"/>
    <x v="20"/>
    <m/>
    <n v="19064.5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x v="1530"/>
    <n v="1443464695"/>
    <x v="1"/>
    <n v="874"/>
    <b v="1"/>
    <x v="20"/>
    <m/>
    <n v="41094.5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x v="1531"/>
    <n v="1414610126"/>
    <x v="1"/>
    <n v="73"/>
    <b v="1"/>
    <x v="20"/>
    <m/>
    <n v="3242.5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x v="1532"/>
    <n v="1453461865"/>
    <x v="1"/>
    <n v="294"/>
    <b v="1"/>
    <x v="20"/>
    <m/>
    <n v="14600.5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x v="1533"/>
    <n v="1457913777"/>
    <x v="1"/>
    <n v="740"/>
    <b v="1"/>
    <x v="20"/>
    <m/>
    <n v="55156.5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x v="1534"/>
    <n v="1438791062"/>
    <x v="1"/>
    <n v="369"/>
    <b v="1"/>
    <x v="20"/>
    <m/>
    <n v="19415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x v="1535"/>
    <n v="1461527631"/>
    <x v="1"/>
    <n v="110"/>
    <b v="1"/>
    <x v="20"/>
    <m/>
    <n v="4648.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x v="1536"/>
    <n v="1438110910"/>
    <x v="1"/>
    <n v="455"/>
    <b v="1"/>
    <x v="20"/>
    <m/>
    <n v="21018.504999999997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x v="1537"/>
    <n v="1467358427"/>
    <x v="1"/>
    <n v="224"/>
    <b v="1"/>
    <x v="20"/>
    <m/>
    <n v="16794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x v="1538"/>
    <n v="1418064370"/>
    <x v="1"/>
    <n v="46"/>
    <b v="1"/>
    <x v="20"/>
    <m/>
    <n v="7092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x v="1539"/>
    <n v="1480629819"/>
    <x v="0"/>
    <n v="284"/>
    <b v="1"/>
    <x v="20"/>
    <m/>
    <n v="23598.61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x v="1540"/>
    <n v="1414368616"/>
    <x v="1"/>
    <n v="98"/>
    <b v="1"/>
    <x v="20"/>
    <m/>
    <n v="16340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x v="1541"/>
    <n v="1417453538"/>
    <x v="0"/>
    <n v="2"/>
    <b v="0"/>
    <x v="24"/>
    <m/>
    <n v="900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x v="1542"/>
    <n v="1434412500"/>
    <x v="0"/>
    <n v="1"/>
    <b v="0"/>
    <x v="24"/>
    <m/>
    <n v="26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x v="1543"/>
    <n v="1414066434"/>
    <x v="0"/>
    <n v="1"/>
    <b v="0"/>
    <x v="24"/>
    <m/>
    <n v="113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x v="1544"/>
    <n v="1424222024"/>
    <x v="0"/>
    <n v="0"/>
    <b v="0"/>
    <x v="24"/>
    <m/>
    <n v="500"/>
    <x v="8"/>
    <x v="24"/>
  </r>
  <r>
    <n v="1545"/>
    <x v="1545"/>
    <s v="&quot;He will not be a wise man who does not study human hearts!&quot;_x000a_Hope in natural art, creation!"/>
    <n v="3000"/>
    <n v="1"/>
    <x v="2"/>
    <x v="0"/>
    <x v="0"/>
    <x v="1545"/>
    <n v="1422393234"/>
    <x v="0"/>
    <n v="1"/>
    <b v="0"/>
    <x v="24"/>
    <m/>
    <n v="1500.5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x v="1546"/>
    <n v="1405746399"/>
    <x v="0"/>
    <n v="11"/>
    <b v="0"/>
    <x v="24"/>
    <m/>
    <n v="644.5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x v="1547"/>
    <n v="1487240082"/>
    <x v="0"/>
    <n v="0"/>
    <b v="0"/>
    <x v="24"/>
    <m/>
    <n v="10"/>
    <x v="8"/>
    <x v="24"/>
  </r>
  <r>
    <n v="1548"/>
    <x v="1548"/>
    <s v="Beauty is in the eye of the beholder and I want to inspire conservation through color."/>
    <n v="700"/>
    <n v="60"/>
    <x v="2"/>
    <x v="0"/>
    <x v="0"/>
    <x v="1548"/>
    <n v="1444425020"/>
    <x v="0"/>
    <n v="1"/>
    <b v="0"/>
    <x v="24"/>
    <m/>
    <n v="38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x v="1549"/>
    <n v="1443928559"/>
    <x v="0"/>
    <n v="6"/>
    <b v="0"/>
    <x v="24"/>
    <m/>
    <n v="335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x v="1550"/>
    <n v="1460458034"/>
    <x v="0"/>
    <n v="7"/>
    <b v="0"/>
    <x v="24"/>
    <m/>
    <n v="425.5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x v="1551"/>
    <n v="1430164039"/>
    <x v="0"/>
    <n v="0"/>
    <b v="0"/>
    <x v="24"/>
    <m/>
    <n v="175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x v="341"/>
    <n v="1410366708"/>
    <x v="0"/>
    <n v="16"/>
    <b v="0"/>
    <x v="24"/>
    <m/>
    <n v="3207.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x v="1552"/>
    <n v="1438584447"/>
    <x v="0"/>
    <n v="0"/>
    <b v="0"/>
    <x v="24"/>
    <m/>
    <n v="300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x v="1553"/>
    <n v="1435903390"/>
    <x v="0"/>
    <n v="0"/>
    <b v="0"/>
    <x v="24"/>
    <m/>
    <n v="10000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x v="1554"/>
    <n v="1440513832"/>
    <x v="0"/>
    <n v="0"/>
    <b v="0"/>
    <x v="24"/>
    <m/>
    <n v="375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x v="1555"/>
    <n v="1465011624"/>
    <x v="0"/>
    <n v="12"/>
    <b v="0"/>
    <x v="24"/>
    <m/>
    <n v="1088.5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x v="1556"/>
    <n v="1408549233"/>
    <x v="0"/>
    <n v="1"/>
    <b v="0"/>
    <x v="24"/>
    <m/>
    <n v="1300"/>
    <x v="8"/>
    <x v="24"/>
  </r>
  <r>
    <n v="1558"/>
    <x v="1558"/>
    <s v="A large 2016 wall-calendar (A3 when open) featuring 12 stunning photographs by Lucy Wood."/>
    <n v="750"/>
    <n v="35"/>
    <x v="2"/>
    <x v="1"/>
    <x v="1"/>
    <x v="1557"/>
    <n v="1435656759"/>
    <x v="0"/>
    <n v="3"/>
    <b v="0"/>
    <x v="24"/>
    <m/>
    <n v="392.5"/>
    <x v="8"/>
    <x v="24"/>
  </r>
  <r>
    <n v="1559"/>
    <x v="1559"/>
    <s v="The goal of this project is to provide scientific evidence of bigfoot in the North Cascades."/>
    <n v="15000"/>
    <n v="50"/>
    <x v="2"/>
    <x v="0"/>
    <x v="0"/>
    <x v="1558"/>
    <n v="1428974199"/>
    <x v="0"/>
    <n v="1"/>
    <b v="0"/>
    <x v="24"/>
    <m/>
    <n v="7525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x v="1559"/>
    <n v="1414110593"/>
    <x v="0"/>
    <n v="4"/>
    <b v="0"/>
    <x v="24"/>
    <m/>
    <n v="1297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x v="1560"/>
    <n v="1381194003"/>
    <x v="0"/>
    <n v="1"/>
    <b v="0"/>
    <x v="25"/>
    <m/>
    <n v="5033.5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x v="1561"/>
    <n v="1253712916"/>
    <x v="0"/>
    <n v="0"/>
    <b v="0"/>
    <x v="25"/>
    <m/>
    <n v="200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x v="1562"/>
    <n v="1389635351"/>
    <x v="0"/>
    <n v="2"/>
    <b v="0"/>
    <x v="25"/>
    <m/>
    <n v="30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x v="1563"/>
    <n v="1430124509"/>
    <x v="0"/>
    <n v="1"/>
    <b v="0"/>
    <x v="25"/>
    <m/>
    <n v="5005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x v="1564"/>
    <n v="1304962261"/>
    <x v="0"/>
    <n v="1"/>
    <b v="0"/>
    <x v="25"/>
    <m/>
    <n v="205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x v="1565"/>
    <n v="1467151204"/>
    <x v="0"/>
    <n v="59"/>
    <b v="0"/>
    <x v="25"/>
    <m/>
    <n v="18187.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x v="1566"/>
    <n v="1391293745"/>
    <x v="0"/>
    <n v="13"/>
    <b v="0"/>
    <x v="25"/>
    <m/>
    <n v="4425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x v="1567"/>
    <n v="1416360585"/>
    <x v="0"/>
    <n v="22"/>
    <b v="0"/>
    <x v="25"/>
    <m/>
    <n v="14205"/>
    <x v="3"/>
    <x v="25"/>
  </r>
  <r>
    <n v="1569"/>
    <x v="1569"/>
    <s v="to be removed"/>
    <n v="30000"/>
    <n v="0"/>
    <x v="1"/>
    <x v="0"/>
    <x v="0"/>
    <x v="1568"/>
    <n v="1366906714"/>
    <x v="0"/>
    <n v="0"/>
    <b v="0"/>
    <x v="25"/>
    <m/>
    <n v="15000"/>
    <x v="3"/>
    <x v="25"/>
  </r>
  <r>
    <n v="1570"/>
    <x v="1570"/>
    <s v="A Coloring Book of Breathtaking Beauties_x000a_To Calm the Heart and Soul"/>
    <n v="6000"/>
    <n v="2484"/>
    <x v="1"/>
    <x v="0"/>
    <x v="0"/>
    <x v="1569"/>
    <n v="1457551882"/>
    <x v="0"/>
    <n v="52"/>
    <b v="0"/>
    <x v="25"/>
    <m/>
    <n v="4242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x v="1570"/>
    <n v="1432146483"/>
    <x v="0"/>
    <n v="4"/>
    <b v="0"/>
    <x v="25"/>
    <m/>
    <n v="609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x v="1571"/>
    <n v="1454546859"/>
    <x v="0"/>
    <n v="3"/>
    <b v="0"/>
    <x v="25"/>
    <m/>
    <n v="1312.5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x v="1572"/>
    <n v="1487548802"/>
    <x v="0"/>
    <n v="3"/>
    <b v="0"/>
    <x v="25"/>
    <m/>
    <n v="4611.5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x v="1573"/>
    <n v="1421187329"/>
    <x v="0"/>
    <n v="6"/>
    <b v="0"/>
    <x v="25"/>
    <m/>
    <n v="525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x v="1574"/>
    <n v="1402317296"/>
    <x v="0"/>
    <n v="35"/>
    <b v="0"/>
    <x v="25"/>
    <m/>
    <n v="6145.5"/>
    <x v="3"/>
    <x v="25"/>
  </r>
  <r>
    <n v="1576"/>
    <x v="1576"/>
    <s v="For the publication of my first 3 books: an Art book, a graphic novel, and a coloring book"/>
    <n v="5000"/>
    <n v="650"/>
    <x v="1"/>
    <x v="0"/>
    <x v="0"/>
    <x v="1575"/>
    <n v="1431810368"/>
    <x v="0"/>
    <n v="10"/>
    <b v="0"/>
    <x v="25"/>
    <m/>
    <n v="282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x v="1576"/>
    <n v="1337977248"/>
    <x v="0"/>
    <n v="2"/>
    <b v="0"/>
    <x v="25"/>
    <m/>
    <n v="50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x v="1577"/>
    <n v="1281317691"/>
    <x v="0"/>
    <n v="4"/>
    <b v="0"/>
    <x v="25"/>
    <m/>
    <n v="1051"/>
    <x v="3"/>
    <x v="25"/>
  </r>
  <r>
    <n v="1579"/>
    <x v="1579"/>
    <s v="'Compilation of visual and literary art through fine art photography, graphic art, and poetry."/>
    <n v="3333"/>
    <n v="28"/>
    <x v="1"/>
    <x v="0"/>
    <x v="0"/>
    <x v="1578"/>
    <n v="1374882891"/>
    <x v="0"/>
    <n v="2"/>
    <b v="0"/>
    <x v="25"/>
    <m/>
    <n v="1680.5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x v="1579"/>
    <n v="1332378726"/>
    <x v="0"/>
    <n v="0"/>
    <b v="0"/>
    <x v="25"/>
    <m/>
    <n v="875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x v="1580"/>
    <n v="1447757190"/>
    <x v="0"/>
    <n v="1"/>
    <b v="0"/>
    <x v="26"/>
    <m/>
    <n v="502.5"/>
    <x v="8"/>
    <x v="26"/>
  </r>
  <r>
    <n v="1582"/>
    <x v="1582"/>
    <s v="I create canvas prints of images from in and around New Orleans"/>
    <n v="1000"/>
    <n v="93"/>
    <x v="2"/>
    <x v="0"/>
    <x v="0"/>
    <x v="1581"/>
    <n v="1440961053"/>
    <x v="0"/>
    <n v="3"/>
    <b v="0"/>
    <x v="26"/>
    <m/>
    <n v="546.5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x v="1582"/>
    <n v="1409089391"/>
    <x v="0"/>
    <n v="1"/>
    <b v="0"/>
    <x v="26"/>
    <m/>
    <n v="10007.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x v="1583"/>
    <n v="1400600101"/>
    <x v="0"/>
    <n v="0"/>
    <b v="0"/>
    <x v="26"/>
    <m/>
    <n v="60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x v="1584"/>
    <n v="1480800568"/>
    <x v="0"/>
    <n v="12"/>
    <b v="0"/>
    <x v="26"/>
    <m/>
    <n v="1790"/>
    <x v="8"/>
    <x v="26"/>
  </r>
  <r>
    <n v="1586"/>
    <x v="1586"/>
    <s v="Show the world the beauty that is in all of our back yards!"/>
    <n v="1500"/>
    <n v="0"/>
    <x v="2"/>
    <x v="0"/>
    <x v="0"/>
    <x v="1585"/>
    <n v="1425609022"/>
    <x v="0"/>
    <n v="0"/>
    <b v="0"/>
    <x v="26"/>
    <m/>
    <n v="75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x v="1586"/>
    <n v="1415918965"/>
    <x v="0"/>
    <n v="1"/>
    <b v="0"/>
    <x v="26"/>
    <m/>
    <n v="3750.5"/>
    <x v="8"/>
    <x v="26"/>
  </r>
  <r>
    <n v="1588"/>
    <x v="1588"/>
    <s v="Southeast Texas as seen through the lens of a cell phone camera"/>
    <n v="516"/>
    <n v="0"/>
    <x v="2"/>
    <x v="0"/>
    <x v="0"/>
    <x v="1587"/>
    <n v="1420091999"/>
    <x v="0"/>
    <n v="0"/>
    <b v="0"/>
    <x v="26"/>
    <m/>
    <n v="258"/>
    <x v="8"/>
    <x v="26"/>
  </r>
  <r>
    <n v="1589"/>
    <x v="1589"/>
    <s v="I want to be able to have my own photography inside a canvas and have it be displayed everywhere."/>
    <n v="1200"/>
    <n v="0"/>
    <x v="2"/>
    <x v="0"/>
    <x v="0"/>
    <x v="1588"/>
    <n v="1441841886"/>
    <x v="0"/>
    <n v="0"/>
    <b v="0"/>
    <x v="26"/>
    <m/>
    <n v="600"/>
    <x v="8"/>
    <x v="26"/>
  </r>
  <r>
    <n v="1590"/>
    <x v="1590"/>
    <s v="Discover Italy through photography."/>
    <n v="60000"/>
    <n v="1020"/>
    <x v="2"/>
    <x v="13"/>
    <x v="3"/>
    <x v="1589"/>
    <n v="1440448464"/>
    <x v="0"/>
    <n v="2"/>
    <b v="0"/>
    <x v="26"/>
    <m/>
    <n v="30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x v="1590"/>
    <n v="1457112341"/>
    <x v="0"/>
    <n v="92"/>
    <b v="0"/>
    <x v="26"/>
    <m/>
    <n v="9046"/>
    <x v="8"/>
    <x v="26"/>
  </r>
  <r>
    <n v="1592"/>
    <x v="1592"/>
    <s v="A portfolio collage of beautiful pictures of authentic Pittsburgh locations and scenery."/>
    <n v="25"/>
    <n v="0"/>
    <x v="2"/>
    <x v="0"/>
    <x v="0"/>
    <x v="1591"/>
    <n v="1423619085"/>
    <x v="0"/>
    <n v="0"/>
    <b v="0"/>
    <x v="26"/>
    <m/>
    <n v="12.5"/>
    <x v="8"/>
    <x v="26"/>
  </r>
  <r>
    <n v="1593"/>
    <x v="1593"/>
    <s v="A trip to fulfill a dream of capturing the wonders and history of ancient Italy in person."/>
    <n v="22000"/>
    <n v="3"/>
    <x v="2"/>
    <x v="0"/>
    <x v="0"/>
    <x v="1592"/>
    <n v="1422562655"/>
    <x v="0"/>
    <n v="3"/>
    <b v="0"/>
    <x v="26"/>
    <m/>
    <n v="11001.5"/>
    <x v="8"/>
    <x v="26"/>
  </r>
  <r>
    <n v="1594"/>
    <x v="1594"/>
    <s v="I photograph my love of New Orleans, create canvases and share those memories with you."/>
    <n v="1000"/>
    <n v="205"/>
    <x v="2"/>
    <x v="0"/>
    <x v="0"/>
    <x v="1593"/>
    <n v="1458147982"/>
    <x v="0"/>
    <n v="10"/>
    <b v="0"/>
    <x v="26"/>
    <m/>
    <n v="602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x v="1594"/>
    <n v="1400634728"/>
    <x v="0"/>
    <n v="7"/>
    <b v="0"/>
    <x v="26"/>
    <m/>
    <n v="501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x v="1595"/>
    <n v="1414577969"/>
    <x v="0"/>
    <n v="3"/>
    <b v="0"/>
    <x v="26"/>
    <m/>
    <n v="1662.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x v="1596"/>
    <n v="1471768197"/>
    <x v="0"/>
    <n v="0"/>
    <b v="0"/>
    <x v="26"/>
    <m/>
    <n v="750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x v="1597"/>
    <n v="1432742458"/>
    <x v="0"/>
    <n v="1"/>
    <b v="0"/>
    <x v="26"/>
    <m/>
    <n v="400.5"/>
    <x v="8"/>
    <x v="26"/>
  </r>
  <r>
    <n v="1599"/>
    <x v="1599"/>
    <s v="A London photographer trekking 5,895m up Africa's Mount Kilimanjaro to pursue and enrich a career."/>
    <n v="500"/>
    <n v="0"/>
    <x v="2"/>
    <x v="1"/>
    <x v="1"/>
    <x v="1598"/>
    <n v="1457528176"/>
    <x v="0"/>
    <n v="0"/>
    <b v="0"/>
    <x v="26"/>
    <m/>
    <n v="25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x v="1599"/>
    <n v="1401585752"/>
    <x v="0"/>
    <n v="9"/>
    <b v="0"/>
    <x v="26"/>
    <m/>
    <n v="2683.5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x v="1600"/>
    <n v="1301969633"/>
    <x v="0"/>
    <n v="56"/>
    <b v="1"/>
    <x v="11"/>
    <m/>
    <n v="2603.1149999999998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x v="1601"/>
    <n v="1314947317"/>
    <x v="0"/>
    <n v="32"/>
    <b v="1"/>
    <x v="11"/>
    <m/>
    <n v="1501.25"/>
    <x v="4"/>
    <x v="11"/>
  </r>
  <r>
    <n v="1603"/>
    <x v="1603"/>
    <s v="An exercise in the wild and dangerous world of solo musicianship by Maxwell D Feinstein."/>
    <n v="2000"/>
    <n v="2000.66"/>
    <x v="0"/>
    <x v="0"/>
    <x v="0"/>
    <x v="1602"/>
    <n v="1322539459"/>
    <x v="0"/>
    <n v="30"/>
    <b v="1"/>
    <x v="11"/>
    <m/>
    <n v="2000.3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x v="1603"/>
    <n v="1328559435"/>
    <x v="0"/>
    <n v="70"/>
    <b v="1"/>
    <x v="11"/>
    <m/>
    <n v="3109.5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x v="1604"/>
    <n v="1311380313"/>
    <x v="0"/>
    <n v="44"/>
    <b v="1"/>
    <x v="11"/>
    <m/>
    <n v="6020.8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x v="1605"/>
    <n v="1293158438"/>
    <x v="0"/>
    <n v="92"/>
    <b v="1"/>
    <x v="11"/>
    <m/>
    <n v="8040.165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x v="1606"/>
    <n v="1337887451"/>
    <x v="0"/>
    <n v="205"/>
    <b v="1"/>
    <x v="11"/>
    <m/>
    <n v="12255.5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x v="1607"/>
    <n v="1385754986"/>
    <x v="0"/>
    <n v="23"/>
    <b v="1"/>
    <x v="11"/>
    <m/>
    <n v="1207.5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x v="1608"/>
    <n v="1315612909"/>
    <x v="0"/>
    <n v="4"/>
    <b v="1"/>
    <x v="11"/>
    <m/>
    <n v="1637.5"/>
    <x v="4"/>
    <x v="11"/>
  </r>
  <r>
    <n v="1610"/>
    <x v="1610"/>
    <s v="So The Story Goes is the upcoming album from &quot;Just Joe&quot; Altier."/>
    <n v="2000"/>
    <n v="5437"/>
    <x v="0"/>
    <x v="0"/>
    <x v="0"/>
    <x v="1609"/>
    <n v="1353017510"/>
    <x v="0"/>
    <n v="112"/>
    <b v="1"/>
    <x v="11"/>
    <m/>
    <n v="3718.5"/>
    <x v="4"/>
    <x v="11"/>
  </r>
  <r>
    <n v="1611"/>
    <x v="1611"/>
    <s v="Skelton-Luns CD/7&quot; No Big Deal."/>
    <n v="800"/>
    <n v="1001"/>
    <x v="0"/>
    <x v="0"/>
    <x v="0"/>
    <x v="1610"/>
    <n v="1368576032"/>
    <x v="0"/>
    <n v="27"/>
    <b v="1"/>
    <x v="11"/>
    <m/>
    <n v="900.5"/>
    <x v="4"/>
    <x v="11"/>
  </r>
  <r>
    <n v="1612"/>
    <x v="1612"/>
    <s v="Help us achieve our goal to get our van repaired, gassed up, and road-ready for our winter tour!"/>
    <n v="500"/>
    <n v="550"/>
    <x v="0"/>
    <x v="0"/>
    <x v="0"/>
    <x v="1611"/>
    <n v="1354568384"/>
    <x v="0"/>
    <n v="11"/>
    <b v="1"/>
    <x v="11"/>
    <m/>
    <n v="525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x v="1612"/>
    <n v="1340329202"/>
    <x v="0"/>
    <n v="26"/>
    <b v="1"/>
    <x v="11"/>
    <m/>
    <n v="1007.5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x v="1613"/>
    <n v="1401924769"/>
    <x v="0"/>
    <n v="77"/>
    <b v="1"/>
    <x v="11"/>
    <m/>
    <n v="5067.5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x v="1614"/>
    <n v="1319850796"/>
    <x v="0"/>
    <n v="136"/>
    <b v="1"/>
    <x v="11"/>
    <m/>
    <n v="8565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x v="1615"/>
    <n v="1350061821"/>
    <x v="0"/>
    <n v="157"/>
    <b v="1"/>
    <x v="11"/>
    <m/>
    <n v="10210"/>
    <x v="4"/>
    <x v="11"/>
  </r>
  <r>
    <n v="1617"/>
    <x v="1617"/>
    <s v="The Coffis Brothers &amp;The Mountain Men are recording a brand new full length record."/>
    <n v="7000"/>
    <n v="10210"/>
    <x v="0"/>
    <x v="0"/>
    <x v="0"/>
    <x v="1616"/>
    <n v="1380470188"/>
    <x v="0"/>
    <n v="158"/>
    <b v="1"/>
    <x v="11"/>
    <m/>
    <n v="8605"/>
    <x v="4"/>
    <x v="11"/>
  </r>
  <r>
    <n v="1618"/>
    <x v="1618"/>
    <s v="Janus Word combines hard rock with melodic acoustic music for a unique and awesome sound."/>
    <n v="1500"/>
    <n v="1576"/>
    <x v="0"/>
    <x v="0"/>
    <x v="0"/>
    <x v="1617"/>
    <n v="1359301335"/>
    <x v="0"/>
    <n v="27"/>
    <b v="1"/>
    <x v="11"/>
    <m/>
    <n v="1538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x v="1618"/>
    <n v="1408940886"/>
    <x v="0"/>
    <n v="23"/>
    <b v="1"/>
    <x v="11"/>
    <m/>
    <n v="1750"/>
    <x v="4"/>
    <x v="11"/>
  </r>
  <r>
    <n v="1620"/>
    <x v="1620"/>
    <s v="Kickstarting my music career with 300 hard copy CDs of my first release."/>
    <n v="1000"/>
    <n v="1130"/>
    <x v="0"/>
    <x v="0"/>
    <x v="0"/>
    <x v="1619"/>
    <n v="1361002140"/>
    <x v="0"/>
    <n v="17"/>
    <b v="1"/>
    <x v="11"/>
    <m/>
    <n v="1065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x v="1620"/>
    <n v="1333550015"/>
    <x v="0"/>
    <n v="37"/>
    <b v="1"/>
    <x v="11"/>
    <m/>
    <n v="5530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x v="1621"/>
    <n v="1415343874"/>
    <x v="0"/>
    <n v="65"/>
    <b v="1"/>
    <x v="11"/>
    <m/>
    <n v="6959.5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x v="1622"/>
    <n v="1372437089"/>
    <x v="0"/>
    <n v="18"/>
    <b v="1"/>
    <x v="11"/>
    <m/>
    <n v="754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x v="1623"/>
    <n v="1354265335"/>
    <x v="0"/>
    <n v="25"/>
    <b v="1"/>
    <x v="11"/>
    <m/>
    <n v="1090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x v="1624"/>
    <n v="1344962853"/>
    <x v="0"/>
    <n v="104"/>
    <b v="1"/>
    <x v="11"/>
    <m/>
    <n v="9575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x v="1625"/>
    <n v="1383337267"/>
    <x v="0"/>
    <n v="108"/>
    <b v="1"/>
    <x v="11"/>
    <m/>
    <n v="8047.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x v="1626"/>
    <n v="1351011489"/>
    <x v="0"/>
    <n v="38"/>
    <b v="1"/>
    <x v="11"/>
    <m/>
    <n v="2170"/>
    <x v="4"/>
    <x v="11"/>
  </r>
  <r>
    <n v="1628"/>
    <x v="1628"/>
    <s v="Original Jewish rock music on human relationships and identity"/>
    <n v="4000"/>
    <n v="4037"/>
    <x v="0"/>
    <x v="0"/>
    <x v="0"/>
    <x v="1627"/>
    <n v="1400175682"/>
    <x v="0"/>
    <n v="88"/>
    <b v="1"/>
    <x v="11"/>
    <m/>
    <n v="4018.5"/>
    <x v="4"/>
    <x v="11"/>
  </r>
  <r>
    <n v="1629"/>
    <x v="1629"/>
    <s v="Help Off The Turnpike release new music, and set fire to everything!"/>
    <n v="6000"/>
    <n v="6220"/>
    <x v="0"/>
    <x v="0"/>
    <x v="0"/>
    <x v="1628"/>
    <n v="1389041333"/>
    <x v="0"/>
    <n v="82"/>
    <b v="1"/>
    <x v="11"/>
    <m/>
    <n v="6110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x v="1629"/>
    <n v="1328040375"/>
    <x v="0"/>
    <n v="126"/>
    <b v="1"/>
    <x v="11"/>
    <m/>
    <n v="7305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x v="1630"/>
    <n v="1347482261"/>
    <x v="0"/>
    <n v="133"/>
    <b v="1"/>
    <x v="11"/>
    <m/>
    <n v="12795.5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x v="1631"/>
    <n v="1311667854"/>
    <x v="0"/>
    <n v="47"/>
    <b v="1"/>
    <x v="11"/>
    <m/>
    <n v="4032.5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x v="1632"/>
    <n v="1324329156"/>
    <x v="0"/>
    <n v="58"/>
    <b v="1"/>
    <x v="11"/>
    <m/>
    <n v="10000"/>
    <x v="4"/>
    <x v="11"/>
  </r>
  <r>
    <n v="1634"/>
    <x v="1634"/>
    <s v="Recording Debut  Album w/ Producer Ikey Owens from Free Moral Agents/ The Mars Volta"/>
    <n v="2000"/>
    <n v="2010"/>
    <x v="0"/>
    <x v="0"/>
    <x v="0"/>
    <x v="1633"/>
    <n v="1303706001"/>
    <x v="0"/>
    <n v="32"/>
    <b v="1"/>
    <x v="11"/>
    <m/>
    <n v="200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x v="1634"/>
    <n v="1463086261"/>
    <x v="0"/>
    <n v="37"/>
    <b v="1"/>
    <x v="11"/>
    <m/>
    <n v="225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x v="1635"/>
    <n v="1304129088"/>
    <x v="0"/>
    <n v="87"/>
    <b v="1"/>
    <x v="11"/>
    <m/>
    <n v="4580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x v="1636"/>
    <n v="1257444140"/>
    <x v="0"/>
    <n v="15"/>
    <b v="1"/>
    <x v="11"/>
    <m/>
    <n v="509.5"/>
    <x v="4"/>
    <x v="11"/>
  </r>
  <r>
    <n v="1638"/>
    <x v="1638"/>
    <s v="Avenues will be going in to the studio to record a new EP with Matt Allison!"/>
    <n v="1000"/>
    <n v="1050"/>
    <x v="0"/>
    <x v="0"/>
    <x v="0"/>
    <x v="1637"/>
    <n v="1358180968"/>
    <x v="0"/>
    <n v="27"/>
    <b v="1"/>
    <x v="11"/>
    <m/>
    <n v="1025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x v="1638"/>
    <n v="1328197165"/>
    <x v="0"/>
    <n v="19"/>
    <b v="1"/>
    <x v="11"/>
    <m/>
    <n v="1800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x v="1639"/>
    <n v="1279603955"/>
    <x v="0"/>
    <n v="17"/>
    <b v="1"/>
    <x v="11"/>
    <m/>
    <n v="539.72"/>
    <x v="4"/>
    <x v="11"/>
  </r>
  <r>
    <n v="1641"/>
    <x v="1641"/>
    <s v="Music Video For Upbeat and Inspiring Song - Run For Your Life"/>
    <n v="2500"/>
    <n v="2535"/>
    <x v="0"/>
    <x v="0"/>
    <x v="0"/>
    <x v="1640"/>
    <n v="1416406744"/>
    <x v="0"/>
    <n v="26"/>
    <b v="1"/>
    <x v="27"/>
    <m/>
    <n v="251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x v="1641"/>
    <n v="1306283727"/>
    <x v="0"/>
    <n v="28"/>
    <b v="1"/>
    <x v="27"/>
    <m/>
    <n v="1200"/>
    <x v="4"/>
    <x v="27"/>
  </r>
  <r>
    <n v="1643"/>
    <x v="1643"/>
    <s v="This Is All Now is putting out a brand new record, and we need YOUR help to do it!"/>
    <n v="5000"/>
    <n v="6235"/>
    <x v="0"/>
    <x v="0"/>
    <x v="0"/>
    <x v="1642"/>
    <n v="1345924012"/>
    <x v="0"/>
    <n v="37"/>
    <b v="1"/>
    <x v="27"/>
    <m/>
    <n v="5617.5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x v="1643"/>
    <n v="1348363560"/>
    <x v="0"/>
    <n v="128"/>
    <b v="1"/>
    <x v="27"/>
    <m/>
    <n v="104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x v="1644"/>
    <n v="1378306140"/>
    <x v="0"/>
    <n v="10"/>
    <b v="1"/>
    <x v="27"/>
    <m/>
    <n v="5270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x v="1645"/>
    <n v="1405248503"/>
    <x v="0"/>
    <n v="83"/>
    <b v="1"/>
    <x v="27"/>
    <m/>
    <n v="2102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x v="1646"/>
    <n v="1336643377"/>
    <x v="0"/>
    <n v="46"/>
    <b v="1"/>
    <x v="27"/>
    <m/>
    <n v="5118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x v="1647"/>
    <n v="1298048082"/>
    <x v="0"/>
    <n v="90"/>
    <b v="1"/>
    <x v="27"/>
    <m/>
    <n v="2590.5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x v="1648"/>
    <n v="1396974355"/>
    <x v="0"/>
    <n v="81"/>
    <b v="1"/>
    <x v="27"/>
    <m/>
    <n v="3811.165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x v="1649"/>
    <n v="1378722437"/>
    <x v="0"/>
    <n v="32"/>
    <b v="1"/>
    <x v="27"/>
    <m/>
    <n v="2415.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x v="1650"/>
    <n v="1300916220"/>
    <x v="0"/>
    <n v="20"/>
    <b v="1"/>
    <x v="27"/>
    <m/>
    <n v="2007.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x v="1651"/>
    <n v="1382701793"/>
    <x v="0"/>
    <n v="70"/>
    <b v="1"/>
    <x v="27"/>
    <m/>
    <n v="4515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x v="1652"/>
    <n v="1300996896"/>
    <x v="0"/>
    <n v="168"/>
    <b v="1"/>
    <x v="27"/>
    <m/>
    <n v="6855.7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x v="1653"/>
    <n v="1332192160"/>
    <x v="0"/>
    <n v="34"/>
    <b v="1"/>
    <x v="27"/>
    <m/>
    <n v="1209.5"/>
    <x v="4"/>
    <x v="27"/>
  </r>
  <r>
    <n v="1655"/>
    <x v="1655"/>
    <s v="Berklee College of Music student, Meg Porter needs YOUR help to fund her very first EP!"/>
    <n v="1500"/>
    <n v="2143"/>
    <x v="0"/>
    <x v="0"/>
    <x v="0"/>
    <x v="1654"/>
    <n v="1331060420"/>
    <x v="0"/>
    <n v="48"/>
    <b v="1"/>
    <x v="27"/>
    <m/>
    <n v="1821.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x v="1655"/>
    <n v="1352845052"/>
    <x v="0"/>
    <n v="48"/>
    <b v="1"/>
    <x v="27"/>
    <m/>
    <n v="7512.5599999999995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x v="1656"/>
    <n v="1335293168"/>
    <x v="0"/>
    <n v="221"/>
    <b v="1"/>
    <x v="27"/>
    <m/>
    <n v="25616.724999999999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x v="1657"/>
    <n v="1352524767"/>
    <x v="0"/>
    <n v="107"/>
    <b v="1"/>
    <x v="27"/>
    <m/>
    <n v="6967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x v="1658"/>
    <n v="1384811721"/>
    <x v="0"/>
    <n v="45"/>
    <b v="1"/>
    <x v="27"/>
    <m/>
    <n v="532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x v="1659"/>
    <n v="1459355950"/>
    <x v="0"/>
    <n v="36"/>
    <b v="1"/>
    <x v="27"/>
    <m/>
    <n v="541.5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x v="1660"/>
    <n v="1449359831"/>
    <x v="0"/>
    <n v="101"/>
    <b v="1"/>
    <x v="27"/>
    <m/>
    <n v="7999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x v="1661"/>
    <n v="1320122736"/>
    <x v="0"/>
    <n v="62"/>
    <b v="1"/>
    <x v="27"/>
    <m/>
    <n v="8105.5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x v="1662"/>
    <n v="1420158707"/>
    <x v="0"/>
    <n v="32"/>
    <b v="1"/>
    <x v="27"/>
    <m/>
    <n v="1040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x v="1663"/>
    <n v="1328033818"/>
    <x v="0"/>
    <n v="89"/>
    <b v="1"/>
    <x v="27"/>
    <m/>
    <n v="2780.109999999999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x v="1664"/>
    <n v="1295624113"/>
    <x v="0"/>
    <n v="93"/>
    <b v="1"/>
    <x v="27"/>
    <m/>
    <n v="3840.5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x v="1665"/>
    <n v="1361858673"/>
    <x v="0"/>
    <n v="98"/>
    <b v="1"/>
    <x v="27"/>
    <m/>
    <n v="32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x v="1666"/>
    <n v="1392169298"/>
    <x v="0"/>
    <n v="82"/>
    <b v="1"/>
    <x v="27"/>
    <m/>
    <n v="3856.5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x v="1667"/>
    <n v="1319859339"/>
    <x v="0"/>
    <n v="116"/>
    <b v="1"/>
    <x v="27"/>
    <m/>
    <n v="8105.5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x v="1668"/>
    <n v="1459545276"/>
    <x v="0"/>
    <n v="52"/>
    <b v="1"/>
    <x v="27"/>
    <m/>
    <n v="2397.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x v="1669"/>
    <n v="1273961999"/>
    <x v="0"/>
    <n v="23"/>
    <b v="1"/>
    <x v="27"/>
    <m/>
    <n v="1013"/>
    <x v="4"/>
    <x v="27"/>
  </r>
  <r>
    <n v="1671"/>
    <x v="1671"/>
    <s v="I am seeking funding in order to help take my music from a hobby to a career."/>
    <n v="2000"/>
    <n v="2013.47"/>
    <x v="0"/>
    <x v="0"/>
    <x v="0"/>
    <x v="1670"/>
    <n v="1467464614"/>
    <x v="0"/>
    <n v="77"/>
    <b v="1"/>
    <x v="27"/>
    <m/>
    <n v="2006.7350000000001"/>
    <x v="4"/>
    <x v="27"/>
  </r>
  <r>
    <n v="1672"/>
    <x v="1672"/>
    <s v="Sweet, sweet harmonies from Portland Oregon's premiere high school women's a cappella group."/>
    <n v="1700"/>
    <n v="1920"/>
    <x v="0"/>
    <x v="0"/>
    <x v="0"/>
    <x v="1671"/>
    <n v="1336232730"/>
    <x v="0"/>
    <n v="49"/>
    <b v="1"/>
    <x v="27"/>
    <m/>
    <n v="1810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x v="1672"/>
    <n v="1423083892"/>
    <x v="0"/>
    <n v="59"/>
    <b v="1"/>
    <x v="27"/>
    <m/>
    <n v="2395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x v="1673"/>
    <n v="1468852306"/>
    <x v="0"/>
    <n v="113"/>
    <b v="1"/>
    <x v="27"/>
    <m/>
    <n v="7542.5"/>
    <x v="4"/>
    <x v="27"/>
  </r>
  <r>
    <n v="1675"/>
    <x v="1675"/>
    <s v="The Great Party is releasing their debut album. Here's your chance to be a part of it!"/>
    <n v="1000"/>
    <n v="1374.16"/>
    <x v="0"/>
    <x v="0"/>
    <x v="0"/>
    <x v="1674"/>
    <n v="1316194540"/>
    <x v="0"/>
    <n v="34"/>
    <b v="1"/>
    <x v="27"/>
    <m/>
    <n v="1187.08"/>
    <x v="4"/>
    <x v="27"/>
  </r>
  <r>
    <n v="1676"/>
    <x v="1676"/>
    <s v="Help fund Bridge 19's tour in support of their first duo record, to be released in May 2012."/>
    <n v="3000"/>
    <n v="3460"/>
    <x v="0"/>
    <x v="0"/>
    <x v="0"/>
    <x v="1675"/>
    <n v="1330968347"/>
    <x v="0"/>
    <n v="42"/>
    <b v="1"/>
    <x v="27"/>
    <m/>
    <n v="3230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x v="1676"/>
    <n v="1455615976"/>
    <x v="0"/>
    <n v="42"/>
    <b v="1"/>
    <x v="27"/>
    <m/>
    <n v="6350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x v="1677"/>
    <n v="1390509071"/>
    <x v="0"/>
    <n v="49"/>
    <b v="1"/>
    <x v="27"/>
    <m/>
    <n v="1638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x v="1678"/>
    <n v="1309311545"/>
    <x v="0"/>
    <n v="56"/>
    <b v="1"/>
    <x v="27"/>
    <m/>
    <n v="2750"/>
    <x v="4"/>
    <x v="27"/>
  </r>
  <r>
    <n v="1680"/>
    <x v="1680"/>
    <s v="Working Musician dilemma #164: how the taxman put Kick the Record 2.0 on hold"/>
    <n v="1000"/>
    <n v="1175"/>
    <x v="0"/>
    <x v="0"/>
    <x v="0"/>
    <x v="1679"/>
    <n v="1402596667"/>
    <x v="0"/>
    <n v="25"/>
    <b v="1"/>
    <x v="27"/>
    <m/>
    <n v="1087.5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x v="1680"/>
    <n v="1486522484"/>
    <x v="0"/>
    <n v="884"/>
    <b v="0"/>
    <x v="28"/>
    <m/>
    <n v="65462.19"/>
    <x v="4"/>
    <x v="28"/>
  </r>
  <r>
    <n v="1682"/>
    <x v="1682"/>
    <s v="Christian singer-wongerwriter searching for funding to record CD of original Christian music."/>
    <n v="6000"/>
    <n v="0"/>
    <x v="3"/>
    <x v="0"/>
    <x v="0"/>
    <x v="1681"/>
    <n v="1486962460"/>
    <x v="0"/>
    <n v="0"/>
    <b v="0"/>
    <x v="28"/>
    <m/>
    <n v="3000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x v="1682"/>
    <n v="1489517138"/>
    <x v="0"/>
    <n v="10"/>
    <b v="0"/>
    <x v="28"/>
    <m/>
    <n v="2130"/>
    <x v="4"/>
    <x v="28"/>
  </r>
  <r>
    <n v="1684"/>
    <x v="1684"/>
    <s v="New Music from Marty Mikles!  A new EP all about God's Goodness &amp; Mercy."/>
    <n v="8000"/>
    <n v="8730"/>
    <x v="3"/>
    <x v="0"/>
    <x v="0"/>
    <x v="1683"/>
    <n v="1487360041"/>
    <x v="0"/>
    <n v="101"/>
    <b v="0"/>
    <x v="28"/>
    <m/>
    <n v="8365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x v="1684"/>
    <n v="1487743223"/>
    <x v="0"/>
    <n v="15"/>
    <b v="0"/>
    <x v="28"/>
    <m/>
    <n v="355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x v="1685"/>
    <n v="1488140119"/>
    <x v="0"/>
    <n v="1"/>
    <b v="0"/>
    <x v="28"/>
    <m/>
    <n v="2509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x v="1686"/>
    <n v="1488935245"/>
    <x v="0"/>
    <n v="39"/>
    <b v="0"/>
    <x v="28"/>
    <m/>
    <n v="6562.5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x v="1687"/>
    <n v="1489150194"/>
    <x v="0"/>
    <n v="7"/>
    <b v="0"/>
    <x v="28"/>
    <m/>
    <n v="2886"/>
    <x v="4"/>
    <x v="28"/>
  </r>
  <r>
    <n v="1689"/>
    <x v="1689"/>
    <s v="Praising the Living God in the second half of life."/>
    <n v="2400"/>
    <n v="2400"/>
    <x v="3"/>
    <x v="0"/>
    <x v="0"/>
    <x v="1688"/>
    <n v="1487111830"/>
    <x v="0"/>
    <n v="14"/>
    <b v="0"/>
    <x v="28"/>
    <m/>
    <n v="2400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x v="1689"/>
    <n v="1488882042"/>
    <x v="0"/>
    <n v="11"/>
    <b v="0"/>
    <x v="28"/>
    <m/>
    <n v="1567.5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x v="1690"/>
    <n v="1488387008"/>
    <x v="0"/>
    <n v="38"/>
    <b v="0"/>
    <x v="28"/>
    <m/>
    <n v="20021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x v="1691"/>
    <n v="1487734667"/>
    <x v="0"/>
    <n v="15"/>
    <b v="0"/>
    <x v="28"/>
    <m/>
    <n v="3695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x v="1692"/>
    <n v="1489097112"/>
    <x v="0"/>
    <n v="8"/>
    <b v="0"/>
    <x v="28"/>
    <m/>
    <n v="1640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x v="1693"/>
    <n v="1488038674"/>
    <x v="0"/>
    <n v="1"/>
    <b v="0"/>
    <x v="28"/>
    <m/>
    <n v="5002.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x v="1694"/>
    <n v="1488847514"/>
    <x v="0"/>
    <n v="23"/>
    <b v="0"/>
    <x v="28"/>
    <m/>
    <n v="6702.5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x v="1695"/>
    <n v="1488418811"/>
    <x v="0"/>
    <n v="0"/>
    <b v="0"/>
    <x v="28"/>
    <m/>
    <n v="15000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x v="1696"/>
    <n v="1489193248"/>
    <x v="0"/>
    <n v="22"/>
    <b v="0"/>
    <x v="28"/>
    <m/>
    <n v="7513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x v="1697"/>
    <n v="1488430760"/>
    <x v="0"/>
    <n v="0"/>
    <b v="0"/>
    <x v="28"/>
    <m/>
    <n v="6250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x v="1698"/>
    <n v="1489351445"/>
    <x v="0"/>
    <n v="4"/>
    <b v="0"/>
    <x v="28"/>
    <m/>
    <n v="2660.5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x v="1699"/>
    <n v="1488418990"/>
    <x v="0"/>
    <n v="79"/>
    <b v="0"/>
    <x v="28"/>
    <m/>
    <n v="12606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x v="1700"/>
    <n v="1418745405"/>
    <x v="0"/>
    <n v="2"/>
    <b v="0"/>
    <x v="28"/>
    <m/>
    <n v="2530"/>
    <x v="4"/>
    <x v="28"/>
  </r>
  <r>
    <n v="1702"/>
    <x v="1702"/>
    <s v="I can do all things through christ jesus"/>
    <n v="16500"/>
    <n v="1"/>
    <x v="2"/>
    <x v="0"/>
    <x v="0"/>
    <x v="1701"/>
    <n v="1425156750"/>
    <x v="0"/>
    <n v="1"/>
    <b v="0"/>
    <x v="28"/>
    <m/>
    <n v="8250.5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x v="1702"/>
    <n v="1435819537"/>
    <x v="0"/>
    <n v="2"/>
    <b v="0"/>
    <x v="28"/>
    <m/>
    <n v="25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x v="1703"/>
    <n v="1421464873"/>
    <x v="0"/>
    <n v="11"/>
    <b v="0"/>
    <x v="28"/>
    <m/>
    <n v="1651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x v="1704"/>
    <n v="1440807846"/>
    <x v="0"/>
    <n v="0"/>
    <b v="0"/>
    <x v="28"/>
    <m/>
    <n v="100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x v="1705"/>
    <n v="1435130472"/>
    <x v="0"/>
    <n v="0"/>
    <b v="0"/>
    <x v="28"/>
    <m/>
    <n v="275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x v="1706"/>
    <n v="1456593495"/>
    <x v="0"/>
    <n v="9"/>
    <b v="0"/>
    <x v="28"/>
    <m/>
    <n v="2743.5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x v="1707"/>
    <n v="1458679706"/>
    <x v="0"/>
    <n v="0"/>
    <b v="0"/>
    <x v="28"/>
    <m/>
    <n v="3500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x v="1708"/>
    <n v="1405949514"/>
    <x v="0"/>
    <n v="4"/>
    <b v="0"/>
    <x v="28"/>
    <m/>
    <n v="917.5"/>
    <x v="4"/>
    <x v="28"/>
  </r>
  <r>
    <n v="1710"/>
    <x v="1710"/>
    <s v="We want to create a gospel live album which has never been produced before."/>
    <n v="5000"/>
    <n v="34"/>
    <x v="2"/>
    <x v="12"/>
    <x v="3"/>
    <x v="1709"/>
    <n v="1449151888"/>
    <x v="0"/>
    <n v="1"/>
    <b v="0"/>
    <x v="28"/>
    <m/>
    <n v="2517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x v="1710"/>
    <n v="1406907034"/>
    <x v="0"/>
    <n v="2"/>
    <b v="0"/>
    <x v="28"/>
    <m/>
    <n v="5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x v="1711"/>
    <n v="1430517353"/>
    <x v="0"/>
    <n v="0"/>
    <b v="0"/>
    <x v="28"/>
    <m/>
    <n v="250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x v="1712"/>
    <n v="1409944412"/>
    <x v="0"/>
    <n v="1"/>
    <b v="0"/>
    <x v="28"/>
    <m/>
    <n v="1525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x v="1713"/>
    <n v="1427925761"/>
    <x v="0"/>
    <n v="17"/>
    <b v="0"/>
    <x v="28"/>
    <m/>
    <n v="13483.5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x v="1714"/>
    <n v="1425186785"/>
    <x v="0"/>
    <n v="2"/>
    <b v="0"/>
    <x v="28"/>
    <m/>
    <n v="250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x v="1715"/>
    <n v="1477835499"/>
    <x v="0"/>
    <n v="3"/>
    <b v="0"/>
    <x v="28"/>
    <m/>
    <n v="1075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x v="1716"/>
    <n v="1459467238"/>
    <x v="0"/>
    <n v="41"/>
    <b v="0"/>
    <x v="28"/>
    <m/>
    <n v="2330"/>
    <x v="4"/>
    <x v="28"/>
  </r>
  <r>
    <n v="1718"/>
    <x v="1718"/>
    <s v="A melody for the galaxy."/>
    <n v="35000"/>
    <n v="75"/>
    <x v="2"/>
    <x v="0"/>
    <x v="0"/>
    <x v="1717"/>
    <n v="1459435149"/>
    <x v="0"/>
    <n v="2"/>
    <b v="0"/>
    <x v="28"/>
    <m/>
    <n v="175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x v="1718"/>
    <n v="1408366191"/>
    <x v="0"/>
    <n v="3"/>
    <b v="0"/>
    <x v="28"/>
    <m/>
    <n v="2017.5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x v="1719"/>
    <n v="1412966871"/>
    <x v="0"/>
    <n v="8"/>
    <b v="0"/>
    <x v="28"/>
    <m/>
    <n v="2112.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x v="1720"/>
    <n v="1447239863"/>
    <x v="0"/>
    <n v="0"/>
    <b v="0"/>
    <x v="28"/>
    <m/>
    <n v="250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x v="1721"/>
    <n v="1456441429"/>
    <x v="0"/>
    <n v="1"/>
    <b v="0"/>
    <x v="28"/>
    <m/>
    <n v="1440.5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x v="1722"/>
    <n v="1430855315"/>
    <x v="0"/>
    <n v="3"/>
    <b v="0"/>
    <x v="28"/>
    <m/>
    <n v="5325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x v="1723"/>
    <n v="1412115762"/>
    <x v="0"/>
    <n v="4"/>
    <b v="0"/>
    <x v="28"/>
    <m/>
    <n v="3017.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x v="1724"/>
    <n v="1406330049"/>
    <x v="0"/>
    <n v="9"/>
    <b v="0"/>
    <x v="28"/>
    <m/>
    <n v="3030"/>
    <x v="4"/>
    <x v="28"/>
  </r>
  <r>
    <n v="1726"/>
    <x v="1726"/>
    <s v="Amanda Joy Hall's sophomore album, &quot;Every Day&quot;. Release expected July 2014"/>
    <n v="6500"/>
    <n v="2196"/>
    <x v="2"/>
    <x v="0"/>
    <x v="0"/>
    <x v="1725"/>
    <n v="1401401064"/>
    <x v="0"/>
    <n v="16"/>
    <b v="0"/>
    <x v="28"/>
    <m/>
    <n v="4348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x v="1726"/>
    <n v="1423520177"/>
    <x v="0"/>
    <n v="1"/>
    <b v="0"/>
    <x v="28"/>
    <m/>
    <n v="1500.5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x v="1727"/>
    <n v="1442847674"/>
    <x v="0"/>
    <n v="7"/>
    <b v="0"/>
    <x v="28"/>
    <m/>
    <n v="1052.5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x v="1728"/>
    <n v="1460337306"/>
    <x v="0"/>
    <n v="0"/>
    <b v="0"/>
    <x v="28"/>
    <m/>
    <n v="500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x v="1729"/>
    <n v="1443146783"/>
    <x v="0"/>
    <n v="0"/>
    <b v="0"/>
    <x v="28"/>
    <m/>
    <n v="1500"/>
    <x v="4"/>
    <x v="28"/>
  </r>
  <r>
    <n v="1731"/>
    <x v="1731"/>
    <s v="We are a Christin Worship band looking to midwest tour. God Bless!"/>
    <n v="1000"/>
    <n v="0"/>
    <x v="2"/>
    <x v="0"/>
    <x v="0"/>
    <x v="1730"/>
    <n v="1432849552"/>
    <x v="0"/>
    <n v="0"/>
    <b v="0"/>
    <x v="28"/>
    <m/>
    <n v="50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x v="1731"/>
    <n v="1447777481"/>
    <x v="0"/>
    <n v="0"/>
    <b v="0"/>
    <x v="28"/>
    <m/>
    <n v="200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x v="1732"/>
    <n v="1472746374"/>
    <x v="0"/>
    <n v="0"/>
    <b v="0"/>
    <x v="28"/>
    <m/>
    <n v="500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x v="1733"/>
    <n v="1428454356"/>
    <x v="0"/>
    <n v="1"/>
    <b v="0"/>
    <x v="28"/>
    <m/>
    <n v="2250.5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x v="1734"/>
    <n v="1468006345"/>
    <x v="0"/>
    <n v="2"/>
    <b v="0"/>
    <x v="28"/>
    <m/>
    <n v="555"/>
    <x v="4"/>
    <x v="28"/>
  </r>
  <r>
    <n v="1736"/>
    <x v="1736"/>
    <s v="A unique meditative album reflecting on the life of Christ, inviting Him into your presence"/>
    <n v="3000"/>
    <n v="22"/>
    <x v="2"/>
    <x v="0"/>
    <x v="0"/>
    <x v="1735"/>
    <n v="1444423233"/>
    <x v="0"/>
    <n v="1"/>
    <b v="0"/>
    <x v="28"/>
    <m/>
    <n v="1511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x v="1736"/>
    <n v="1434840392"/>
    <x v="0"/>
    <n v="15"/>
    <b v="0"/>
    <x v="28"/>
    <m/>
    <n v="2425"/>
    <x v="4"/>
    <x v="28"/>
  </r>
  <r>
    <n v="1738"/>
    <x v="1738"/>
    <s v="Music that inspires and gives hope for overcoming and change. And it is good music."/>
    <n v="5000"/>
    <n v="20"/>
    <x v="2"/>
    <x v="0"/>
    <x v="0"/>
    <x v="1737"/>
    <n v="1409691542"/>
    <x v="0"/>
    <n v="1"/>
    <b v="0"/>
    <x v="28"/>
    <m/>
    <n v="251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x v="1738"/>
    <n v="1457297932"/>
    <x v="0"/>
    <n v="1"/>
    <b v="0"/>
    <x v="28"/>
    <m/>
    <n v="500.5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x v="1739"/>
    <n v="1434483422"/>
    <x v="0"/>
    <n v="0"/>
    <b v="0"/>
    <x v="28"/>
    <m/>
    <n v="1500"/>
    <x v="4"/>
    <x v="28"/>
  </r>
  <r>
    <n v="1741"/>
    <x v="1741"/>
    <s v="A photo journal documenting my experiences and travels across New Zealand"/>
    <n v="1200"/>
    <n v="1330"/>
    <x v="0"/>
    <x v="1"/>
    <x v="1"/>
    <x v="1740"/>
    <n v="1430060671"/>
    <x v="0"/>
    <n v="52"/>
    <b v="1"/>
    <x v="20"/>
    <m/>
    <n v="1265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x v="1741"/>
    <n v="1481058170"/>
    <x v="0"/>
    <n v="34"/>
    <b v="1"/>
    <x v="20"/>
    <m/>
    <n v="2087.5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x v="1742"/>
    <n v="1470348775"/>
    <x v="0"/>
    <n v="67"/>
    <b v="1"/>
    <x v="20"/>
    <m/>
    <n v="6012.5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x v="1743"/>
    <n v="1421937077"/>
    <x v="0"/>
    <n v="70"/>
    <b v="1"/>
    <x v="20"/>
    <m/>
    <n v="6007.5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x v="1744"/>
    <n v="1479276838"/>
    <x v="0"/>
    <n v="89"/>
    <b v="1"/>
    <x v="20"/>
    <m/>
    <n v="7490.5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x v="1745"/>
    <n v="1477368867"/>
    <x v="0"/>
    <n v="107"/>
    <b v="1"/>
    <x v="20"/>
    <m/>
    <n v="18607.5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x v="1746"/>
    <n v="1444904830"/>
    <x v="0"/>
    <n v="159"/>
    <b v="1"/>
    <x v="20"/>
    <m/>
    <n v="9223"/>
    <x v="8"/>
    <x v="20"/>
  </r>
  <r>
    <n v="1748"/>
    <x v="1748"/>
    <s v="Telling the story of the city through remarkable people who live in Vancouver today."/>
    <n v="50000"/>
    <n v="64974"/>
    <x v="0"/>
    <x v="5"/>
    <x v="5"/>
    <x v="1747"/>
    <n v="1438642143"/>
    <x v="0"/>
    <n v="181"/>
    <b v="1"/>
    <x v="20"/>
    <m/>
    <n v="57487"/>
    <x v="8"/>
    <x v="20"/>
  </r>
  <r>
    <n v="1749"/>
    <x v="1749"/>
    <s v="Help me fund the production run of my first book by local Photographer Sandro Ortolani."/>
    <n v="10050"/>
    <n v="12410.5"/>
    <x v="0"/>
    <x v="19"/>
    <x v="3"/>
    <x v="1748"/>
    <n v="1485213921"/>
    <x v="0"/>
    <n v="131"/>
    <b v="1"/>
    <x v="20"/>
    <m/>
    <n v="11230.25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x v="1749"/>
    <n v="1458936304"/>
    <x v="0"/>
    <n v="125"/>
    <b v="1"/>
    <x v="20"/>
    <m/>
    <m/>
    <x v="8"/>
    <x v="20"/>
  </r>
  <r>
    <n v="1751"/>
    <x v="1751"/>
    <s v="Photographs and stories culled from 10 years of road trips through rural Greece"/>
    <n v="10000"/>
    <n v="10290"/>
    <x v="0"/>
    <x v="0"/>
    <x v="0"/>
    <x v="1750"/>
    <n v="1424198723"/>
    <x v="0"/>
    <n v="61"/>
    <b v="1"/>
    <x v="20"/>
    <m/>
    <m/>
    <x v="8"/>
    <x v="20"/>
  </r>
  <r>
    <n v="1752"/>
    <x v="1752"/>
    <s v="A little book of calm, in picture form, that will soothe the soul and un-furrow the brow."/>
    <n v="1200"/>
    <n v="3122"/>
    <x v="0"/>
    <x v="1"/>
    <x v="1"/>
    <x v="1751"/>
    <n v="1473833082"/>
    <x v="0"/>
    <n v="90"/>
    <b v="1"/>
    <x v="20"/>
    <m/>
    <m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x v="1752"/>
    <n v="1455991168"/>
    <x v="0"/>
    <n v="35"/>
    <b v="1"/>
    <x v="20"/>
    <m/>
    <m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x v="1753"/>
    <n v="1425502953"/>
    <x v="0"/>
    <n v="90"/>
    <b v="1"/>
    <x v="20"/>
    <m/>
    <m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x v="1754"/>
    <n v="1441479361"/>
    <x v="0"/>
    <n v="4"/>
    <b v="1"/>
    <x v="20"/>
    <m/>
    <m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x v="1755"/>
    <n v="1468987269"/>
    <x v="0"/>
    <n v="120"/>
    <b v="1"/>
    <x v="20"/>
    <m/>
    <m/>
    <x v="8"/>
    <x v="20"/>
  </r>
  <r>
    <n v="1757"/>
    <x v="1757"/>
    <s v="I want to create a self published photo art book on the topic of the resurgence of femininity."/>
    <n v="5000"/>
    <n v="5800"/>
    <x v="0"/>
    <x v="0"/>
    <x v="0"/>
    <x v="1756"/>
    <n v="1483041083"/>
    <x v="0"/>
    <n v="14"/>
    <b v="1"/>
    <x v="20"/>
    <m/>
    <m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x v="1757"/>
    <n v="1463352992"/>
    <x v="0"/>
    <n v="27"/>
    <b v="1"/>
    <x v="20"/>
    <m/>
    <m/>
    <x v="8"/>
    <x v="20"/>
  </r>
  <r>
    <n v="1759"/>
    <x v="1759"/>
    <s v="Death Valley will be the first photo book of Andi State"/>
    <n v="5000"/>
    <n v="5330"/>
    <x v="0"/>
    <x v="0"/>
    <x v="0"/>
    <x v="1758"/>
    <n v="1425585229"/>
    <x v="0"/>
    <n v="49"/>
    <b v="1"/>
    <x v="20"/>
    <m/>
    <m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x v="1759"/>
    <n v="1454688513"/>
    <x v="0"/>
    <n v="102"/>
    <b v="1"/>
    <x v="20"/>
    <m/>
    <m/>
    <x v="8"/>
    <x v="20"/>
  </r>
  <r>
    <n v="1761"/>
    <x v="1761"/>
    <s v="A hardcover photobook telling the naked truth of a young photographers journey."/>
    <n v="100"/>
    <n v="155"/>
    <x v="0"/>
    <x v="1"/>
    <x v="1"/>
    <x v="1760"/>
    <n v="1437745060"/>
    <x v="0"/>
    <n v="3"/>
    <b v="1"/>
    <x v="20"/>
    <m/>
    <m/>
    <x v="8"/>
    <x v="20"/>
  </r>
  <r>
    <n v="1762"/>
    <x v="1762"/>
    <s v="Project rewards $25 gets you 190+ digital images"/>
    <n v="100"/>
    <n v="885"/>
    <x v="0"/>
    <x v="0"/>
    <x v="0"/>
    <x v="1761"/>
    <n v="1455147245"/>
    <x v="0"/>
    <n v="25"/>
    <b v="1"/>
    <x v="20"/>
    <m/>
    <m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x v="1762"/>
    <n v="1474663840"/>
    <x v="0"/>
    <n v="118"/>
    <b v="1"/>
    <x v="20"/>
    <m/>
    <m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x v="1763"/>
    <n v="1404560379"/>
    <x v="1"/>
    <n v="39"/>
    <b v="0"/>
    <x v="20"/>
    <m/>
    <m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x v="1764"/>
    <n v="1405380712"/>
    <x v="1"/>
    <n v="103"/>
    <b v="0"/>
    <x v="20"/>
    <m/>
    <m/>
    <x v="8"/>
    <x v="20"/>
  </r>
  <r>
    <n v="1766"/>
    <x v="1766"/>
    <s v="I want to create a beautiful book which documents the Melbourne music scene."/>
    <n v="1500"/>
    <n v="0"/>
    <x v="2"/>
    <x v="2"/>
    <x v="2"/>
    <x v="1765"/>
    <n v="1407184688"/>
    <x v="1"/>
    <n v="0"/>
    <b v="0"/>
    <x v="20"/>
    <m/>
    <m/>
    <x v="8"/>
    <x v="20"/>
  </r>
  <r>
    <n v="1767"/>
    <x v="1767"/>
    <s v="A photographic search for the true meaning of pride for ones country during the World Cup"/>
    <n v="5000"/>
    <n v="2286"/>
    <x v="2"/>
    <x v="0"/>
    <x v="0"/>
    <x v="1766"/>
    <n v="1404488884"/>
    <x v="1"/>
    <n v="39"/>
    <b v="0"/>
    <x v="20"/>
    <m/>
    <m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x v="1767"/>
    <n v="1406640444"/>
    <x v="1"/>
    <n v="15"/>
    <b v="0"/>
    <x v="20"/>
    <m/>
    <m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x v="1768"/>
    <n v="1418585959"/>
    <x v="1"/>
    <n v="22"/>
    <b v="0"/>
    <x v="20"/>
    <m/>
    <m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x v="1769"/>
    <n v="1410288194"/>
    <x v="1"/>
    <n v="92"/>
    <b v="0"/>
    <x v="20"/>
    <m/>
    <m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x v="1770"/>
    <n v="1411515040"/>
    <x v="1"/>
    <n v="25"/>
    <b v="0"/>
    <x v="20"/>
    <m/>
    <m/>
    <x v="8"/>
    <x v="20"/>
  </r>
  <r>
    <n v="1772"/>
    <x v="1772"/>
    <s v="A photobook and a short documentary film telling the story of Holocaust in Northwestern Lithuania"/>
    <n v="5500"/>
    <n v="858"/>
    <x v="2"/>
    <x v="1"/>
    <x v="1"/>
    <x v="1771"/>
    <n v="1399482836"/>
    <x v="1"/>
    <n v="19"/>
    <b v="0"/>
    <x v="20"/>
    <m/>
    <m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x v="1772"/>
    <n v="1417803298"/>
    <x v="1"/>
    <n v="19"/>
    <b v="0"/>
    <x v="20"/>
    <m/>
    <m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x v="1773"/>
    <n v="1413609292"/>
    <x v="1"/>
    <n v="13"/>
    <b v="0"/>
    <x v="20"/>
    <m/>
    <m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x v="1774"/>
    <n v="1410305160"/>
    <x v="1"/>
    <n v="124"/>
    <b v="0"/>
    <x v="20"/>
    <m/>
    <m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x v="1775"/>
    <n v="1411513071"/>
    <x v="1"/>
    <n v="4"/>
    <b v="0"/>
    <x v="20"/>
    <m/>
    <m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x v="1776"/>
    <n v="1421829253"/>
    <x v="1"/>
    <n v="10"/>
    <b v="0"/>
    <x v="20"/>
    <m/>
    <m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x v="1777"/>
    <n v="1423600995"/>
    <x v="1"/>
    <n v="15"/>
    <b v="0"/>
    <x v="20"/>
    <m/>
    <m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x v="1778"/>
    <n v="1470242180"/>
    <x v="1"/>
    <n v="38"/>
    <b v="0"/>
    <x v="20"/>
    <m/>
    <m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x v="1779"/>
    <n v="1462285510"/>
    <x v="1"/>
    <n v="152"/>
    <b v="0"/>
    <x v="20"/>
    <m/>
    <m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x v="1780"/>
    <n v="1471272545"/>
    <x v="1"/>
    <n v="24"/>
    <b v="0"/>
    <x v="20"/>
    <m/>
    <m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x v="1781"/>
    <n v="1453211289"/>
    <x v="1"/>
    <n v="76"/>
    <b v="0"/>
    <x v="20"/>
    <m/>
    <m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x v="1782"/>
    <n v="1429656478"/>
    <x v="1"/>
    <n v="185"/>
    <b v="0"/>
    <x v="20"/>
    <m/>
    <m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x v="1783"/>
    <n v="1419954240"/>
    <x v="1"/>
    <n v="33"/>
    <b v="0"/>
    <x v="20"/>
    <m/>
    <m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x v="1784"/>
    <n v="1410750855"/>
    <x v="1"/>
    <n v="108"/>
    <b v="0"/>
    <x v="20"/>
    <m/>
    <m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x v="1785"/>
    <n v="1416057177"/>
    <x v="1"/>
    <n v="29"/>
    <b v="0"/>
    <x v="20"/>
    <m/>
    <m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x v="1786"/>
    <n v="1425570237"/>
    <x v="1"/>
    <n v="24"/>
    <b v="0"/>
    <x v="20"/>
    <m/>
    <m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x v="1787"/>
    <n v="1412203542"/>
    <x v="1"/>
    <n v="4"/>
    <b v="0"/>
    <x v="20"/>
    <m/>
    <m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x v="1788"/>
    <n v="1415858403"/>
    <x v="1"/>
    <n v="4"/>
    <b v="0"/>
    <x v="20"/>
    <m/>
    <m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x v="1789"/>
    <n v="1420560678"/>
    <x v="1"/>
    <n v="15"/>
    <b v="0"/>
    <x v="20"/>
    <m/>
    <m/>
    <x v="8"/>
    <x v="20"/>
  </r>
  <r>
    <n v="1791"/>
    <x v="1791"/>
    <s v="For the love of street photography and the beauty of traditional cultures in southern Italy."/>
    <n v="3000"/>
    <n v="107"/>
    <x v="2"/>
    <x v="1"/>
    <x v="1"/>
    <x v="1790"/>
    <n v="1417369565"/>
    <x v="1"/>
    <n v="4"/>
    <b v="0"/>
    <x v="20"/>
    <m/>
    <m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x v="1791"/>
    <n v="1435970682"/>
    <x v="1"/>
    <n v="139"/>
    <b v="0"/>
    <x v="20"/>
    <m/>
    <m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x v="1792"/>
    <n v="1414531440"/>
    <x v="1"/>
    <n v="2"/>
    <b v="0"/>
    <x v="20"/>
    <m/>
    <m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x v="1793"/>
    <n v="1420636422"/>
    <x v="1"/>
    <n v="18"/>
    <b v="0"/>
    <x v="20"/>
    <m/>
    <m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x v="1794"/>
    <n v="1473922541"/>
    <x v="1"/>
    <n v="81"/>
    <b v="0"/>
    <x v="20"/>
    <m/>
    <m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x v="1795"/>
    <n v="1464172366"/>
    <x v="1"/>
    <n v="86"/>
    <b v="0"/>
    <x v="20"/>
    <m/>
    <m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x v="1796"/>
    <n v="1479217189"/>
    <x v="1"/>
    <n v="140"/>
    <b v="0"/>
    <x v="20"/>
    <m/>
    <m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x v="1797"/>
    <n v="1449388233"/>
    <x v="1"/>
    <n v="37"/>
    <b v="0"/>
    <x v="20"/>
    <m/>
    <m/>
    <x v="8"/>
    <x v="20"/>
  </r>
  <r>
    <n v="1799"/>
    <x v="1799"/>
    <s v="The UnDiscovered Image, a monthly publication dedicated to photographers."/>
    <n v="4000"/>
    <n v="69.83"/>
    <x v="2"/>
    <x v="1"/>
    <x v="1"/>
    <x v="1798"/>
    <n v="1414008808"/>
    <x v="1"/>
    <n v="6"/>
    <b v="0"/>
    <x v="20"/>
    <m/>
    <m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x v="1799"/>
    <n v="1473517970"/>
    <x v="1"/>
    <n v="113"/>
    <b v="0"/>
    <x v="20"/>
    <m/>
    <m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x v="1800"/>
    <n v="1447429868"/>
    <x v="1"/>
    <n v="37"/>
    <b v="0"/>
    <x v="20"/>
    <m/>
    <m/>
    <x v="8"/>
    <x v="20"/>
  </r>
  <r>
    <n v="1802"/>
    <x v="1802"/>
    <s v="Inner Darkness turned into a photobook. Personal work i shot during my recovery...in Berlin."/>
    <n v="3500"/>
    <n v="1697"/>
    <x v="2"/>
    <x v="12"/>
    <x v="3"/>
    <x v="1801"/>
    <n v="1433416830"/>
    <x v="1"/>
    <n v="18"/>
    <b v="0"/>
    <x v="20"/>
    <m/>
    <m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x v="1802"/>
    <n v="1421199782"/>
    <x v="1"/>
    <n v="75"/>
    <b v="0"/>
    <x v="20"/>
    <m/>
    <m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x v="1803"/>
    <n v="1444061804"/>
    <x v="1"/>
    <n v="52"/>
    <b v="0"/>
    <x v="20"/>
    <m/>
    <m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x v="1804"/>
    <n v="1441048658"/>
    <x v="1"/>
    <n v="122"/>
    <b v="0"/>
    <x v="20"/>
    <m/>
    <m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x v="1805"/>
    <n v="1409066349"/>
    <x v="1"/>
    <n v="8"/>
    <b v="0"/>
    <x v="20"/>
    <m/>
    <m/>
    <x v="8"/>
    <x v="20"/>
  </r>
  <r>
    <n v="1807"/>
    <x v="1807"/>
    <s v="I want to explore alternative cultures and lifestyles in America."/>
    <n v="5000"/>
    <n v="553"/>
    <x v="2"/>
    <x v="0"/>
    <x v="0"/>
    <x v="1806"/>
    <n v="1409276313"/>
    <x v="1"/>
    <n v="8"/>
    <b v="0"/>
    <x v="20"/>
    <m/>
    <m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x v="1807"/>
    <n v="1483806030"/>
    <x v="1"/>
    <n v="96"/>
    <b v="0"/>
    <x v="20"/>
    <m/>
    <m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x v="1808"/>
    <n v="1422222439"/>
    <x v="1"/>
    <n v="9"/>
    <b v="0"/>
    <x v="20"/>
    <m/>
    <m/>
    <x v="8"/>
    <x v="20"/>
  </r>
  <r>
    <n v="1810"/>
    <x v="1810"/>
    <s v="Film Speed is a series of Zines focusing on architecture shot completely on 35 and 120mm film."/>
    <n v="450"/>
    <n v="15"/>
    <x v="2"/>
    <x v="0"/>
    <x v="0"/>
    <x v="1809"/>
    <n v="1407621026"/>
    <x v="0"/>
    <n v="2"/>
    <b v="0"/>
    <x v="20"/>
    <m/>
    <m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x v="1810"/>
    <n v="1408962270"/>
    <x v="0"/>
    <n v="26"/>
    <b v="0"/>
    <x v="20"/>
    <m/>
    <m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x v="1811"/>
    <n v="1464939536"/>
    <x v="0"/>
    <n v="23"/>
    <b v="0"/>
    <x v="20"/>
    <m/>
    <m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x v="1812"/>
    <n v="1404940812"/>
    <x v="0"/>
    <n v="0"/>
    <b v="0"/>
    <x v="20"/>
    <m/>
    <m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x v="1813"/>
    <n v="1422516736"/>
    <x v="0"/>
    <n v="140"/>
    <b v="0"/>
    <x v="20"/>
    <m/>
    <m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x v="1814"/>
    <n v="1434577537"/>
    <x v="0"/>
    <n v="0"/>
    <b v="0"/>
    <x v="20"/>
    <m/>
    <m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x v="1815"/>
    <n v="1467061303"/>
    <x v="0"/>
    <n v="6"/>
    <b v="0"/>
    <x v="20"/>
    <m/>
    <m/>
    <x v="8"/>
    <x v="20"/>
  </r>
  <r>
    <n v="1817"/>
    <x v="1817"/>
    <s v="Hundreds of breathtaking rodeo photographs collected in a beautiful coffee table book."/>
    <n v="18000"/>
    <n v="9419"/>
    <x v="2"/>
    <x v="0"/>
    <x v="0"/>
    <x v="1816"/>
    <n v="1480607607"/>
    <x v="0"/>
    <n v="100"/>
    <b v="0"/>
    <x v="20"/>
    <m/>
    <m/>
    <x v="8"/>
    <x v="20"/>
  </r>
  <r>
    <n v="1818"/>
    <x v="1818"/>
    <s v="We are all different, this is a way to honor and celebrate the authenticity in being different."/>
    <n v="15000"/>
    <n v="0"/>
    <x v="2"/>
    <x v="0"/>
    <x v="0"/>
    <x v="1817"/>
    <n v="1425447450"/>
    <x v="0"/>
    <n v="0"/>
    <b v="0"/>
    <x v="20"/>
    <m/>
    <m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x v="1818"/>
    <n v="1404151396"/>
    <x v="0"/>
    <n v="4"/>
    <b v="0"/>
    <x v="20"/>
    <m/>
    <m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x v="1819"/>
    <n v="1425261690"/>
    <x v="0"/>
    <n v="8"/>
    <b v="0"/>
    <x v="20"/>
    <m/>
    <m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x v="1820"/>
    <n v="1326872367"/>
    <x v="0"/>
    <n v="57"/>
    <b v="1"/>
    <x v="11"/>
    <m/>
    <m/>
    <x v="4"/>
    <x v="11"/>
  </r>
  <r>
    <n v="1822"/>
    <x v="1822"/>
    <s v="Wood Butcher needs your help to make this happen. Buy a CD, support local music!"/>
    <n v="300"/>
    <n v="300"/>
    <x v="0"/>
    <x v="5"/>
    <x v="5"/>
    <x v="1821"/>
    <n v="1388084862"/>
    <x v="0"/>
    <n v="11"/>
    <b v="1"/>
    <x v="11"/>
    <m/>
    <m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x v="1822"/>
    <n v="1348503976"/>
    <x v="0"/>
    <n v="33"/>
    <b v="1"/>
    <x v="11"/>
    <m/>
    <m/>
    <x v="4"/>
    <x v="11"/>
  </r>
  <r>
    <n v="1824"/>
    <x v="1824"/>
    <s v="cd fund raiser"/>
    <n v="3000"/>
    <n v="3002"/>
    <x v="0"/>
    <x v="0"/>
    <x v="0"/>
    <x v="1823"/>
    <n v="1387403967"/>
    <x v="0"/>
    <n v="40"/>
    <b v="1"/>
    <x v="11"/>
    <m/>
    <m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x v="1824"/>
    <n v="1371585703"/>
    <x v="0"/>
    <n v="50"/>
    <b v="1"/>
    <x v="11"/>
    <m/>
    <m/>
    <x v="4"/>
    <x v="11"/>
  </r>
  <r>
    <n v="1826"/>
    <x v="1826"/>
    <s v="Hear your favorite Bear Ghost in eargasmic quality!"/>
    <n v="2000"/>
    <n v="2020"/>
    <x v="0"/>
    <x v="0"/>
    <x v="0"/>
    <x v="1825"/>
    <n v="1390083017"/>
    <x v="0"/>
    <n v="38"/>
    <b v="1"/>
    <x v="11"/>
    <m/>
    <m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x v="1826"/>
    <n v="1294818561"/>
    <x v="0"/>
    <n v="96"/>
    <b v="1"/>
    <x v="11"/>
    <m/>
    <m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x v="1827"/>
    <n v="1396906530"/>
    <x v="0"/>
    <n v="48"/>
    <b v="1"/>
    <x v="11"/>
    <m/>
    <m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x v="1828"/>
    <n v="1291428371"/>
    <x v="0"/>
    <n v="33"/>
    <b v="1"/>
    <x v="11"/>
    <m/>
    <m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x v="1829"/>
    <n v="1390667107"/>
    <x v="0"/>
    <n v="226"/>
    <b v="1"/>
    <x v="11"/>
    <m/>
    <m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x v="1830"/>
    <n v="1335570863"/>
    <x v="0"/>
    <n v="14"/>
    <b v="1"/>
    <x v="11"/>
    <m/>
    <m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x v="1831"/>
    <n v="1296651427"/>
    <x v="0"/>
    <n v="20"/>
    <b v="1"/>
    <x v="11"/>
    <m/>
    <m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x v="1832"/>
    <n v="1359421403"/>
    <x v="0"/>
    <n v="25"/>
    <b v="1"/>
    <x v="11"/>
    <m/>
    <m/>
    <x v="4"/>
    <x v="11"/>
  </r>
  <r>
    <n v="1834"/>
    <x v="1834"/>
    <s v="Help us fund our first tour and promote our new EP!"/>
    <n v="10000"/>
    <n v="11805"/>
    <x v="0"/>
    <x v="0"/>
    <x v="0"/>
    <x v="1833"/>
    <n v="1418684895"/>
    <x v="0"/>
    <n v="90"/>
    <b v="1"/>
    <x v="11"/>
    <m/>
    <m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x v="1834"/>
    <n v="1456851071"/>
    <x v="0"/>
    <n v="11"/>
    <b v="1"/>
    <x v="11"/>
    <m/>
    <m/>
    <x v="4"/>
    <x v="11"/>
  </r>
  <r>
    <n v="1836"/>
    <x v="1836"/>
    <s v="Help fund our 2013 Sound &amp; Lighting Touring rig!"/>
    <n v="5000"/>
    <n v="10017"/>
    <x v="0"/>
    <x v="0"/>
    <x v="0"/>
    <x v="1835"/>
    <n v="1359660329"/>
    <x v="0"/>
    <n v="55"/>
    <b v="1"/>
    <x v="11"/>
    <m/>
    <m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x v="1836"/>
    <n v="1326848935"/>
    <x v="0"/>
    <n v="30"/>
    <b v="1"/>
    <x v="11"/>
    <m/>
    <m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x v="1837"/>
    <n v="1314989557"/>
    <x v="0"/>
    <n v="28"/>
    <b v="1"/>
    <x v="11"/>
    <m/>
    <m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x v="1838"/>
    <n v="1472750382"/>
    <x v="0"/>
    <n v="45"/>
    <b v="1"/>
    <x v="11"/>
    <m/>
    <m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x v="1839"/>
    <n v="1366251510"/>
    <x v="0"/>
    <n v="13"/>
    <b v="1"/>
    <x v="11"/>
    <m/>
    <m/>
    <x v="4"/>
    <x v="11"/>
  </r>
  <r>
    <n v="1841"/>
    <x v="1841"/>
    <s v="Hard Rock with a Positive Message. Help us fund, release and promote our debut EP!"/>
    <n v="2000"/>
    <n v="2035"/>
    <x v="0"/>
    <x v="0"/>
    <x v="0"/>
    <x v="1840"/>
    <n v="1397679445"/>
    <x v="0"/>
    <n v="40"/>
    <b v="1"/>
    <x v="11"/>
    <m/>
    <m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x v="1841"/>
    <n v="1422371381"/>
    <x v="0"/>
    <n v="21"/>
    <b v="1"/>
    <x v="11"/>
    <m/>
    <m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x v="1842"/>
    <n v="1295653954"/>
    <x v="0"/>
    <n v="134"/>
    <b v="1"/>
    <x v="11"/>
    <m/>
    <m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x v="1843"/>
    <n v="1304464914"/>
    <x v="0"/>
    <n v="20"/>
    <b v="1"/>
    <x v="11"/>
    <m/>
    <m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x v="1844"/>
    <n v="1464854398"/>
    <x v="0"/>
    <n v="19"/>
    <b v="1"/>
    <x v="11"/>
    <m/>
    <m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x v="1845"/>
    <n v="1352993777"/>
    <x v="0"/>
    <n v="209"/>
    <b v="1"/>
    <x v="11"/>
    <m/>
    <m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x v="1846"/>
    <n v="1427780432"/>
    <x v="0"/>
    <n v="38"/>
    <b v="1"/>
    <x v="11"/>
    <m/>
    <m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x v="1847"/>
    <n v="1306608888"/>
    <x v="0"/>
    <n v="24"/>
    <b v="1"/>
    <x v="11"/>
    <m/>
    <m/>
    <x v="4"/>
    <x v="11"/>
  </r>
  <r>
    <n v="1849"/>
    <x v="1849"/>
    <s v="Release the Skylines is a small, local Cleveland metal band looking to record an album."/>
    <n v="300"/>
    <n v="301"/>
    <x v="0"/>
    <x v="0"/>
    <x v="0"/>
    <x v="1848"/>
    <n v="1347913059"/>
    <x v="0"/>
    <n v="8"/>
    <b v="1"/>
    <x v="11"/>
    <m/>
    <m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x v="1849"/>
    <n v="1402441300"/>
    <x v="0"/>
    <n v="179"/>
    <b v="1"/>
    <x v="11"/>
    <m/>
    <m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x v="1850"/>
    <n v="1404769538"/>
    <x v="0"/>
    <n v="26"/>
    <b v="1"/>
    <x v="11"/>
    <m/>
    <m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x v="1851"/>
    <n v="1426703452"/>
    <x v="0"/>
    <n v="131"/>
    <b v="1"/>
    <x v="11"/>
    <m/>
    <m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x v="1852"/>
    <n v="1348536417"/>
    <x v="0"/>
    <n v="14"/>
    <b v="1"/>
    <x v="11"/>
    <m/>
    <m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x v="1853"/>
    <n v="1366763437"/>
    <x v="0"/>
    <n v="174"/>
    <b v="1"/>
    <x v="11"/>
    <m/>
    <m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x v="1854"/>
    <n v="1385124940"/>
    <x v="0"/>
    <n v="191"/>
    <b v="1"/>
    <x v="11"/>
    <m/>
    <m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x v="1855"/>
    <n v="1403901072"/>
    <x v="0"/>
    <n v="38"/>
    <b v="1"/>
    <x v="11"/>
    <m/>
    <m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x v="1856"/>
    <n v="1407954413"/>
    <x v="0"/>
    <n v="22"/>
    <b v="1"/>
    <x v="11"/>
    <m/>
    <m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x v="1857"/>
    <n v="1318826921"/>
    <x v="0"/>
    <n v="149"/>
    <b v="1"/>
    <x v="11"/>
    <m/>
    <m/>
    <x v="4"/>
    <x v="11"/>
  </r>
  <r>
    <n v="1859"/>
    <x v="1859"/>
    <s v="Queen Kwong is going ON TOUR to London and Paris!"/>
    <n v="3000"/>
    <n v="3955"/>
    <x v="0"/>
    <x v="0"/>
    <x v="0"/>
    <x v="1858"/>
    <n v="1314124129"/>
    <x v="0"/>
    <n v="56"/>
    <b v="1"/>
    <x v="11"/>
    <m/>
    <m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x v="1859"/>
    <n v="1389891684"/>
    <x v="0"/>
    <n v="19"/>
    <b v="1"/>
    <x v="11"/>
    <m/>
    <m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x v="1860"/>
    <n v="1419664341"/>
    <x v="0"/>
    <n v="0"/>
    <b v="0"/>
    <x v="18"/>
    <m/>
    <m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x v="1861"/>
    <n v="1484912974"/>
    <x v="0"/>
    <n v="16"/>
    <b v="0"/>
    <x v="18"/>
    <m/>
    <m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x v="1862"/>
    <n v="1400008085"/>
    <x v="0"/>
    <n v="2"/>
    <b v="0"/>
    <x v="18"/>
    <m/>
    <m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x v="1863"/>
    <n v="1396631500"/>
    <x v="0"/>
    <n v="48"/>
    <b v="0"/>
    <x v="18"/>
    <m/>
    <m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x v="1864"/>
    <n v="1475398147"/>
    <x v="0"/>
    <n v="2"/>
    <b v="0"/>
    <x v="18"/>
    <m/>
    <m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x v="1865"/>
    <n v="1483768497"/>
    <x v="0"/>
    <n v="2"/>
    <b v="0"/>
    <x v="18"/>
    <m/>
    <m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x v="1866"/>
    <n v="1475791912"/>
    <x v="0"/>
    <n v="1"/>
    <b v="0"/>
    <x v="18"/>
    <m/>
    <m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x v="1867"/>
    <n v="1448044925"/>
    <x v="0"/>
    <n v="17"/>
    <b v="0"/>
    <x v="18"/>
    <m/>
    <m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x v="1868"/>
    <n v="1480896249"/>
    <x v="0"/>
    <n v="0"/>
    <b v="0"/>
    <x v="18"/>
    <m/>
    <m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x v="1869"/>
    <n v="1451723535"/>
    <x v="0"/>
    <n v="11"/>
    <b v="0"/>
    <x v="18"/>
    <m/>
    <m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x v="1870"/>
    <n v="1413053301"/>
    <x v="0"/>
    <n v="95"/>
    <b v="0"/>
    <x v="18"/>
    <m/>
    <m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x v="1871"/>
    <n v="1433041602"/>
    <x v="0"/>
    <n v="13"/>
    <b v="0"/>
    <x v="18"/>
    <m/>
    <m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x v="1872"/>
    <n v="1433861210"/>
    <x v="0"/>
    <n v="2"/>
    <b v="0"/>
    <x v="18"/>
    <m/>
    <m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x v="1873"/>
    <n v="1465427733"/>
    <x v="0"/>
    <n v="2"/>
    <b v="0"/>
    <x v="18"/>
    <m/>
    <m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x v="1874"/>
    <n v="1465335308"/>
    <x v="0"/>
    <n v="3"/>
    <b v="0"/>
    <x v="18"/>
    <m/>
    <m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x v="1875"/>
    <n v="1400309405"/>
    <x v="0"/>
    <n v="0"/>
    <b v="0"/>
    <x v="18"/>
    <m/>
    <m/>
    <x v="6"/>
    <x v="18"/>
  </r>
  <r>
    <n v="1877"/>
    <x v="1877"/>
    <s v="It's obvious you won't survive by your wits alone. Unfortunately that's all you've got, Chip. Run!"/>
    <n v="60"/>
    <n v="0"/>
    <x v="2"/>
    <x v="0"/>
    <x v="0"/>
    <x v="1876"/>
    <n v="1422664925"/>
    <x v="0"/>
    <n v="0"/>
    <b v="0"/>
    <x v="18"/>
    <m/>
    <m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x v="1877"/>
    <n v="1400026355"/>
    <x v="0"/>
    <n v="0"/>
    <b v="0"/>
    <x v="18"/>
    <m/>
    <m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x v="1878"/>
    <n v="1455377729"/>
    <x v="0"/>
    <n v="2"/>
    <b v="0"/>
    <x v="18"/>
    <m/>
    <m/>
    <x v="6"/>
    <x v="18"/>
  </r>
  <r>
    <n v="1880"/>
    <x v="1880"/>
    <s v="Sim Betting Football is the only football (soccer) betting simulation  game."/>
    <n v="5000"/>
    <n v="1004"/>
    <x v="2"/>
    <x v="1"/>
    <x v="1"/>
    <x v="1879"/>
    <n v="1456839380"/>
    <x v="0"/>
    <n v="24"/>
    <b v="0"/>
    <x v="18"/>
    <m/>
    <m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x v="1880"/>
    <n v="1423366789"/>
    <x v="0"/>
    <n v="70"/>
    <b v="1"/>
    <x v="14"/>
    <m/>
    <m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x v="1881"/>
    <n v="1339109212"/>
    <x v="0"/>
    <n v="81"/>
    <b v="1"/>
    <x v="14"/>
    <m/>
    <m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x v="1882"/>
    <n v="1331333108"/>
    <x v="0"/>
    <n v="32"/>
    <b v="1"/>
    <x v="14"/>
    <m/>
    <m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x v="1883"/>
    <n v="1350967535"/>
    <x v="0"/>
    <n v="26"/>
    <b v="1"/>
    <x v="14"/>
    <m/>
    <m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x v="1884"/>
    <n v="1341800110"/>
    <x v="0"/>
    <n v="105"/>
    <b v="1"/>
    <x v="14"/>
    <m/>
    <m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x v="1885"/>
    <n v="1413236738"/>
    <x v="0"/>
    <n v="29"/>
    <b v="1"/>
    <x v="14"/>
    <m/>
    <m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x v="1886"/>
    <n v="1447614732"/>
    <x v="0"/>
    <n v="8"/>
    <b v="1"/>
    <x v="14"/>
    <m/>
    <m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x v="1887"/>
    <n v="1272692732"/>
    <x v="0"/>
    <n v="89"/>
    <b v="1"/>
    <x v="14"/>
    <m/>
    <m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x v="1888"/>
    <n v="1359140546"/>
    <x v="0"/>
    <n v="44"/>
    <b v="1"/>
    <x v="14"/>
    <m/>
    <m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x v="1889"/>
    <n v="1353005528"/>
    <x v="0"/>
    <n v="246"/>
    <b v="1"/>
    <x v="14"/>
    <m/>
    <m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x v="1890"/>
    <n v="1275851354"/>
    <x v="0"/>
    <n v="120"/>
    <b v="1"/>
    <x v="14"/>
    <m/>
    <m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x v="1891"/>
    <n v="1304867881"/>
    <x v="0"/>
    <n v="26"/>
    <b v="1"/>
    <x v="14"/>
    <m/>
    <m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x v="1892"/>
    <n v="1301524585"/>
    <x v="0"/>
    <n v="45"/>
    <b v="1"/>
    <x v="14"/>
    <m/>
    <m/>
    <x v="4"/>
    <x v="14"/>
  </r>
  <r>
    <n v="1894"/>
    <x v="1894"/>
    <s v="Im trying to raise $1000 for a 3 song EP in a studio!"/>
    <n v="1000"/>
    <n v="1145"/>
    <x v="0"/>
    <x v="0"/>
    <x v="0"/>
    <x v="1893"/>
    <n v="1326404583"/>
    <x v="0"/>
    <n v="20"/>
    <b v="1"/>
    <x v="14"/>
    <m/>
    <m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x v="1894"/>
    <n v="1442771722"/>
    <x v="0"/>
    <n v="47"/>
    <b v="1"/>
    <x v="14"/>
    <m/>
    <m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x v="1895"/>
    <n v="1331658165"/>
    <x v="0"/>
    <n v="13"/>
    <b v="1"/>
    <x v="14"/>
    <m/>
    <m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x v="1896"/>
    <n v="1392040806"/>
    <x v="0"/>
    <n v="183"/>
    <b v="1"/>
    <x v="14"/>
    <m/>
    <m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x v="1897"/>
    <n v="1451277473"/>
    <x v="0"/>
    <n v="21"/>
    <b v="1"/>
    <x v="14"/>
    <m/>
    <m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x v="1898"/>
    <n v="1424730966"/>
    <x v="0"/>
    <n v="42"/>
    <b v="1"/>
    <x v="14"/>
    <m/>
    <m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x v="1899"/>
    <n v="1347137731"/>
    <x v="0"/>
    <n v="54"/>
    <b v="1"/>
    <x v="14"/>
    <m/>
    <m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x v="1900"/>
    <n v="1429707729"/>
    <x v="0"/>
    <n v="25"/>
    <b v="0"/>
    <x v="29"/>
    <m/>
    <m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x v="1901"/>
    <n v="1422903447"/>
    <x v="0"/>
    <n v="3"/>
    <b v="0"/>
    <x v="29"/>
    <m/>
    <m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x v="1902"/>
    <n v="1480357791"/>
    <x v="0"/>
    <n v="41"/>
    <b v="0"/>
    <x v="29"/>
    <m/>
    <m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x v="1903"/>
    <n v="1447864021"/>
    <x v="0"/>
    <n v="2"/>
    <b v="0"/>
    <x v="29"/>
    <m/>
    <m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x v="1904"/>
    <n v="1407535994"/>
    <x v="0"/>
    <n v="4"/>
    <b v="0"/>
    <x v="29"/>
    <m/>
    <m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x v="1905"/>
    <n v="1464105983"/>
    <x v="0"/>
    <n v="99"/>
    <b v="0"/>
    <x v="29"/>
    <m/>
    <m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x v="1906"/>
    <n v="1399557925"/>
    <x v="0"/>
    <n v="4"/>
    <b v="0"/>
    <x v="29"/>
    <m/>
    <m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x v="1907"/>
    <n v="1480456900"/>
    <x v="0"/>
    <n v="4"/>
    <b v="0"/>
    <x v="29"/>
    <m/>
    <m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x v="1908"/>
    <n v="1411467479"/>
    <x v="0"/>
    <n v="38"/>
    <b v="0"/>
    <x v="29"/>
    <m/>
    <m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x v="1909"/>
    <n v="1442531217"/>
    <x v="0"/>
    <n v="285"/>
    <b v="0"/>
    <x v="29"/>
    <m/>
    <m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x v="1910"/>
    <n v="1404953334"/>
    <x v="0"/>
    <n v="1"/>
    <b v="0"/>
    <x v="29"/>
    <m/>
    <m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x v="1911"/>
    <n v="1430803560"/>
    <x v="0"/>
    <n v="42"/>
    <b v="0"/>
    <x v="29"/>
    <m/>
    <m/>
    <x v="2"/>
    <x v="29"/>
  </r>
  <r>
    <n v="1913"/>
    <x v="1913"/>
    <s v="Tibio is a revolutionary new product designed to solve an age old problem."/>
    <n v="48000"/>
    <n v="637"/>
    <x v="2"/>
    <x v="1"/>
    <x v="1"/>
    <x v="1912"/>
    <n v="1410178578"/>
    <x v="0"/>
    <n v="26"/>
    <b v="0"/>
    <x v="29"/>
    <m/>
    <m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x v="1913"/>
    <n v="1413519073"/>
    <x v="0"/>
    <n v="2"/>
    <b v="0"/>
    <x v="29"/>
    <m/>
    <m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x v="1914"/>
    <n v="1407892222"/>
    <x v="0"/>
    <n v="4"/>
    <b v="0"/>
    <x v="29"/>
    <m/>
    <m/>
    <x v="2"/>
    <x v="29"/>
  </r>
  <r>
    <n v="1916"/>
    <x v="1916"/>
    <s v="The Paint Can Holder Makes Painting Easier and Safer on Extension Ladders."/>
    <n v="20000"/>
    <n v="102"/>
    <x v="2"/>
    <x v="0"/>
    <x v="0"/>
    <x v="1915"/>
    <n v="1476378775"/>
    <x v="0"/>
    <n v="6"/>
    <b v="0"/>
    <x v="29"/>
    <m/>
    <m/>
    <x v="2"/>
    <x v="29"/>
  </r>
  <r>
    <n v="1917"/>
    <x v="1917"/>
    <s v="Let's build a legendary brand altogether"/>
    <n v="390000"/>
    <n v="205025"/>
    <x v="2"/>
    <x v="7"/>
    <x v="6"/>
    <x v="1916"/>
    <n v="1484116133"/>
    <x v="0"/>
    <n v="70"/>
    <b v="0"/>
    <x v="29"/>
    <m/>
    <m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x v="1917"/>
    <n v="1404845851"/>
    <x v="0"/>
    <n v="9"/>
    <b v="0"/>
    <x v="29"/>
    <m/>
    <m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x v="1918"/>
    <n v="1429477249"/>
    <x v="0"/>
    <n v="8"/>
    <b v="0"/>
    <x v="29"/>
    <m/>
    <m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x v="1919"/>
    <n v="1443042061"/>
    <x v="0"/>
    <n v="105"/>
    <b v="0"/>
    <x v="29"/>
    <m/>
    <m/>
    <x v="2"/>
    <x v="29"/>
  </r>
  <r>
    <n v="1921"/>
    <x v="1921"/>
    <s v="The Fine Spirits are making an album, but we need your help!"/>
    <n v="1500"/>
    <n v="2052"/>
    <x v="0"/>
    <x v="0"/>
    <x v="0"/>
    <x v="1920"/>
    <n v="1339651143"/>
    <x v="0"/>
    <n v="38"/>
    <b v="1"/>
    <x v="14"/>
    <m/>
    <m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x v="1921"/>
    <n v="1384236507"/>
    <x v="0"/>
    <n v="64"/>
    <b v="1"/>
    <x v="14"/>
    <m/>
    <m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x v="1922"/>
    <n v="1313612532"/>
    <x v="0"/>
    <n v="13"/>
    <b v="1"/>
    <x v="14"/>
    <m/>
    <m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x v="1923"/>
    <n v="1387390555"/>
    <x v="0"/>
    <n v="33"/>
    <b v="1"/>
    <x v="14"/>
    <m/>
    <m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x v="1924"/>
    <n v="1379540288"/>
    <x v="0"/>
    <n v="52"/>
    <b v="1"/>
    <x v="14"/>
    <m/>
    <m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x v="1925"/>
    <n v="1286319256"/>
    <x v="0"/>
    <n v="107"/>
    <b v="1"/>
    <x v="14"/>
    <m/>
    <m/>
    <x v="4"/>
    <x v="14"/>
  </r>
  <r>
    <n v="1927"/>
    <x v="1927"/>
    <s v="Hampshire is headed to GBS Detroit."/>
    <n v="600"/>
    <n v="620"/>
    <x v="0"/>
    <x v="0"/>
    <x v="0"/>
    <x v="1926"/>
    <n v="1329856839"/>
    <x v="0"/>
    <n v="11"/>
    <b v="1"/>
    <x v="14"/>
    <m/>
    <m/>
    <x v="4"/>
    <x v="14"/>
  </r>
  <r>
    <n v="1928"/>
    <x v="1928"/>
    <s v="Help us master and release our debut album &quot;The Kaleidoscope Dawn&quot;"/>
    <n v="2550"/>
    <n v="2630"/>
    <x v="0"/>
    <x v="0"/>
    <x v="0"/>
    <x v="1927"/>
    <n v="1365348794"/>
    <x v="0"/>
    <n v="34"/>
    <b v="1"/>
    <x v="14"/>
    <m/>
    <m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x v="1928"/>
    <n v="1306197066"/>
    <x v="0"/>
    <n v="75"/>
    <b v="1"/>
    <x v="14"/>
    <m/>
    <m/>
    <x v="4"/>
    <x v="14"/>
  </r>
  <r>
    <n v="1930"/>
    <x v="1930"/>
    <s v="We're nearly done recording, but we're out of money! Help us release the record!!!"/>
    <n v="1000"/>
    <n v="1270"/>
    <x v="0"/>
    <x v="0"/>
    <x v="0"/>
    <x v="1929"/>
    <n v="1368019482"/>
    <x v="0"/>
    <n v="26"/>
    <b v="1"/>
    <x v="14"/>
    <m/>
    <m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x v="1930"/>
    <n v="1336512309"/>
    <x v="0"/>
    <n v="50"/>
    <b v="1"/>
    <x v="14"/>
    <m/>
    <m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x v="1931"/>
    <n v="1325618773"/>
    <x v="0"/>
    <n v="80"/>
    <b v="1"/>
    <x v="14"/>
    <m/>
    <m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x v="1932"/>
    <n v="1409195307"/>
    <x v="0"/>
    <n v="110"/>
    <b v="1"/>
    <x v="14"/>
    <m/>
    <m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x v="1933"/>
    <n v="1321649321"/>
    <x v="0"/>
    <n v="77"/>
    <b v="1"/>
    <x v="14"/>
    <m/>
    <m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x v="1934"/>
    <n v="1400106171"/>
    <x v="0"/>
    <n v="50"/>
    <b v="1"/>
    <x v="14"/>
    <m/>
    <m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x v="1935"/>
    <n v="1320528070"/>
    <x v="0"/>
    <n v="145"/>
    <b v="1"/>
    <x v="14"/>
    <m/>
    <m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x v="1936"/>
    <n v="1338346281"/>
    <x v="0"/>
    <n v="29"/>
    <b v="1"/>
    <x v="14"/>
    <m/>
    <m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x v="1937"/>
    <n v="1370067231"/>
    <x v="0"/>
    <n v="114"/>
    <b v="1"/>
    <x v="14"/>
    <m/>
    <m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x v="1938"/>
    <n v="1360366708"/>
    <x v="0"/>
    <n v="96"/>
    <b v="1"/>
    <x v="14"/>
    <m/>
    <m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x v="1939"/>
    <n v="1304770233"/>
    <x v="0"/>
    <n v="31"/>
    <b v="1"/>
    <x v="14"/>
    <m/>
    <m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x v="1940"/>
    <n v="1397545131"/>
    <x v="1"/>
    <n v="4883"/>
    <b v="1"/>
    <x v="30"/>
    <m/>
    <m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x v="1941"/>
    <n v="1302033140"/>
    <x v="1"/>
    <n v="95"/>
    <b v="1"/>
    <x v="30"/>
    <m/>
    <m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x v="1942"/>
    <n v="1467008916"/>
    <x v="1"/>
    <n v="2478"/>
    <b v="1"/>
    <x v="30"/>
    <m/>
    <m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x v="1943"/>
    <n v="1396360890"/>
    <x v="1"/>
    <n v="1789"/>
    <b v="1"/>
    <x v="30"/>
    <m/>
    <m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x v="1944"/>
    <n v="1433224958"/>
    <x v="1"/>
    <n v="680"/>
    <b v="1"/>
    <x v="30"/>
    <m/>
    <m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x v="1945"/>
    <n v="1392780961"/>
    <x v="1"/>
    <n v="70"/>
    <b v="1"/>
    <x v="30"/>
    <m/>
    <m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x v="1946"/>
    <n v="1255730520"/>
    <x v="1"/>
    <n v="23"/>
    <b v="1"/>
    <x v="30"/>
    <m/>
    <m/>
    <x v="2"/>
    <x v="30"/>
  </r>
  <r>
    <n v="1948"/>
    <x v="1948"/>
    <s v="10 times more powerful than Raspberry Pi 3, x86 64-bit architecture"/>
    <n v="100000"/>
    <n v="800211"/>
    <x v="0"/>
    <x v="0"/>
    <x v="0"/>
    <x v="1947"/>
    <n v="1460557809"/>
    <x v="1"/>
    <n v="4245"/>
    <b v="1"/>
    <x v="30"/>
    <m/>
    <m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x v="1948"/>
    <n v="1402394951"/>
    <x v="1"/>
    <n v="943"/>
    <b v="1"/>
    <x v="30"/>
    <m/>
    <m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x v="1949"/>
    <n v="1300767673"/>
    <x v="1"/>
    <n v="1876"/>
    <b v="1"/>
    <x v="30"/>
    <m/>
    <m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x v="1950"/>
    <n v="1475921137"/>
    <x v="1"/>
    <n v="834"/>
    <b v="1"/>
    <x v="30"/>
    <m/>
    <m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x v="1951"/>
    <n v="1378737215"/>
    <x v="1"/>
    <n v="682"/>
    <b v="1"/>
    <x v="30"/>
    <m/>
    <m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x v="1952"/>
    <n v="1328158065"/>
    <x v="1"/>
    <n v="147"/>
    <b v="1"/>
    <x v="30"/>
    <m/>
    <m/>
    <x v="2"/>
    <x v="30"/>
  </r>
  <r>
    <n v="1954"/>
    <x v="1954"/>
    <s v="The First Home Battery System You Simply Plug in to Install"/>
    <n v="50000"/>
    <n v="349474"/>
    <x v="0"/>
    <x v="0"/>
    <x v="0"/>
    <x v="1953"/>
    <n v="1453730176"/>
    <x v="1"/>
    <n v="415"/>
    <b v="1"/>
    <x v="30"/>
    <m/>
    <m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x v="1954"/>
    <n v="1334989881"/>
    <x v="1"/>
    <n v="290"/>
    <b v="1"/>
    <x v="30"/>
    <m/>
    <m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x v="1955"/>
    <n v="1425507005"/>
    <x v="1"/>
    <n v="365"/>
    <b v="1"/>
    <x v="30"/>
    <m/>
    <m/>
    <x v="2"/>
    <x v="30"/>
  </r>
  <r>
    <n v="1957"/>
    <x v="1957"/>
    <s v="An open hardware platform for the best microcontroller in the world."/>
    <n v="30000"/>
    <n v="50251.41"/>
    <x v="0"/>
    <x v="0"/>
    <x v="0"/>
    <x v="1956"/>
    <n v="1348712513"/>
    <x v="1"/>
    <n v="660"/>
    <b v="1"/>
    <x v="30"/>
    <m/>
    <m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x v="1957"/>
    <n v="1361490161"/>
    <x v="1"/>
    <n v="1356"/>
    <b v="1"/>
    <x v="30"/>
    <m/>
    <m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x v="1958"/>
    <n v="1408565860"/>
    <x v="1"/>
    <n v="424"/>
    <b v="1"/>
    <x v="30"/>
    <m/>
    <m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x v="1959"/>
    <n v="1416559341"/>
    <x v="1"/>
    <n v="33"/>
    <b v="1"/>
    <x v="30"/>
    <m/>
    <m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x v="1960"/>
    <n v="1346042417"/>
    <x v="1"/>
    <n v="1633"/>
    <b v="1"/>
    <x v="30"/>
    <m/>
    <m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x v="1961"/>
    <n v="1397414636"/>
    <x v="1"/>
    <n v="306"/>
    <b v="1"/>
    <x v="30"/>
    <m/>
    <m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x v="1962"/>
    <n v="1407838734"/>
    <x v="1"/>
    <n v="205"/>
    <b v="1"/>
    <x v="30"/>
    <m/>
    <m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x v="1963"/>
    <n v="1458714772"/>
    <x v="1"/>
    <n v="1281"/>
    <b v="1"/>
    <x v="30"/>
    <m/>
    <m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x v="1964"/>
    <n v="1324433310"/>
    <x v="1"/>
    <n v="103"/>
    <b v="1"/>
    <x v="30"/>
    <m/>
    <m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x v="1965"/>
    <n v="1405429098"/>
    <x v="1"/>
    <n v="1513"/>
    <b v="1"/>
    <x v="30"/>
    <m/>
    <m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x v="1966"/>
    <n v="1396367729"/>
    <x v="1"/>
    <n v="405"/>
    <b v="1"/>
    <x v="30"/>
    <m/>
    <m/>
    <x v="2"/>
    <x v="30"/>
  </r>
  <r>
    <n v="1968"/>
    <x v="1968"/>
    <s v="Bringing the advantages of wireless smart shifting to every cyclist. FITS ANY BIKE"/>
    <n v="50000"/>
    <n v="142483"/>
    <x v="0"/>
    <x v="0"/>
    <x v="0"/>
    <x v="1967"/>
    <n v="1478095515"/>
    <x v="1"/>
    <n v="510"/>
    <b v="1"/>
    <x v="30"/>
    <m/>
    <m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x v="1968"/>
    <n v="1467831668"/>
    <x v="1"/>
    <n v="1887"/>
    <b v="1"/>
    <x v="30"/>
    <m/>
    <m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x v="1969"/>
    <n v="1361248701"/>
    <x v="1"/>
    <n v="701"/>
    <b v="1"/>
    <x v="30"/>
    <m/>
    <m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x v="1970"/>
    <n v="1381752061"/>
    <x v="1"/>
    <n v="3863"/>
    <b v="1"/>
    <x v="30"/>
    <m/>
    <m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x v="1971"/>
    <n v="1350605844"/>
    <x v="1"/>
    <n v="238"/>
    <b v="1"/>
    <x v="30"/>
    <m/>
    <m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x v="1972"/>
    <n v="1467134464"/>
    <x v="1"/>
    <n v="2051"/>
    <b v="1"/>
    <x v="30"/>
    <m/>
    <m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x v="1973"/>
    <n v="1371715269"/>
    <x v="1"/>
    <n v="402"/>
    <b v="1"/>
    <x v="30"/>
    <m/>
    <m/>
    <x v="2"/>
    <x v="30"/>
  </r>
  <r>
    <n v="1975"/>
    <x v="1975"/>
    <s v="The Bugle2 is a second generation DIY kit phono preamplifier for vinyl playback."/>
    <n v="16000"/>
    <n v="33393.339999999997"/>
    <x v="0"/>
    <x v="0"/>
    <x v="0"/>
    <x v="1974"/>
    <n v="1360346851"/>
    <x v="1"/>
    <n v="253"/>
    <b v="1"/>
    <x v="30"/>
    <m/>
    <m/>
    <x v="2"/>
    <x v="30"/>
  </r>
  <r>
    <n v="1976"/>
    <x v="1976"/>
    <s v="Can you help us make an ultra bright white one a reality?"/>
    <n v="4000"/>
    <n v="13864"/>
    <x v="0"/>
    <x v="1"/>
    <x v="1"/>
    <x v="1975"/>
    <n v="1371159325"/>
    <x v="1"/>
    <n v="473"/>
    <b v="1"/>
    <x v="30"/>
    <m/>
    <m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x v="1976"/>
    <n v="1446527540"/>
    <x v="1"/>
    <n v="821"/>
    <b v="1"/>
    <x v="30"/>
    <m/>
    <m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x v="1977"/>
    <n v="1336627492"/>
    <x v="1"/>
    <n v="388"/>
    <b v="1"/>
    <x v="30"/>
    <m/>
    <m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x v="1978"/>
    <n v="1444734146"/>
    <x v="1"/>
    <n v="813"/>
    <b v="1"/>
    <x v="30"/>
    <m/>
    <m/>
    <x v="2"/>
    <x v="30"/>
  </r>
  <r>
    <n v="1980"/>
    <x v="1980"/>
    <s v="Multi-power charging that is smarter, stylish and designed for you."/>
    <n v="50000"/>
    <n v="177412.01"/>
    <x v="0"/>
    <x v="12"/>
    <x v="3"/>
    <x v="1979"/>
    <n v="1456232462"/>
    <x v="1"/>
    <n v="1945"/>
    <b v="1"/>
    <x v="30"/>
    <m/>
    <m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x v="1980"/>
    <n v="1402334665"/>
    <x v="0"/>
    <n v="12"/>
    <b v="0"/>
    <x v="31"/>
    <m/>
    <m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x v="1981"/>
    <n v="1478268287"/>
    <x v="0"/>
    <n v="0"/>
    <b v="0"/>
    <x v="31"/>
    <m/>
    <m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x v="1982"/>
    <n v="1470874618"/>
    <x v="0"/>
    <n v="16"/>
    <b v="0"/>
    <x v="31"/>
    <m/>
    <m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x v="1983"/>
    <n v="1412189881"/>
    <x v="0"/>
    <n v="7"/>
    <b v="0"/>
    <x v="31"/>
    <m/>
    <m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x v="1984"/>
    <n v="1467650771"/>
    <x v="0"/>
    <n v="4"/>
    <b v="0"/>
    <x v="31"/>
    <m/>
    <m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x v="1985"/>
    <n v="1455359083"/>
    <x v="0"/>
    <n v="1"/>
    <b v="0"/>
    <x v="31"/>
    <m/>
    <m/>
    <x v="8"/>
    <x v="31"/>
  </r>
  <r>
    <n v="1987"/>
    <x v="1987"/>
    <s v="A collection of images that depicts the beauty and diversity within Ethiopia"/>
    <n v="5500"/>
    <n v="2336"/>
    <x v="2"/>
    <x v="1"/>
    <x v="1"/>
    <x v="1986"/>
    <n v="1422631276"/>
    <x v="0"/>
    <n v="28"/>
    <b v="0"/>
    <x v="31"/>
    <m/>
    <m/>
    <x v="8"/>
    <x v="31"/>
  </r>
  <r>
    <n v="1988"/>
    <x v="1988"/>
    <s v="Expressing art in an image!"/>
    <n v="6000"/>
    <n v="25"/>
    <x v="2"/>
    <x v="0"/>
    <x v="0"/>
    <x v="1987"/>
    <n v="1437502742"/>
    <x v="0"/>
    <n v="1"/>
    <b v="0"/>
    <x v="31"/>
    <m/>
    <m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x v="1988"/>
    <n v="1478881208"/>
    <x v="0"/>
    <n v="1"/>
    <b v="0"/>
    <x v="31"/>
    <m/>
    <m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x v="1989"/>
    <n v="1454042532"/>
    <x v="0"/>
    <n v="5"/>
    <b v="0"/>
    <x v="31"/>
    <m/>
    <m/>
    <x v="8"/>
    <x v="31"/>
  </r>
  <r>
    <n v="1991"/>
    <x v="1991"/>
    <s v="Taking (and giving) professional portraits of survivors of human trafficking in Myanmar."/>
    <n v="2000"/>
    <n v="140"/>
    <x v="2"/>
    <x v="0"/>
    <x v="0"/>
    <x v="1990"/>
    <n v="1434144386"/>
    <x v="0"/>
    <n v="3"/>
    <b v="0"/>
    <x v="31"/>
    <m/>
    <m/>
    <x v="8"/>
    <x v="31"/>
  </r>
  <r>
    <n v="1992"/>
    <x v="1992"/>
    <s v="A complete revamp of all the Disney Princes &amp; Princesses!"/>
    <n v="1500"/>
    <n v="2"/>
    <x v="2"/>
    <x v="0"/>
    <x v="0"/>
    <x v="1991"/>
    <n v="1421637991"/>
    <x v="0"/>
    <n v="2"/>
    <b v="0"/>
    <x v="31"/>
    <m/>
    <m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x v="1992"/>
    <n v="1448114837"/>
    <x v="0"/>
    <n v="0"/>
    <b v="0"/>
    <x v="31"/>
    <m/>
    <m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x v="1993"/>
    <n v="1475885342"/>
    <x v="0"/>
    <n v="0"/>
    <b v="0"/>
    <x v="31"/>
    <m/>
    <m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x v="1994"/>
    <n v="1435354736"/>
    <x v="0"/>
    <n v="3"/>
    <b v="0"/>
    <x v="31"/>
    <m/>
    <m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x v="1995"/>
    <n v="1402429211"/>
    <x v="0"/>
    <n v="0"/>
    <b v="0"/>
    <x v="31"/>
    <m/>
    <m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x v="1996"/>
    <n v="1406499612"/>
    <x v="0"/>
    <n v="0"/>
    <b v="0"/>
    <x v="31"/>
    <m/>
    <m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x v="1997"/>
    <n v="1402973438"/>
    <x v="0"/>
    <n v="3"/>
    <b v="0"/>
    <x v="31"/>
    <m/>
    <m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x v="1998"/>
    <n v="1413286508"/>
    <x v="0"/>
    <n v="7"/>
    <b v="0"/>
    <x v="31"/>
    <m/>
    <m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x v="1999"/>
    <n v="1449528613"/>
    <x v="0"/>
    <n v="25"/>
    <b v="0"/>
    <x v="31"/>
    <m/>
    <m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x v="2000"/>
    <n v="1431406916"/>
    <x v="1"/>
    <n v="1637"/>
    <b v="1"/>
    <x v="30"/>
    <m/>
    <m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x v="2001"/>
    <n v="1482599143"/>
    <x v="1"/>
    <n v="1375"/>
    <b v="1"/>
    <x v="30"/>
    <m/>
    <m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x v="2002"/>
    <n v="1276830052"/>
    <x v="1"/>
    <n v="17"/>
    <b v="1"/>
    <x v="30"/>
    <m/>
    <m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x v="2003"/>
    <n v="1402410663"/>
    <x v="1"/>
    <n v="354"/>
    <b v="1"/>
    <x v="30"/>
    <m/>
    <m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x v="2004"/>
    <n v="1379532618"/>
    <x v="1"/>
    <n v="191"/>
    <b v="1"/>
    <x v="30"/>
    <m/>
    <m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x v="2005"/>
    <n v="1414584045"/>
    <x v="1"/>
    <n v="303"/>
    <b v="1"/>
    <x v="30"/>
    <m/>
    <m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x v="2006"/>
    <n v="1276891586"/>
    <x v="1"/>
    <n v="137"/>
    <b v="1"/>
    <x v="30"/>
    <m/>
    <m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x v="2007"/>
    <n v="1312641022"/>
    <x v="1"/>
    <n v="41"/>
    <b v="1"/>
    <x v="30"/>
    <m/>
    <m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x v="2008"/>
    <n v="1476776743"/>
    <x v="1"/>
    <n v="398"/>
    <b v="1"/>
    <x v="30"/>
    <m/>
    <m/>
    <x v="2"/>
    <x v="30"/>
  </r>
  <r>
    <n v="2010"/>
    <x v="2010"/>
    <s v="Weighitz are miniature smart scales designed to weigh anything in the home."/>
    <n v="30000"/>
    <n v="96015.9"/>
    <x v="0"/>
    <x v="0"/>
    <x v="0"/>
    <x v="2009"/>
    <n v="1468972491"/>
    <x v="1"/>
    <n v="1737"/>
    <b v="1"/>
    <x v="30"/>
    <m/>
    <m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x v="2010"/>
    <n v="1449650173"/>
    <x v="1"/>
    <n v="971"/>
    <b v="1"/>
    <x v="30"/>
    <m/>
    <m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x v="2011"/>
    <n v="1420573441"/>
    <x v="1"/>
    <n v="183"/>
    <b v="1"/>
    <x v="30"/>
    <m/>
    <m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x v="2012"/>
    <n v="1462835014"/>
    <x v="1"/>
    <n v="4562"/>
    <b v="1"/>
    <x v="30"/>
    <m/>
    <m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x v="2013"/>
    <n v="1361250539"/>
    <x v="1"/>
    <n v="26457"/>
    <b v="1"/>
    <x v="30"/>
    <m/>
    <m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x v="2014"/>
    <n v="1313010163"/>
    <x v="1"/>
    <n v="162"/>
    <b v="1"/>
    <x v="30"/>
    <m/>
    <m/>
    <x v="2"/>
    <x v="30"/>
  </r>
  <r>
    <n v="2016"/>
    <x v="2016"/>
    <s v="A smart, compact power supply designed to power anything, anywhere"/>
    <n v="10000"/>
    <n v="92154.22"/>
    <x v="0"/>
    <x v="0"/>
    <x v="0"/>
    <x v="2015"/>
    <n v="1360271299"/>
    <x v="1"/>
    <n v="479"/>
    <b v="1"/>
    <x v="30"/>
    <m/>
    <m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x v="2016"/>
    <n v="1329873755"/>
    <x v="1"/>
    <n v="426"/>
    <b v="1"/>
    <x v="30"/>
    <m/>
    <m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x v="2017"/>
    <n v="1436863609"/>
    <x v="1"/>
    <n v="450"/>
    <b v="1"/>
    <x v="30"/>
    <m/>
    <m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x v="2018"/>
    <n v="1471971621"/>
    <x v="1"/>
    <n v="1780"/>
    <b v="1"/>
    <x v="30"/>
    <m/>
    <m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x v="2019"/>
    <n v="1396923624"/>
    <x v="1"/>
    <n v="122"/>
    <b v="1"/>
    <x v="30"/>
    <m/>
    <m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x v="2020"/>
    <n v="1407634897"/>
    <x v="1"/>
    <n v="95"/>
    <b v="1"/>
    <x v="30"/>
    <m/>
    <m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x v="2021"/>
    <n v="1463060372"/>
    <x v="1"/>
    <n v="325"/>
    <b v="1"/>
    <x v="30"/>
    <m/>
    <m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x v="2022"/>
    <n v="1431425153"/>
    <x v="1"/>
    <n v="353"/>
    <b v="1"/>
    <x v="30"/>
    <m/>
    <m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x v="2023"/>
    <n v="1341875544"/>
    <x v="1"/>
    <n v="105"/>
    <b v="1"/>
    <x v="30"/>
    <m/>
    <m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x v="2024"/>
    <n v="1431404746"/>
    <x v="1"/>
    <n v="729"/>
    <b v="1"/>
    <x v="30"/>
    <m/>
    <m/>
    <x v="2"/>
    <x v="30"/>
  </r>
  <r>
    <n v="2026"/>
    <x v="2026"/>
    <s v="MIDI Sprout enables plants to play synthesizers in real time."/>
    <n v="25000"/>
    <n v="33370.769999999997"/>
    <x v="0"/>
    <x v="0"/>
    <x v="0"/>
    <x v="2025"/>
    <n v="1394127585"/>
    <x v="1"/>
    <n v="454"/>
    <b v="1"/>
    <x v="30"/>
    <m/>
    <m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x v="2026"/>
    <n v="1423855919"/>
    <x v="1"/>
    <n v="539"/>
    <b v="1"/>
    <x v="30"/>
    <m/>
    <m/>
    <x v="2"/>
    <x v="30"/>
  </r>
  <r>
    <n v="2028"/>
    <x v="2028"/>
    <s v="Building an open source Bussard fusion reactor, aka the Polywell."/>
    <n v="3000"/>
    <n v="3785"/>
    <x v="0"/>
    <x v="0"/>
    <x v="0"/>
    <x v="2027"/>
    <n v="1265493806"/>
    <x v="1"/>
    <n v="79"/>
    <b v="1"/>
    <x v="30"/>
    <m/>
    <m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x v="2028"/>
    <n v="1406507481"/>
    <x v="1"/>
    <n v="94"/>
    <b v="1"/>
    <x v="30"/>
    <m/>
    <m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x v="2029"/>
    <n v="1351641296"/>
    <x v="1"/>
    <n v="625"/>
    <b v="1"/>
    <x v="30"/>
    <m/>
    <m/>
    <x v="2"/>
    <x v="30"/>
  </r>
  <r>
    <n v="2031"/>
    <x v="2031"/>
    <s v="With Linkio you can use your smartphone to control every electronic you own- for only $100!"/>
    <n v="50000"/>
    <n v="60175"/>
    <x v="0"/>
    <x v="9"/>
    <x v="3"/>
    <x v="2030"/>
    <n v="1417506853"/>
    <x v="1"/>
    <n v="508"/>
    <b v="1"/>
    <x v="30"/>
    <m/>
    <m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x v="2031"/>
    <n v="1479216874"/>
    <x v="1"/>
    <n v="531"/>
    <b v="1"/>
    <x v="30"/>
    <m/>
    <m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x v="2032"/>
    <n v="1395885518"/>
    <x v="1"/>
    <n v="158"/>
    <b v="1"/>
    <x v="30"/>
    <m/>
    <m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x v="2033"/>
    <n v="1426216033"/>
    <x v="1"/>
    <n v="508"/>
    <b v="1"/>
    <x v="30"/>
    <m/>
    <m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x v="2034"/>
    <n v="1446562807"/>
    <x v="1"/>
    <n v="644"/>
    <b v="1"/>
    <x v="30"/>
    <m/>
    <m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x v="2035"/>
    <n v="1397076319"/>
    <x v="1"/>
    <n v="848"/>
    <b v="1"/>
    <x v="30"/>
    <m/>
    <m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x v="2036"/>
    <n v="1383195753"/>
    <x v="1"/>
    <n v="429"/>
    <b v="1"/>
    <x v="30"/>
    <m/>
    <m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x v="2037"/>
    <n v="1369895421"/>
    <x v="1"/>
    <n v="204"/>
    <b v="1"/>
    <x v="30"/>
    <m/>
    <m/>
    <x v="2"/>
    <x v="30"/>
  </r>
  <r>
    <n v="2039"/>
    <x v="2039"/>
    <s v="Open up your digital worlds with the most sophisticated, intuitive android smart projector."/>
    <n v="125000"/>
    <n v="170271"/>
    <x v="0"/>
    <x v="0"/>
    <x v="0"/>
    <x v="2038"/>
    <n v="1477996325"/>
    <x v="1"/>
    <n v="379"/>
    <b v="1"/>
    <x v="30"/>
    <m/>
    <m/>
    <x v="2"/>
    <x v="30"/>
  </r>
  <r>
    <n v="2040"/>
    <x v="2040"/>
    <s v="4.29 Billion+ Capacitor Combinations._x000a_No Coding Required."/>
    <n v="3000"/>
    <n v="7445.14"/>
    <x v="0"/>
    <x v="0"/>
    <x v="0"/>
    <x v="2039"/>
    <n v="1383257703"/>
    <x v="1"/>
    <n v="271"/>
    <b v="1"/>
    <x v="30"/>
    <m/>
    <m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x v="2040"/>
    <n v="1476189427"/>
    <x v="0"/>
    <n v="120"/>
    <b v="1"/>
    <x v="30"/>
    <m/>
    <m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x v="2041"/>
    <n v="1448297974"/>
    <x v="0"/>
    <n v="140"/>
    <b v="1"/>
    <x v="30"/>
    <m/>
    <m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x v="2042"/>
    <n v="1476764077"/>
    <x v="0"/>
    <n v="193"/>
    <b v="1"/>
    <x v="30"/>
    <m/>
    <m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x v="2043"/>
    <n v="1431620714"/>
    <x v="0"/>
    <n v="180"/>
    <b v="1"/>
    <x v="30"/>
    <m/>
    <m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x v="2044"/>
    <n v="1339207647"/>
    <x v="0"/>
    <n v="263"/>
    <b v="1"/>
    <x v="30"/>
    <m/>
    <m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x v="2045"/>
    <n v="1366690044"/>
    <x v="0"/>
    <n v="217"/>
    <b v="1"/>
    <x v="30"/>
    <m/>
    <m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x v="2046"/>
    <n v="1426714870"/>
    <x v="0"/>
    <n v="443"/>
    <b v="1"/>
    <x v="30"/>
    <m/>
    <m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x v="2047"/>
    <n v="1366731491"/>
    <x v="0"/>
    <n v="1373"/>
    <b v="1"/>
    <x v="30"/>
    <m/>
    <m/>
    <x v="2"/>
    <x v="30"/>
  </r>
  <r>
    <n v="2049"/>
    <x v="2049"/>
    <s v="Keyless. Alarm secured. GPS tracking."/>
    <n v="50000"/>
    <n v="60095.35"/>
    <x v="0"/>
    <x v="1"/>
    <x v="1"/>
    <x v="2048"/>
    <n v="1382963963"/>
    <x v="0"/>
    <n v="742"/>
    <b v="1"/>
    <x v="30"/>
    <m/>
    <m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x v="2049"/>
    <n v="1429580578"/>
    <x v="0"/>
    <n v="170"/>
    <b v="1"/>
    <x v="30"/>
    <m/>
    <m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x v="2050"/>
    <n v="1385425937"/>
    <x v="0"/>
    <n v="242"/>
    <b v="1"/>
    <x v="30"/>
    <m/>
    <m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x v="2051"/>
    <n v="1452045653"/>
    <x v="0"/>
    <n v="541"/>
    <b v="1"/>
    <x v="30"/>
    <m/>
    <m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x v="2052"/>
    <n v="1445870951"/>
    <x v="0"/>
    <n v="121"/>
    <b v="1"/>
    <x v="30"/>
    <m/>
    <m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x v="2053"/>
    <n v="1396441810"/>
    <x v="0"/>
    <n v="621"/>
    <b v="1"/>
    <x v="30"/>
    <m/>
    <m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x v="2054"/>
    <n v="1415031043"/>
    <x v="0"/>
    <n v="101"/>
    <b v="1"/>
    <x v="30"/>
    <m/>
    <m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x v="2055"/>
    <n v="1363630542"/>
    <x v="0"/>
    <n v="554"/>
    <b v="1"/>
    <x v="30"/>
    <m/>
    <m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x v="2056"/>
    <n v="1453895532"/>
    <x v="0"/>
    <n v="666"/>
    <b v="1"/>
    <x v="30"/>
    <m/>
    <m/>
    <x v="2"/>
    <x v="30"/>
  </r>
  <r>
    <n v="2058"/>
    <x v="2058"/>
    <s v="Making using the serial terminal on the Raspberry Pi as easy as Pi!"/>
    <n v="2560"/>
    <n v="4308"/>
    <x v="0"/>
    <x v="1"/>
    <x v="1"/>
    <x v="2057"/>
    <n v="1421916830"/>
    <x v="0"/>
    <n v="410"/>
    <b v="1"/>
    <x v="30"/>
    <m/>
    <m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x v="2058"/>
    <n v="1450880854"/>
    <x v="0"/>
    <n v="375"/>
    <b v="1"/>
    <x v="30"/>
    <m/>
    <m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x v="2059"/>
    <n v="1400945150"/>
    <x v="0"/>
    <n v="1364"/>
    <b v="1"/>
    <x v="30"/>
    <m/>
    <m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x v="2060"/>
    <n v="1480616454"/>
    <x v="0"/>
    <n v="35"/>
    <b v="1"/>
    <x v="30"/>
    <m/>
    <m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x v="2061"/>
    <n v="1456218698"/>
    <x v="0"/>
    <n v="203"/>
    <b v="1"/>
    <x v="30"/>
    <m/>
    <m/>
    <x v="2"/>
    <x v="30"/>
  </r>
  <r>
    <n v="2063"/>
    <x v="2063"/>
    <s v="Build a professional grade Linux CNC control with Beaglebone black and our CNC cape."/>
    <n v="4000"/>
    <n v="5922"/>
    <x v="0"/>
    <x v="12"/>
    <x v="3"/>
    <x v="2062"/>
    <n v="1460482501"/>
    <x v="0"/>
    <n v="49"/>
    <b v="1"/>
    <x v="30"/>
    <m/>
    <m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x v="2063"/>
    <n v="1366879523"/>
    <x v="0"/>
    <n v="5812"/>
    <b v="1"/>
    <x v="30"/>
    <m/>
    <m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x v="2064"/>
    <n v="1385366429"/>
    <x v="0"/>
    <n v="1556"/>
    <b v="1"/>
    <x v="30"/>
    <m/>
    <m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x v="2065"/>
    <n v="1406226683"/>
    <x v="0"/>
    <n v="65"/>
    <b v="1"/>
    <x v="30"/>
    <m/>
    <m/>
    <x v="2"/>
    <x v="30"/>
  </r>
  <r>
    <n v="2067"/>
    <x v="2067"/>
    <s v="The next generation of premium quality LED lighting. Extreme power efficiency in a small package."/>
    <n v="495"/>
    <n v="628"/>
    <x v="0"/>
    <x v="1"/>
    <x v="1"/>
    <x v="2066"/>
    <n v="1429648176"/>
    <x v="0"/>
    <n v="10"/>
    <b v="1"/>
    <x v="30"/>
    <m/>
    <m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x v="2067"/>
    <n v="1474402315"/>
    <x v="0"/>
    <n v="76"/>
    <b v="1"/>
    <x v="30"/>
    <m/>
    <m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x v="2068"/>
    <n v="1449098391"/>
    <x v="0"/>
    <n v="263"/>
    <b v="1"/>
    <x v="30"/>
    <m/>
    <m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x v="2069"/>
    <n v="1464536723"/>
    <x v="0"/>
    <n v="1530"/>
    <b v="1"/>
    <x v="30"/>
    <m/>
    <m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x v="2070"/>
    <n v="1471502484"/>
    <x v="0"/>
    <n v="278"/>
    <b v="1"/>
    <x v="30"/>
    <m/>
    <m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x v="2071"/>
    <n v="1460037432"/>
    <x v="0"/>
    <n v="350"/>
    <b v="1"/>
    <x v="30"/>
    <m/>
    <m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x v="2072"/>
    <n v="1427212918"/>
    <x v="0"/>
    <n v="470"/>
    <b v="1"/>
    <x v="30"/>
    <m/>
    <m/>
    <x v="2"/>
    <x v="30"/>
  </r>
  <r>
    <n v="2074"/>
    <x v="2074"/>
    <s v="Creating PC gaming controllers to bring your gaming experience to a new level."/>
    <n v="600"/>
    <n v="615"/>
    <x v="0"/>
    <x v="0"/>
    <x v="0"/>
    <x v="2073"/>
    <n v="1459972182"/>
    <x v="0"/>
    <n v="3"/>
    <b v="1"/>
    <x v="30"/>
    <m/>
    <m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x v="2074"/>
    <n v="1372177288"/>
    <x v="0"/>
    <n v="8200"/>
    <b v="1"/>
    <x v="30"/>
    <m/>
    <m/>
    <x v="2"/>
    <x v="30"/>
  </r>
  <r>
    <n v="2076"/>
    <x v="2076"/>
    <s v="Wireless earbuds filled with sound, yet so small they are almost invisible!"/>
    <n v="179000"/>
    <n v="972594.99"/>
    <x v="0"/>
    <x v="1"/>
    <x v="1"/>
    <x v="2075"/>
    <n v="1402693689"/>
    <x v="0"/>
    <n v="8359"/>
    <b v="1"/>
    <x v="30"/>
    <m/>
    <m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x v="2076"/>
    <n v="1428541276"/>
    <x v="0"/>
    <n v="188"/>
    <b v="1"/>
    <x v="30"/>
    <m/>
    <m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x v="2077"/>
    <n v="1479493857"/>
    <x v="0"/>
    <n v="48"/>
    <b v="1"/>
    <x v="30"/>
    <m/>
    <m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x v="2078"/>
    <n v="1432659793"/>
    <x v="0"/>
    <n v="607"/>
    <b v="1"/>
    <x v="30"/>
    <m/>
    <m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x v="2079"/>
    <n v="1444690700"/>
    <x v="0"/>
    <n v="50"/>
    <b v="1"/>
    <x v="30"/>
    <m/>
    <m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x v="2080"/>
    <n v="1333597555"/>
    <x v="0"/>
    <n v="55"/>
    <b v="1"/>
    <x v="14"/>
    <m/>
    <m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x v="2081"/>
    <n v="1316919196"/>
    <x v="0"/>
    <n v="38"/>
    <b v="1"/>
    <x v="14"/>
    <m/>
    <m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x v="2082"/>
    <n v="1336238395"/>
    <x v="0"/>
    <n v="25"/>
    <b v="1"/>
    <x v="14"/>
    <m/>
    <m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x v="2083"/>
    <n v="1396468782"/>
    <x v="0"/>
    <n v="46"/>
    <b v="1"/>
    <x v="14"/>
    <m/>
    <m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x v="2084"/>
    <n v="1339790587"/>
    <x v="0"/>
    <n v="83"/>
    <b v="1"/>
    <x v="14"/>
    <m/>
    <m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x v="2085"/>
    <n v="1321200332"/>
    <x v="0"/>
    <n v="35"/>
    <b v="1"/>
    <x v="14"/>
    <m/>
    <m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x v="2086"/>
    <n v="1312865658"/>
    <x v="0"/>
    <n v="25"/>
    <b v="1"/>
    <x v="14"/>
    <m/>
    <m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x v="2087"/>
    <n v="1281028152"/>
    <x v="0"/>
    <n v="75"/>
    <b v="1"/>
    <x v="14"/>
    <m/>
    <m/>
    <x v="4"/>
    <x v="14"/>
  </r>
  <r>
    <n v="2089"/>
    <x v="2089"/>
    <s v="Little Moses is trying to record their first EP, and we can't do it without your help!"/>
    <n v="2500"/>
    <n v="3010.01"/>
    <x v="0"/>
    <x v="0"/>
    <x v="0"/>
    <x v="2088"/>
    <n v="1372384194"/>
    <x v="0"/>
    <n v="62"/>
    <b v="1"/>
    <x v="14"/>
    <m/>
    <m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x v="2089"/>
    <n v="1359104955"/>
    <x v="0"/>
    <n v="160"/>
    <b v="1"/>
    <x v="14"/>
    <m/>
    <m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x v="2090"/>
    <n v="1294818278"/>
    <x v="0"/>
    <n v="246"/>
    <b v="1"/>
    <x v="14"/>
    <m/>
    <m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x v="2091"/>
    <n v="1312822732"/>
    <x v="0"/>
    <n v="55"/>
    <b v="1"/>
    <x v="14"/>
    <m/>
    <m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x v="2092"/>
    <n v="1351024232"/>
    <x v="0"/>
    <n v="23"/>
    <b v="1"/>
    <x v="14"/>
    <m/>
    <m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x v="2093"/>
    <n v="1327969730"/>
    <x v="0"/>
    <n v="72"/>
    <b v="1"/>
    <x v="14"/>
    <m/>
    <m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x v="2094"/>
    <n v="1312392973"/>
    <x v="0"/>
    <n v="22"/>
    <b v="1"/>
    <x v="14"/>
    <m/>
    <m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x v="2095"/>
    <n v="1349892735"/>
    <x v="0"/>
    <n v="14"/>
    <b v="1"/>
    <x v="14"/>
    <m/>
    <m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x v="2096"/>
    <n v="1317564135"/>
    <x v="0"/>
    <n v="38"/>
    <b v="1"/>
    <x v="14"/>
    <m/>
    <m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x v="2097"/>
    <n v="1328582635"/>
    <x v="0"/>
    <n v="32"/>
    <b v="1"/>
    <x v="14"/>
    <m/>
    <m/>
    <x v="4"/>
    <x v="14"/>
  </r>
  <r>
    <n v="2099"/>
    <x v="2099"/>
    <s v="Our tour van died, we need help!"/>
    <n v="3000"/>
    <n v="3971"/>
    <x v="0"/>
    <x v="0"/>
    <x v="0"/>
    <x v="2098"/>
    <n v="1434650084"/>
    <x v="0"/>
    <n v="63"/>
    <b v="1"/>
    <x v="14"/>
    <m/>
    <m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x v="2099"/>
    <n v="1339704141"/>
    <x v="0"/>
    <n v="27"/>
    <b v="1"/>
    <x v="14"/>
    <m/>
    <m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x v="2100"/>
    <n v="1323920114"/>
    <x v="0"/>
    <n v="44"/>
    <b v="1"/>
    <x v="14"/>
    <m/>
    <m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x v="2101"/>
    <n v="1302036648"/>
    <x v="0"/>
    <n v="38"/>
    <b v="1"/>
    <x v="14"/>
    <m/>
    <m/>
    <x v="4"/>
    <x v="14"/>
  </r>
  <r>
    <n v="2103"/>
    <x v="2103"/>
    <s v="Indie rocker, Matthew Moon, has something to share with you..."/>
    <n v="7777"/>
    <n v="11364"/>
    <x v="0"/>
    <x v="0"/>
    <x v="0"/>
    <x v="2102"/>
    <n v="1349892427"/>
    <x v="0"/>
    <n v="115"/>
    <b v="1"/>
    <x v="14"/>
    <m/>
    <m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x v="2103"/>
    <n v="1367286434"/>
    <x v="0"/>
    <n v="37"/>
    <b v="1"/>
    <x v="14"/>
    <m/>
    <m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x v="2104"/>
    <n v="1415472953"/>
    <x v="0"/>
    <n v="99"/>
    <b v="1"/>
    <x v="14"/>
    <m/>
    <m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x v="2105"/>
    <n v="1356584974"/>
    <x v="0"/>
    <n v="44"/>
    <b v="1"/>
    <x v="14"/>
    <m/>
    <m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x v="2106"/>
    <n v="1413997393"/>
    <x v="0"/>
    <n v="58"/>
    <b v="1"/>
    <x v="14"/>
    <m/>
    <m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x v="2107"/>
    <n v="1344917580"/>
    <x v="0"/>
    <n v="191"/>
    <b v="1"/>
    <x v="14"/>
    <m/>
    <m/>
    <x v="4"/>
    <x v="14"/>
  </r>
  <r>
    <n v="2109"/>
    <x v="2109"/>
    <s v="We are ready to make our first full-length album, and with your help, we can make it happen!"/>
    <n v="4000"/>
    <n v="4261"/>
    <x v="0"/>
    <x v="0"/>
    <x v="0"/>
    <x v="2108"/>
    <n v="1433523617"/>
    <x v="0"/>
    <n v="40"/>
    <b v="1"/>
    <x v="14"/>
    <m/>
    <m/>
    <x v="4"/>
    <x v="14"/>
  </r>
  <r>
    <n v="2110"/>
    <x v="2110"/>
    <s v="Brent Brown's breakout new album! Requires help from the record label... You!"/>
    <n v="2000"/>
    <n v="2007"/>
    <x v="0"/>
    <x v="0"/>
    <x v="0"/>
    <x v="2109"/>
    <n v="1398873969"/>
    <x v="0"/>
    <n v="38"/>
    <b v="1"/>
    <x v="14"/>
    <m/>
    <m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x v="2110"/>
    <n v="1307594625"/>
    <x v="0"/>
    <n v="39"/>
    <b v="1"/>
    <x v="14"/>
    <m/>
    <m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x v="2111"/>
    <n v="1364854593"/>
    <x v="0"/>
    <n v="11"/>
    <b v="1"/>
    <x v="14"/>
    <m/>
    <m/>
    <x v="4"/>
    <x v="14"/>
  </r>
  <r>
    <n v="2113"/>
    <x v="2113"/>
    <s v="Help us fund our second full-length album Honeycomb!"/>
    <n v="7000"/>
    <n v="7340"/>
    <x v="0"/>
    <x v="0"/>
    <x v="0"/>
    <x v="2112"/>
    <n v="1408481176"/>
    <x v="0"/>
    <n v="107"/>
    <b v="1"/>
    <x v="14"/>
    <m/>
    <m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x v="2113"/>
    <n v="1286480070"/>
    <x v="0"/>
    <n v="147"/>
    <b v="1"/>
    <x v="14"/>
    <m/>
    <m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x v="2114"/>
    <n v="1295575001"/>
    <x v="0"/>
    <n v="36"/>
    <b v="1"/>
    <x v="14"/>
    <m/>
    <m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x v="2115"/>
    <n v="1345056003"/>
    <x v="0"/>
    <n v="92"/>
    <b v="1"/>
    <x v="14"/>
    <m/>
    <m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x v="2116"/>
    <n v="1444699549"/>
    <x v="0"/>
    <n v="35"/>
    <b v="1"/>
    <x v="14"/>
    <m/>
    <m/>
    <x v="4"/>
    <x v="14"/>
  </r>
  <r>
    <n v="2118"/>
    <x v="2118"/>
    <s v="PORCHES.  and Documentarians tour from New York to San Francisco and back."/>
    <n v="1000"/>
    <n v="1346.11"/>
    <x v="0"/>
    <x v="0"/>
    <x v="0"/>
    <x v="2117"/>
    <n v="1308946136"/>
    <x v="0"/>
    <n v="17"/>
    <b v="1"/>
    <x v="14"/>
    <m/>
    <m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x v="2118"/>
    <n v="1342494445"/>
    <x v="0"/>
    <n v="22"/>
    <b v="1"/>
    <x v="14"/>
    <m/>
    <m/>
    <x v="4"/>
    <x v="14"/>
  </r>
  <r>
    <n v="2120"/>
    <x v="2120"/>
    <s v="&lt;3_x000a_Coming in from outer space. Help Hearty Har record their 1st album!!"/>
    <n v="8000"/>
    <n v="8070.43"/>
    <x v="0"/>
    <x v="0"/>
    <x v="0"/>
    <x v="2119"/>
    <n v="1384384136"/>
    <x v="0"/>
    <n v="69"/>
    <b v="1"/>
    <x v="14"/>
    <m/>
    <m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x v="2120"/>
    <n v="1481564948"/>
    <x v="0"/>
    <n v="10"/>
    <b v="0"/>
    <x v="17"/>
    <m/>
    <m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x v="2121"/>
    <n v="1481181169"/>
    <x v="0"/>
    <n v="3"/>
    <b v="0"/>
    <x v="17"/>
    <m/>
    <m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x v="2122"/>
    <n v="1263982307"/>
    <x v="0"/>
    <n v="5"/>
    <b v="0"/>
    <x v="17"/>
    <m/>
    <m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x v="2123"/>
    <n v="1286930435"/>
    <x v="0"/>
    <n v="5"/>
    <b v="0"/>
    <x v="17"/>
    <m/>
    <m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x v="2124"/>
    <n v="1436142833"/>
    <x v="0"/>
    <n v="27"/>
    <b v="0"/>
    <x v="17"/>
    <m/>
    <m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x v="2125"/>
    <n v="1415488887"/>
    <x v="0"/>
    <n v="2"/>
    <b v="0"/>
    <x v="17"/>
    <m/>
    <m/>
    <x v="6"/>
    <x v="17"/>
  </r>
  <r>
    <n v="2127"/>
    <x v="2127"/>
    <s v="Three Monkeys is an audio adventure game for PC."/>
    <n v="28000"/>
    <n v="8076"/>
    <x v="2"/>
    <x v="1"/>
    <x v="1"/>
    <x v="2126"/>
    <n v="1423570063"/>
    <x v="0"/>
    <n v="236"/>
    <b v="0"/>
    <x v="17"/>
    <m/>
    <m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x v="2127"/>
    <n v="1406140369"/>
    <x v="0"/>
    <n v="1"/>
    <b v="0"/>
    <x v="17"/>
    <m/>
    <m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x v="2128"/>
    <n v="1454978100"/>
    <x v="0"/>
    <n v="12"/>
    <b v="0"/>
    <x v="17"/>
    <m/>
    <m/>
    <x v="6"/>
    <x v="17"/>
  </r>
  <r>
    <n v="2130"/>
    <x v="2130"/>
    <s v="You are the hero tasked to save your home from the villainous Sanword."/>
    <n v="42000"/>
    <n v="85"/>
    <x v="2"/>
    <x v="0"/>
    <x v="0"/>
    <x v="2129"/>
    <n v="1405130663"/>
    <x v="0"/>
    <n v="4"/>
    <b v="0"/>
    <x v="17"/>
    <m/>
    <m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x v="2130"/>
    <n v="1434085091"/>
    <x v="0"/>
    <n v="3"/>
    <b v="0"/>
    <x v="17"/>
    <m/>
    <m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x v="2131"/>
    <n v="1388835692"/>
    <x v="0"/>
    <n v="99"/>
    <b v="0"/>
    <x v="17"/>
    <m/>
    <m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x v="2132"/>
    <n v="1300328399"/>
    <x v="0"/>
    <n v="3"/>
    <b v="0"/>
    <x v="17"/>
    <m/>
    <m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x v="2133"/>
    <n v="1364505391"/>
    <x v="0"/>
    <n v="3"/>
    <b v="0"/>
    <x v="17"/>
    <m/>
    <m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x v="2134"/>
    <n v="1346800033"/>
    <x v="0"/>
    <n v="22"/>
    <b v="0"/>
    <x v="17"/>
    <m/>
    <m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x v="2135"/>
    <n v="1379592786"/>
    <x v="0"/>
    <n v="4"/>
    <b v="0"/>
    <x v="17"/>
    <m/>
    <m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x v="2136"/>
    <n v="1415212229"/>
    <x v="0"/>
    <n v="534"/>
    <b v="0"/>
    <x v="17"/>
    <m/>
    <m/>
    <x v="6"/>
    <x v="17"/>
  </r>
  <r>
    <n v="2138"/>
    <x v="2138"/>
    <s v="A game with a mixture of a few genres from RPG, Simulation and to adventure elements."/>
    <n v="1000"/>
    <n v="128"/>
    <x v="2"/>
    <x v="1"/>
    <x v="1"/>
    <x v="2137"/>
    <n v="1381364339"/>
    <x v="0"/>
    <n v="12"/>
    <b v="0"/>
    <x v="17"/>
    <m/>
    <m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x v="2138"/>
    <n v="1475604008"/>
    <x v="0"/>
    <n v="56"/>
    <b v="0"/>
    <x v="17"/>
    <m/>
    <m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x v="2139"/>
    <n v="1355342424"/>
    <x v="0"/>
    <n v="11"/>
    <b v="0"/>
    <x v="17"/>
    <m/>
    <m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x v="2140"/>
    <n v="1413351559"/>
    <x v="0"/>
    <n v="0"/>
    <b v="0"/>
    <x v="17"/>
    <m/>
    <m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x v="2141"/>
    <n v="1449075010"/>
    <x v="0"/>
    <n v="12"/>
    <b v="0"/>
    <x v="17"/>
    <m/>
    <m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x v="2142"/>
    <n v="1275599812"/>
    <x v="0"/>
    <n v="5"/>
    <b v="0"/>
    <x v="17"/>
    <m/>
    <m/>
    <x v="6"/>
    <x v="17"/>
  </r>
  <r>
    <n v="2144"/>
    <x v="2144"/>
    <s v="A thousand community-built sandbox games (and more!) with a fully-customizable game engine."/>
    <n v="35500"/>
    <n v="607"/>
    <x v="2"/>
    <x v="0"/>
    <x v="0"/>
    <x v="2143"/>
    <n v="1376399240"/>
    <x v="0"/>
    <n v="24"/>
    <b v="0"/>
    <x v="17"/>
    <m/>
    <m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x v="2144"/>
    <n v="1382938914"/>
    <x v="0"/>
    <n v="89"/>
    <b v="0"/>
    <x v="17"/>
    <m/>
    <m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x v="2145"/>
    <n v="1453997910"/>
    <x v="0"/>
    <n v="1"/>
    <b v="0"/>
    <x v="17"/>
    <m/>
    <m/>
    <x v="6"/>
    <x v="17"/>
  </r>
  <r>
    <n v="2147"/>
    <x v="2147"/>
    <s v="A Point and Click Adventure on Steroids."/>
    <n v="390000"/>
    <n v="2716"/>
    <x v="2"/>
    <x v="0"/>
    <x v="0"/>
    <x v="2146"/>
    <n v="1413356748"/>
    <x v="0"/>
    <n v="55"/>
    <b v="0"/>
    <x v="17"/>
    <m/>
    <m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x v="2147"/>
    <n v="1425404182"/>
    <x v="0"/>
    <n v="2"/>
    <b v="0"/>
    <x v="17"/>
    <m/>
    <m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x v="2148"/>
    <n v="1277512556"/>
    <x v="0"/>
    <n v="0"/>
    <b v="0"/>
    <x v="17"/>
    <m/>
    <m/>
    <x v="6"/>
    <x v="17"/>
  </r>
  <r>
    <n v="2150"/>
    <x v="2150"/>
    <s v="A pixel styled open world detective game."/>
    <n v="50000"/>
    <n v="405"/>
    <x v="2"/>
    <x v="10"/>
    <x v="8"/>
    <x v="2149"/>
    <n v="1465800599"/>
    <x v="0"/>
    <n v="4"/>
    <b v="0"/>
    <x v="17"/>
    <m/>
    <m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x v="2150"/>
    <n v="1464639614"/>
    <x v="0"/>
    <n v="6"/>
    <b v="0"/>
    <x v="17"/>
    <m/>
    <m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x v="2151"/>
    <n v="1392321509"/>
    <x v="0"/>
    <n v="4"/>
    <b v="0"/>
    <x v="17"/>
    <m/>
    <m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x v="2152"/>
    <n v="1417470718"/>
    <x v="0"/>
    <n v="4"/>
    <b v="0"/>
    <x v="17"/>
    <m/>
    <m/>
    <x v="6"/>
    <x v="17"/>
  </r>
  <r>
    <n v="2154"/>
    <x v="2154"/>
    <s v="A Real Time Strategy game based on Greek mythology in a fictional world."/>
    <n v="250"/>
    <n v="2"/>
    <x v="2"/>
    <x v="0"/>
    <x v="0"/>
    <x v="2153"/>
    <n v="1389193827"/>
    <x v="0"/>
    <n v="2"/>
    <b v="0"/>
    <x v="17"/>
    <m/>
    <m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x v="2154"/>
    <n v="1456854985"/>
    <x v="0"/>
    <n v="5"/>
    <b v="0"/>
    <x v="17"/>
    <m/>
    <m/>
    <x v="6"/>
    <x v="17"/>
  </r>
  <r>
    <n v="2156"/>
    <x v="2156"/>
    <s v="Captain and manage your ship along with your crew in this deep space adventure! (PC/Linux/Mac)"/>
    <n v="56000"/>
    <n v="1493"/>
    <x v="2"/>
    <x v="0"/>
    <x v="0"/>
    <x v="2155"/>
    <n v="1375475406"/>
    <x v="0"/>
    <n v="83"/>
    <b v="0"/>
    <x v="17"/>
    <m/>
    <m/>
    <x v="6"/>
    <x v="17"/>
  </r>
  <r>
    <n v="2157"/>
    <x v="2157"/>
    <s v="Gamers and 90's fans unite in this small tale of epic proportions!"/>
    <n v="75000"/>
    <n v="21144"/>
    <x v="2"/>
    <x v="0"/>
    <x v="0"/>
    <x v="2156"/>
    <n v="1479684783"/>
    <x v="0"/>
    <n v="57"/>
    <b v="0"/>
    <x v="17"/>
    <m/>
    <m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x v="2157"/>
    <n v="1356121774"/>
    <x v="0"/>
    <n v="311"/>
    <b v="0"/>
    <x v="17"/>
    <m/>
    <m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x v="2158"/>
    <n v="1308245574"/>
    <x v="0"/>
    <n v="2"/>
    <b v="0"/>
    <x v="17"/>
    <m/>
    <m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x v="2159"/>
    <n v="1334855105"/>
    <x v="0"/>
    <n v="16"/>
    <b v="0"/>
    <x v="17"/>
    <m/>
    <m/>
    <x v="6"/>
    <x v="17"/>
  </r>
  <r>
    <n v="2161"/>
    <x v="2161"/>
    <s v="We're trying to fund hard copies of our debut album!"/>
    <n v="400"/>
    <n v="463"/>
    <x v="0"/>
    <x v="0"/>
    <x v="0"/>
    <x v="2160"/>
    <n v="1440448059"/>
    <x v="0"/>
    <n v="13"/>
    <b v="1"/>
    <x v="11"/>
    <m/>
    <m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x v="2161"/>
    <n v="1403547791"/>
    <x v="0"/>
    <n v="58"/>
    <b v="1"/>
    <x v="11"/>
    <m/>
    <m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x v="2162"/>
    <n v="1429306520"/>
    <x v="0"/>
    <n v="44"/>
    <b v="1"/>
    <x v="11"/>
    <m/>
    <m/>
    <x v="4"/>
    <x v="11"/>
  </r>
  <r>
    <n v="2164"/>
    <x v="2164"/>
    <s v="South Florida roots country/rock outfit's long awaited debut record"/>
    <n v="5500"/>
    <n v="5645"/>
    <x v="0"/>
    <x v="0"/>
    <x v="0"/>
    <x v="2163"/>
    <n v="1464196414"/>
    <x v="0"/>
    <n v="83"/>
    <b v="1"/>
    <x v="11"/>
    <m/>
    <m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x v="2164"/>
    <n v="1457539235"/>
    <x v="0"/>
    <n v="117"/>
    <b v="1"/>
    <x v="11"/>
    <m/>
    <m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x v="2165"/>
    <n v="1413922018"/>
    <x v="0"/>
    <n v="32"/>
    <b v="1"/>
    <x v="11"/>
    <m/>
    <m/>
    <x v="4"/>
    <x v="11"/>
  </r>
  <r>
    <n v="2167"/>
    <x v="2167"/>
    <s v="We need YOUR HELP to take one more step to this make release sound amazing!"/>
    <n v="150"/>
    <n v="180"/>
    <x v="0"/>
    <x v="0"/>
    <x v="0"/>
    <x v="2166"/>
    <n v="1346463337"/>
    <x v="0"/>
    <n v="8"/>
    <b v="1"/>
    <x v="11"/>
    <m/>
    <m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x v="2167"/>
    <n v="1484058261"/>
    <x v="0"/>
    <n v="340"/>
    <b v="1"/>
    <x v="11"/>
    <m/>
    <m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x v="2168"/>
    <n v="1488214151"/>
    <x v="0"/>
    <n v="7"/>
    <b v="1"/>
    <x v="11"/>
    <m/>
    <m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x v="2169"/>
    <n v="1436810422"/>
    <x v="0"/>
    <n v="19"/>
    <b v="1"/>
    <x v="11"/>
    <m/>
    <m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x v="2170"/>
    <n v="1431903495"/>
    <x v="0"/>
    <n v="47"/>
    <b v="1"/>
    <x v="11"/>
    <m/>
    <m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x v="2171"/>
    <n v="1426773320"/>
    <x v="0"/>
    <n v="13"/>
    <b v="1"/>
    <x v="11"/>
    <m/>
    <m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x v="2172"/>
    <n v="1376066243"/>
    <x v="0"/>
    <n v="90"/>
    <b v="1"/>
    <x v="11"/>
    <m/>
    <m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x v="2173"/>
    <n v="1459861307"/>
    <x v="0"/>
    <n v="63"/>
    <b v="1"/>
    <x v="11"/>
    <m/>
    <m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x v="2174"/>
    <n v="1468455186"/>
    <x v="0"/>
    <n v="26"/>
    <b v="1"/>
    <x v="11"/>
    <m/>
    <m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x v="2175"/>
    <n v="1427987509"/>
    <x v="0"/>
    <n v="71"/>
    <b v="1"/>
    <x v="11"/>
    <m/>
    <m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x v="2176"/>
    <n v="1463032867"/>
    <x v="0"/>
    <n v="38"/>
    <b v="1"/>
    <x v="11"/>
    <m/>
    <m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x v="2177"/>
    <n v="1482160597"/>
    <x v="0"/>
    <n v="859"/>
    <b v="1"/>
    <x v="11"/>
    <m/>
    <m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x v="2178"/>
    <n v="1426133192"/>
    <x v="0"/>
    <n v="21"/>
    <b v="1"/>
    <x v="11"/>
    <m/>
    <m/>
    <x v="4"/>
    <x v="11"/>
  </r>
  <r>
    <n v="2180"/>
    <x v="2180"/>
    <s v="Help fund the new record by independent alternative rockers FOUR STAR MARY &quot;PIECES&quot;"/>
    <n v="5000"/>
    <n v="5359.21"/>
    <x v="0"/>
    <x v="0"/>
    <x v="0"/>
    <x v="2179"/>
    <n v="1443801868"/>
    <x v="0"/>
    <n v="78"/>
    <b v="1"/>
    <x v="11"/>
    <m/>
    <m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x v="2180"/>
    <n v="1486426053"/>
    <x v="0"/>
    <n v="53"/>
    <b v="1"/>
    <x v="32"/>
    <m/>
    <m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x v="2181"/>
    <n v="1409261825"/>
    <x v="0"/>
    <n v="356"/>
    <b v="1"/>
    <x v="32"/>
    <m/>
    <m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x v="2182"/>
    <n v="1484037977"/>
    <x v="0"/>
    <n v="279"/>
    <b v="1"/>
    <x v="32"/>
    <m/>
    <m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x v="2183"/>
    <n v="1452530041"/>
    <x v="1"/>
    <n v="266"/>
    <b v="1"/>
    <x v="32"/>
    <m/>
    <m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x v="2184"/>
    <n v="1360830239"/>
    <x v="0"/>
    <n v="623"/>
    <b v="1"/>
    <x v="32"/>
    <m/>
    <m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x v="2185"/>
    <n v="1470062743"/>
    <x v="0"/>
    <n v="392"/>
    <b v="1"/>
    <x v="32"/>
    <m/>
    <m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x v="2186"/>
    <n v="1425531666"/>
    <x v="1"/>
    <n v="3562"/>
    <b v="1"/>
    <x v="32"/>
    <m/>
    <m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x v="2187"/>
    <n v="1474380241"/>
    <x v="0"/>
    <n v="514"/>
    <b v="1"/>
    <x v="32"/>
    <m/>
    <m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x v="2188"/>
    <n v="1460055300"/>
    <x v="0"/>
    <n v="88"/>
    <b v="1"/>
    <x v="32"/>
    <m/>
    <m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x v="2189"/>
    <n v="1455721204"/>
    <x v="0"/>
    <n v="537"/>
    <b v="1"/>
    <x v="32"/>
    <m/>
    <m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x v="2190"/>
    <n v="1486065627"/>
    <x v="0"/>
    <n v="25"/>
    <b v="1"/>
    <x v="32"/>
    <m/>
    <m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x v="2191"/>
    <n v="1479414344"/>
    <x v="0"/>
    <n v="3238"/>
    <b v="1"/>
    <x v="32"/>
    <m/>
    <m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x v="2192"/>
    <n v="1477043072"/>
    <x v="0"/>
    <n v="897"/>
    <b v="1"/>
    <x v="32"/>
    <m/>
    <m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x v="2193"/>
    <n v="1456423890"/>
    <x v="0"/>
    <n v="878"/>
    <b v="1"/>
    <x v="32"/>
    <m/>
    <m/>
    <x v="6"/>
    <x v="32"/>
  </r>
  <r>
    <n v="2195"/>
    <x v="2195"/>
    <s v="A gritty, noir tabletop RPG with a fast-paced combo-based battle system."/>
    <n v="4600"/>
    <n v="5535"/>
    <x v="0"/>
    <x v="0"/>
    <x v="0"/>
    <x v="2194"/>
    <n v="1436725900"/>
    <x v="0"/>
    <n v="115"/>
    <b v="1"/>
    <x v="32"/>
    <m/>
    <m/>
    <x v="6"/>
    <x v="32"/>
  </r>
  <r>
    <n v="2196"/>
    <x v="2196"/>
    <s v="Race your friends in style with this classic Grand Prix game."/>
    <n v="14000"/>
    <n v="15937"/>
    <x v="0"/>
    <x v="0"/>
    <x v="0"/>
    <x v="2195"/>
    <n v="1478000502"/>
    <x v="0"/>
    <n v="234"/>
    <b v="1"/>
    <x v="32"/>
    <m/>
    <m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x v="2196"/>
    <n v="1422540059"/>
    <x v="0"/>
    <n v="4330"/>
    <b v="1"/>
    <x v="32"/>
    <m/>
    <m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x v="2197"/>
    <n v="1444911600"/>
    <x v="0"/>
    <n v="651"/>
    <b v="1"/>
    <x v="32"/>
    <m/>
    <m/>
    <x v="6"/>
    <x v="32"/>
  </r>
  <r>
    <n v="2199"/>
    <x v="2199"/>
    <s v="A new strategic board game designed to flip out your opponent."/>
    <n v="9000"/>
    <n v="13228"/>
    <x v="0"/>
    <x v="17"/>
    <x v="3"/>
    <x v="2198"/>
    <n v="1442311198"/>
    <x v="1"/>
    <n v="251"/>
    <b v="1"/>
    <x v="32"/>
    <m/>
    <m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x v="2199"/>
    <n v="1433775668"/>
    <x v="0"/>
    <n v="263"/>
    <b v="1"/>
    <x v="32"/>
    <m/>
    <m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x v="2200"/>
    <n v="1357157965"/>
    <x v="0"/>
    <n v="28"/>
    <b v="1"/>
    <x v="15"/>
    <m/>
    <m/>
    <x v="4"/>
    <x v="15"/>
  </r>
  <r>
    <n v="2202"/>
    <x v="2202"/>
    <s v="An electro-organic album of evolved dance music inspired by seminal cyberpunk works."/>
    <n v="4000"/>
    <n v="28167.25"/>
    <x v="0"/>
    <x v="0"/>
    <x v="0"/>
    <x v="2201"/>
    <n v="1349209368"/>
    <x v="0"/>
    <n v="721"/>
    <b v="1"/>
    <x v="15"/>
    <m/>
    <m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x v="2202"/>
    <n v="1440535082"/>
    <x v="0"/>
    <n v="50"/>
    <b v="1"/>
    <x v="15"/>
    <m/>
    <m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x v="2203"/>
    <n v="1360222119"/>
    <x v="0"/>
    <n v="73"/>
    <b v="1"/>
    <x v="15"/>
    <m/>
    <m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x v="2204"/>
    <n v="1335987789"/>
    <x v="0"/>
    <n v="27"/>
    <b v="1"/>
    <x v="15"/>
    <m/>
    <m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x v="2205"/>
    <n v="1333001424"/>
    <x v="0"/>
    <n v="34"/>
    <b v="1"/>
    <x v="15"/>
    <m/>
    <m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x v="2206"/>
    <n v="1381984773"/>
    <x v="0"/>
    <n v="7"/>
    <b v="1"/>
    <x v="15"/>
    <m/>
    <m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x v="2207"/>
    <n v="1328649026"/>
    <x v="0"/>
    <n v="24"/>
    <b v="1"/>
    <x v="15"/>
    <m/>
    <m/>
    <x v="4"/>
    <x v="15"/>
  </r>
  <r>
    <n v="2209"/>
    <x v="2209"/>
    <s v="Support us and pledge for rewards on our new bigger Tour of the US, Canada and Colombia!"/>
    <n v="500"/>
    <n v="754"/>
    <x v="0"/>
    <x v="1"/>
    <x v="1"/>
    <x v="2208"/>
    <n v="1396524644"/>
    <x v="0"/>
    <n v="15"/>
    <b v="1"/>
    <x v="15"/>
    <m/>
    <m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x v="2209"/>
    <n v="1329442510"/>
    <x v="0"/>
    <n v="72"/>
    <b v="1"/>
    <x v="15"/>
    <m/>
    <m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x v="2210"/>
    <n v="1395168625"/>
    <x v="0"/>
    <n v="120"/>
    <b v="1"/>
    <x v="15"/>
    <m/>
    <m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x v="2211"/>
    <n v="1380650177"/>
    <x v="0"/>
    <n v="123"/>
    <b v="1"/>
    <x v="15"/>
    <m/>
    <m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x v="2212"/>
    <n v="1429127379"/>
    <x v="0"/>
    <n v="1"/>
    <b v="1"/>
    <x v="15"/>
    <m/>
    <m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x v="2213"/>
    <n v="1389121248"/>
    <x v="0"/>
    <n v="24"/>
    <b v="1"/>
    <x v="15"/>
    <m/>
    <m/>
    <x v="4"/>
    <x v="15"/>
  </r>
  <r>
    <n v="2215"/>
    <x v="2215"/>
    <s v="Ambient Electro Grind-fest!"/>
    <n v="550"/>
    <n v="860"/>
    <x v="0"/>
    <x v="0"/>
    <x v="0"/>
    <x v="2214"/>
    <n v="1329671572"/>
    <x v="0"/>
    <n v="33"/>
    <b v="1"/>
    <x v="15"/>
    <m/>
    <m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x v="2215"/>
    <n v="1436464945"/>
    <x v="0"/>
    <n v="14"/>
    <b v="1"/>
    <x v="15"/>
    <m/>
    <m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x v="2216"/>
    <n v="1445539113"/>
    <x v="0"/>
    <n v="9"/>
    <b v="1"/>
    <x v="15"/>
    <m/>
    <m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x v="2217"/>
    <n v="1344281383"/>
    <x v="0"/>
    <n v="76"/>
    <b v="1"/>
    <x v="15"/>
    <m/>
    <m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x v="2218"/>
    <n v="1437412512"/>
    <x v="0"/>
    <n v="19"/>
    <b v="1"/>
    <x v="15"/>
    <m/>
    <m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x v="2219"/>
    <n v="1372296436"/>
    <x v="0"/>
    <n v="69"/>
    <b v="1"/>
    <x v="15"/>
    <m/>
    <m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x v="2220"/>
    <n v="1458748809"/>
    <x v="0"/>
    <n v="218"/>
    <b v="1"/>
    <x v="32"/>
    <m/>
    <m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x v="2221"/>
    <n v="1325184847"/>
    <x v="0"/>
    <n v="30"/>
    <b v="1"/>
    <x v="32"/>
    <m/>
    <m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x v="2222"/>
    <n v="1432826568"/>
    <x v="0"/>
    <n v="100"/>
    <b v="1"/>
    <x v="32"/>
    <m/>
    <m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x v="2223"/>
    <n v="1475337675"/>
    <x v="0"/>
    <n v="296"/>
    <b v="1"/>
    <x v="32"/>
    <m/>
    <m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x v="2224"/>
    <n v="1408734015"/>
    <x v="0"/>
    <n v="1204"/>
    <b v="1"/>
    <x v="32"/>
    <m/>
    <m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x v="2225"/>
    <n v="1452625822"/>
    <x v="0"/>
    <n v="321"/>
    <b v="1"/>
    <x v="32"/>
    <m/>
    <m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x v="2226"/>
    <n v="1381778555"/>
    <x v="0"/>
    <n v="301"/>
    <b v="1"/>
    <x v="32"/>
    <m/>
    <m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x v="2227"/>
    <n v="1437115236"/>
    <x v="0"/>
    <n v="144"/>
    <b v="1"/>
    <x v="32"/>
    <m/>
    <m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x v="2228"/>
    <n v="1375113391"/>
    <x v="0"/>
    <n v="539"/>
    <b v="1"/>
    <x v="32"/>
    <m/>
    <m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x v="2229"/>
    <n v="1395868127"/>
    <x v="0"/>
    <n v="498"/>
    <b v="1"/>
    <x v="32"/>
    <m/>
    <m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x v="2230"/>
    <n v="1369864301"/>
    <x v="0"/>
    <n v="1113"/>
    <b v="1"/>
    <x v="32"/>
    <m/>
    <m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x v="2231"/>
    <n v="1402945408"/>
    <x v="0"/>
    <n v="988"/>
    <b v="1"/>
    <x v="32"/>
    <m/>
    <m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x v="2232"/>
    <n v="1448269539"/>
    <x v="0"/>
    <n v="391"/>
    <b v="1"/>
    <x v="32"/>
    <m/>
    <m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x v="2233"/>
    <n v="1481053647"/>
    <x v="0"/>
    <n v="28"/>
    <b v="1"/>
    <x v="32"/>
    <m/>
    <m/>
    <x v="6"/>
    <x v="32"/>
  </r>
  <r>
    <n v="2235"/>
    <x v="2235"/>
    <s v="An amazing set of sceneries to create unique atmospheres for your tabletop gaming."/>
    <n v="13000"/>
    <n v="19931"/>
    <x v="0"/>
    <x v="5"/>
    <x v="5"/>
    <x v="2234"/>
    <n v="1424997111"/>
    <x v="0"/>
    <n v="147"/>
    <b v="1"/>
    <x v="32"/>
    <m/>
    <m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x v="2235"/>
    <n v="1451746123"/>
    <x v="0"/>
    <n v="680"/>
    <b v="1"/>
    <x v="32"/>
    <m/>
    <m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x v="2236"/>
    <n v="1412294683"/>
    <x v="0"/>
    <n v="983"/>
    <b v="1"/>
    <x v="32"/>
    <m/>
    <m/>
    <x v="6"/>
    <x v="32"/>
  </r>
  <r>
    <n v="2238"/>
    <x v="2238"/>
    <s v="28mm Fantasy Miniature Range in leadfree white metal: Orcs, wolves and more."/>
    <n v="4000"/>
    <n v="5496"/>
    <x v="0"/>
    <x v="12"/>
    <x v="3"/>
    <x v="2237"/>
    <n v="1486565716"/>
    <x v="0"/>
    <n v="79"/>
    <b v="1"/>
    <x v="32"/>
    <m/>
    <m/>
    <x v="6"/>
    <x v="32"/>
  </r>
  <r>
    <n v="2239"/>
    <x v="2239"/>
    <s v="Next stretch goal unlocks at $33,000 and/or 500 backers unlocks 2 bonus stretch goals."/>
    <n v="25000"/>
    <n v="32006.67"/>
    <x v="0"/>
    <x v="0"/>
    <x v="0"/>
    <x v="2238"/>
    <n v="1382742014"/>
    <x v="0"/>
    <n v="426"/>
    <b v="1"/>
    <x v="32"/>
    <m/>
    <m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x v="2239"/>
    <n v="1458762544"/>
    <x v="0"/>
    <n v="96"/>
    <b v="1"/>
    <x v="32"/>
    <m/>
    <m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x v="2240"/>
    <n v="1485892300"/>
    <x v="0"/>
    <n v="163"/>
    <b v="1"/>
    <x v="32"/>
    <m/>
    <m/>
    <x v="6"/>
    <x v="32"/>
  </r>
  <r>
    <n v="2242"/>
    <x v="2242"/>
    <s v="Inconceivable! An amazing new illustrative deck based on The Princess Bride movie."/>
    <n v="10000"/>
    <n v="136009.76"/>
    <x v="0"/>
    <x v="0"/>
    <x v="0"/>
    <x v="2241"/>
    <n v="1382449733"/>
    <x v="0"/>
    <n v="2525"/>
    <b v="1"/>
    <x v="32"/>
    <m/>
    <m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x v="2242"/>
    <n v="1488823290"/>
    <x v="0"/>
    <n v="2035"/>
    <b v="1"/>
    <x v="32"/>
    <m/>
    <m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x v="2243"/>
    <n v="1475609946"/>
    <x v="0"/>
    <n v="290"/>
    <b v="1"/>
    <x v="32"/>
    <m/>
    <m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x v="2244"/>
    <n v="1390323617"/>
    <x v="0"/>
    <n v="1980"/>
    <b v="1"/>
    <x v="32"/>
    <m/>
    <m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x v="2245"/>
    <n v="1438801210"/>
    <x v="0"/>
    <n v="57"/>
    <b v="1"/>
    <x v="32"/>
    <m/>
    <m/>
    <x v="6"/>
    <x v="32"/>
  </r>
  <r>
    <n v="2247"/>
    <x v="2247"/>
    <s v="Take on the role of an ancient forager in this fun strategy game from the designer of Biblios."/>
    <n v="18500"/>
    <n v="19324"/>
    <x v="0"/>
    <x v="0"/>
    <x v="0"/>
    <x v="2246"/>
    <n v="1436975965"/>
    <x v="0"/>
    <n v="380"/>
    <b v="1"/>
    <x v="32"/>
    <m/>
    <m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x v="2247"/>
    <n v="1479157278"/>
    <x v="0"/>
    <n v="128"/>
    <b v="1"/>
    <x v="32"/>
    <m/>
    <m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x v="2248"/>
    <n v="1362329565"/>
    <x v="0"/>
    <n v="180"/>
    <b v="1"/>
    <x v="32"/>
    <m/>
    <m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x v="2249"/>
    <n v="1478131673"/>
    <x v="0"/>
    <n v="571"/>
    <b v="1"/>
    <x v="32"/>
    <m/>
    <m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x v="2250"/>
    <n v="1406362677"/>
    <x v="0"/>
    <n v="480"/>
    <b v="1"/>
    <x v="32"/>
    <m/>
    <m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x v="2251"/>
    <n v="1469173938"/>
    <x v="0"/>
    <n v="249"/>
    <b v="1"/>
    <x v="32"/>
    <m/>
    <m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x v="2252"/>
    <n v="1445267347"/>
    <x v="0"/>
    <n v="84"/>
    <b v="1"/>
    <x v="32"/>
    <m/>
    <m/>
    <x v="6"/>
    <x v="32"/>
  </r>
  <r>
    <n v="2254"/>
    <x v="2254"/>
    <s v="A dexterity microgame by father/daughter team, Jason and Claire Kotarski. Make 100 project."/>
    <n v="500"/>
    <n v="2299"/>
    <x v="0"/>
    <x v="0"/>
    <x v="0"/>
    <x v="2253"/>
    <n v="1484667168"/>
    <x v="0"/>
    <n v="197"/>
    <b v="1"/>
    <x v="32"/>
    <m/>
    <m/>
    <x v="6"/>
    <x v="32"/>
  </r>
  <r>
    <n v="2255"/>
    <x v="2255"/>
    <s v="This is the second set of 5 expansions for our route-building game, Jet Set!"/>
    <n v="3950"/>
    <n v="11323"/>
    <x v="0"/>
    <x v="0"/>
    <x v="0"/>
    <x v="2254"/>
    <n v="1460069451"/>
    <x v="0"/>
    <n v="271"/>
    <b v="1"/>
    <x v="32"/>
    <m/>
    <m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x v="2255"/>
    <n v="1478602246"/>
    <x v="0"/>
    <n v="50"/>
    <b v="1"/>
    <x v="32"/>
    <m/>
    <m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x v="2256"/>
    <n v="1463351329"/>
    <x v="0"/>
    <n v="169"/>
    <b v="1"/>
    <x v="32"/>
    <m/>
    <m/>
    <x v="6"/>
    <x v="32"/>
  </r>
  <r>
    <n v="2258"/>
    <x v="2258"/>
    <s v="A Dungeon World campaign setting that takes place after the end of the worlds."/>
    <n v="2200"/>
    <n v="3223"/>
    <x v="0"/>
    <x v="0"/>
    <x v="0"/>
    <x v="2257"/>
    <n v="1431453687"/>
    <x v="0"/>
    <n v="205"/>
    <b v="1"/>
    <x v="32"/>
    <m/>
    <m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x v="2258"/>
    <n v="1480360736"/>
    <x v="0"/>
    <n v="206"/>
    <b v="1"/>
    <x v="32"/>
    <m/>
    <m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x v="2259"/>
    <n v="1393287850"/>
    <x v="0"/>
    <n v="84"/>
    <b v="1"/>
    <x v="32"/>
    <m/>
    <m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x v="2260"/>
    <n v="1485278620"/>
    <x v="0"/>
    <n v="210"/>
    <b v="1"/>
    <x v="32"/>
    <m/>
    <m/>
    <x v="6"/>
    <x v="32"/>
  </r>
  <r>
    <n v="2262"/>
    <x v="2262"/>
    <s v="An RPG about mortal servants of the Horsemen of the Apocalypse deciding to not end the world."/>
    <n v="3300"/>
    <n v="5087"/>
    <x v="0"/>
    <x v="0"/>
    <x v="0"/>
    <x v="2261"/>
    <n v="1413295358"/>
    <x v="0"/>
    <n v="181"/>
    <b v="1"/>
    <x v="32"/>
    <m/>
    <m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x v="2262"/>
    <n v="1420919913"/>
    <x v="0"/>
    <n v="60"/>
    <b v="1"/>
    <x v="32"/>
    <m/>
    <m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x v="2263"/>
    <n v="1462543114"/>
    <x v="0"/>
    <n v="445"/>
    <b v="1"/>
    <x v="32"/>
    <m/>
    <m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x v="2264"/>
    <n v="1479241707"/>
    <x v="0"/>
    <n v="17"/>
    <b v="1"/>
    <x v="32"/>
    <m/>
    <m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x v="2265"/>
    <n v="1460235592"/>
    <x v="0"/>
    <n v="194"/>
    <b v="1"/>
    <x v="32"/>
    <m/>
    <m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x v="2266"/>
    <n v="1416945297"/>
    <x v="0"/>
    <n v="404"/>
    <b v="1"/>
    <x v="32"/>
    <m/>
    <m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x v="2267"/>
    <n v="1486691915"/>
    <x v="0"/>
    <n v="194"/>
    <b v="1"/>
    <x v="32"/>
    <m/>
    <m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x v="2268"/>
    <n v="1486745663"/>
    <x v="0"/>
    <n v="902"/>
    <b v="1"/>
    <x v="32"/>
    <m/>
    <m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x v="2269"/>
    <n v="1482353513"/>
    <x v="0"/>
    <n v="1670"/>
    <b v="1"/>
    <x v="32"/>
    <m/>
    <m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x v="2270"/>
    <n v="1478736004"/>
    <x v="0"/>
    <n v="1328"/>
    <b v="1"/>
    <x v="32"/>
    <m/>
    <m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x v="2271"/>
    <n v="1446914836"/>
    <x v="0"/>
    <n v="944"/>
    <b v="1"/>
    <x v="32"/>
    <m/>
    <m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x v="2272"/>
    <n v="1487164242"/>
    <x v="0"/>
    <n v="147"/>
    <b v="1"/>
    <x v="32"/>
    <m/>
    <m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x v="2273"/>
    <n v="1390564857"/>
    <x v="0"/>
    <n v="99"/>
    <b v="1"/>
    <x v="32"/>
    <m/>
    <m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x v="2274"/>
    <n v="1416667679"/>
    <x v="0"/>
    <n v="79"/>
    <b v="1"/>
    <x v="32"/>
    <m/>
    <m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x v="2275"/>
    <n v="1386344289"/>
    <x v="0"/>
    <n v="75"/>
    <b v="1"/>
    <x v="32"/>
    <m/>
    <m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x v="2276"/>
    <n v="1327767423"/>
    <x v="0"/>
    <n v="207"/>
    <b v="1"/>
    <x v="32"/>
    <m/>
    <m/>
    <x v="6"/>
    <x v="32"/>
  </r>
  <r>
    <n v="2278"/>
    <x v="2278"/>
    <s v="Dice forged from stone one by one entirely by hand for demanding Gamers and Collectors."/>
    <n v="2000"/>
    <n v="5414"/>
    <x v="0"/>
    <x v="13"/>
    <x v="3"/>
    <x v="2277"/>
    <n v="1448902867"/>
    <x v="0"/>
    <n v="102"/>
    <b v="1"/>
    <x v="32"/>
    <m/>
    <m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x v="2278"/>
    <n v="1421436099"/>
    <x v="0"/>
    <n v="32"/>
    <b v="1"/>
    <x v="32"/>
    <m/>
    <m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x v="2279"/>
    <n v="1439909991"/>
    <x v="0"/>
    <n v="480"/>
    <b v="1"/>
    <x v="32"/>
    <m/>
    <m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x v="2280"/>
    <n v="1306219897"/>
    <x v="0"/>
    <n v="11"/>
    <b v="1"/>
    <x v="11"/>
    <m/>
    <m/>
    <x v="4"/>
    <x v="11"/>
  </r>
  <r>
    <n v="2282"/>
    <x v="2282"/>
    <s v="Sage King is recording his debut album and wants YOU to be a part of the creation process"/>
    <n v="750"/>
    <n v="1390"/>
    <x v="0"/>
    <x v="0"/>
    <x v="0"/>
    <x v="2281"/>
    <n v="1447560686"/>
    <x v="0"/>
    <n v="12"/>
    <b v="1"/>
    <x v="11"/>
    <m/>
    <m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x v="2282"/>
    <n v="1331348404"/>
    <x v="0"/>
    <n v="48"/>
    <b v="1"/>
    <x v="11"/>
    <m/>
    <m/>
    <x v="4"/>
    <x v="11"/>
  </r>
  <r>
    <n v="2284"/>
    <x v="2284"/>
    <s v="The Vinyl Skyway reunite to make a third album. "/>
    <n v="6000"/>
    <n v="6373.27"/>
    <x v="0"/>
    <x v="0"/>
    <x v="0"/>
    <x v="2283"/>
    <n v="1297451245"/>
    <x v="0"/>
    <n v="59"/>
    <b v="1"/>
    <x v="11"/>
    <m/>
    <m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x v="2284"/>
    <n v="1338352043"/>
    <x v="0"/>
    <n v="79"/>
    <b v="1"/>
    <x v="11"/>
    <m/>
    <m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x v="2285"/>
    <n v="1376003254"/>
    <x v="0"/>
    <n v="14"/>
    <b v="1"/>
    <x v="11"/>
    <m/>
    <m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x v="2286"/>
    <n v="1401724860"/>
    <x v="0"/>
    <n v="106"/>
    <b v="1"/>
    <x v="11"/>
    <m/>
    <m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x v="2287"/>
    <n v="1339098689"/>
    <x v="0"/>
    <n v="25"/>
    <b v="1"/>
    <x v="11"/>
    <m/>
    <m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x v="2288"/>
    <n v="1382659060"/>
    <x v="0"/>
    <n v="25"/>
    <b v="1"/>
    <x v="11"/>
    <m/>
    <m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x v="2289"/>
    <n v="1252908330"/>
    <x v="0"/>
    <n v="29"/>
    <b v="1"/>
    <x v="11"/>
    <m/>
    <m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x v="2290"/>
    <n v="1332199618"/>
    <x v="0"/>
    <n v="43"/>
    <b v="1"/>
    <x v="11"/>
    <m/>
    <m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x v="2291"/>
    <n v="1332175476"/>
    <x v="0"/>
    <n v="46"/>
    <b v="1"/>
    <x v="11"/>
    <m/>
    <m/>
    <x v="4"/>
    <x v="11"/>
  </r>
  <r>
    <n v="2293"/>
    <x v="2293"/>
    <s v="Donate here to be a part of the upcoming album. Every little bit helps!"/>
    <n v="850"/>
    <n v="920"/>
    <x v="0"/>
    <x v="0"/>
    <x v="0"/>
    <x v="2292"/>
    <n v="1346345999"/>
    <x v="0"/>
    <n v="27"/>
    <b v="1"/>
    <x v="11"/>
    <m/>
    <m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x v="2293"/>
    <n v="1356110480"/>
    <x v="0"/>
    <n v="112"/>
    <b v="1"/>
    <x v="11"/>
    <m/>
    <m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x v="2294"/>
    <n v="1356648856"/>
    <x v="0"/>
    <n v="34"/>
    <b v="1"/>
    <x v="11"/>
    <m/>
    <m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x v="2295"/>
    <n v="1326994426"/>
    <x v="0"/>
    <n v="145"/>
    <b v="1"/>
    <x v="11"/>
    <m/>
    <m/>
    <x v="4"/>
    <x v="11"/>
  </r>
  <r>
    <n v="2297"/>
    <x v="2297"/>
    <s v="New Jersey Alternative Rock band COCO needs YOUR help self-releasing debut EP!"/>
    <n v="1000"/>
    <n v="1006"/>
    <x v="0"/>
    <x v="0"/>
    <x v="0"/>
    <x v="2296"/>
    <n v="1328749249"/>
    <x v="0"/>
    <n v="19"/>
    <b v="1"/>
    <x v="11"/>
    <m/>
    <m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x v="2297"/>
    <n v="1393272633"/>
    <x v="0"/>
    <n v="288"/>
    <b v="1"/>
    <x v="11"/>
    <m/>
    <m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x v="2298"/>
    <n v="1295657209"/>
    <x v="0"/>
    <n v="14"/>
    <b v="1"/>
    <x v="11"/>
    <m/>
    <m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x v="2299"/>
    <n v="1339694816"/>
    <x v="0"/>
    <n v="7"/>
    <b v="1"/>
    <x v="11"/>
    <m/>
    <m/>
    <x v="4"/>
    <x v="11"/>
  </r>
  <r>
    <n v="2301"/>
    <x v="2301"/>
    <s v="We are America's first trock band, and we're ready to bring you our first album!"/>
    <n v="5000"/>
    <n v="6680.22"/>
    <x v="0"/>
    <x v="0"/>
    <x v="0"/>
    <x v="2300"/>
    <n v="1369193496"/>
    <x v="1"/>
    <n v="211"/>
    <b v="1"/>
    <x v="14"/>
    <m/>
    <m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x v="2301"/>
    <n v="1385585434"/>
    <x v="1"/>
    <n v="85"/>
    <b v="1"/>
    <x v="14"/>
    <m/>
    <m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x v="2302"/>
    <n v="1320287996"/>
    <x v="1"/>
    <n v="103"/>
    <b v="1"/>
    <x v="14"/>
    <m/>
    <m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x v="1254"/>
    <n v="1290281691"/>
    <x v="1"/>
    <n v="113"/>
    <b v="1"/>
    <x v="14"/>
    <m/>
    <m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x v="2303"/>
    <n v="1405356072"/>
    <x v="1"/>
    <n v="167"/>
    <b v="1"/>
    <x v="14"/>
    <m/>
    <m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x v="2304"/>
    <n v="1328760129"/>
    <x v="1"/>
    <n v="73"/>
    <b v="1"/>
    <x v="14"/>
    <m/>
    <m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x v="2305"/>
    <n v="1333653333"/>
    <x v="1"/>
    <n v="75"/>
    <b v="1"/>
    <x v="14"/>
    <m/>
    <m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x v="2306"/>
    <n v="1406847996"/>
    <x v="1"/>
    <n v="614"/>
    <b v="1"/>
    <x v="14"/>
    <m/>
    <m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x v="2307"/>
    <n v="1359848537"/>
    <x v="1"/>
    <n v="107"/>
    <b v="1"/>
    <x v="14"/>
    <m/>
    <m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x v="2308"/>
    <n v="1361300615"/>
    <x v="1"/>
    <n v="1224"/>
    <b v="1"/>
    <x v="14"/>
    <m/>
    <m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x v="2309"/>
    <n v="1396829189"/>
    <x v="1"/>
    <n v="104"/>
    <b v="1"/>
    <x v="14"/>
    <m/>
    <m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x v="2310"/>
    <n v="1395155478"/>
    <x v="1"/>
    <n v="79"/>
    <b v="1"/>
    <x v="14"/>
    <m/>
    <m/>
    <x v="4"/>
    <x v="14"/>
  </r>
  <r>
    <n v="2313"/>
    <x v="2313"/>
    <s v="A Sunny Day in Glasgow are recording a new album and we need your help!"/>
    <n v="5000"/>
    <n v="8792.02"/>
    <x v="0"/>
    <x v="0"/>
    <x v="0"/>
    <x v="2311"/>
    <n v="1333494026"/>
    <x v="1"/>
    <n v="157"/>
    <b v="1"/>
    <x v="14"/>
    <m/>
    <m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x v="2312"/>
    <n v="1336482857"/>
    <x v="1"/>
    <n v="50"/>
    <b v="1"/>
    <x v="14"/>
    <m/>
    <m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x v="2313"/>
    <n v="1333646743"/>
    <x v="1"/>
    <n v="64"/>
    <b v="1"/>
    <x v="14"/>
    <m/>
    <m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x v="2314"/>
    <n v="1253726650"/>
    <x v="1"/>
    <n v="200"/>
    <b v="1"/>
    <x v="14"/>
    <m/>
    <m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x v="2315"/>
    <n v="1263474049"/>
    <x v="1"/>
    <n v="22"/>
    <b v="1"/>
    <x v="14"/>
    <m/>
    <m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x v="2316"/>
    <n v="1251214014"/>
    <x v="1"/>
    <n v="163"/>
    <b v="1"/>
    <x v="14"/>
    <m/>
    <m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x v="2317"/>
    <n v="1384480685"/>
    <x v="1"/>
    <n v="77"/>
    <b v="1"/>
    <x v="14"/>
    <m/>
    <m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x v="2318"/>
    <n v="1393443400"/>
    <x v="1"/>
    <n v="89"/>
    <b v="1"/>
    <x v="14"/>
    <m/>
    <m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x v="2319"/>
    <n v="1488694501"/>
    <x v="0"/>
    <n v="64"/>
    <b v="0"/>
    <x v="33"/>
    <m/>
    <m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x v="2320"/>
    <n v="1489181369"/>
    <x v="0"/>
    <n v="4"/>
    <b v="0"/>
    <x v="33"/>
    <m/>
    <m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x v="2321"/>
    <n v="1489428447"/>
    <x v="0"/>
    <n v="4"/>
    <b v="0"/>
    <x v="33"/>
    <m/>
    <m/>
    <x v="7"/>
    <x v="33"/>
  </r>
  <r>
    <n v="2324"/>
    <x v="2324"/>
    <s v="A city centre shop selling great locally made food with room to chat and learn about eachother."/>
    <n v="7500"/>
    <n v="1555"/>
    <x v="3"/>
    <x v="1"/>
    <x v="1"/>
    <x v="2322"/>
    <n v="1487970885"/>
    <x v="0"/>
    <n v="61"/>
    <b v="0"/>
    <x v="33"/>
    <m/>
    <m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x v="2323"/>
    <n v="1488241931"/>
    <x v="0"/>
    <n v="7"/>
    <b v="0"/>
    <x v="33"/>
    <m/>
    <m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x v="2324"/>
    <n v="1489106948"/>
    <x v="0"/>
    <n v="1"/>
    <b v="0"/>
    <x v="33"/>
    <m/>
    <m/>
    <x v="7"/>
    <x v="33"/>
  </r>
  <r>
    <n v="2327"/>
    <x v="2327"/>
    <s v="Gourmet Fermentation in a Mason Jar. Create delicious, nutritious fermented foods at home."/>
    <n v="35000"/>
    <n v="184133.01"/>
    <x v="0"/>
    <x v="0"/>
    <x v="0"/>
    <x v="2325"/>
    <n v="1406066440"/>
    <x v="1"/>
    <n v="3355"/>
    <b v="1"/>
    <x v="33"/>
    <m/>
    <m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x v="2326"/>
    <n v="1431715537"/>
    <x v="1"/>
    <n v="537"/>
    <b v="1"/>
    <x v="33"/>
    <m/>
    <m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x v="2327"/>
    <n v="1403017146"/>
    <x v="1"/>
    <n v="125"/>
    <b v="1"/>
    <x v="33"/>
    <m/>
    <m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x v="2328"/>
    <n v="1448400943"/>
    <x v="1"/>
    <n v="163"/>
    <b v="1"/>
    <x v="33"/>
    <m/>
    <m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x v="2329"/>
    <n v="1405728490"/>
    <x v="1"/>
    <n v="283"/>
    <b v="1"/>
    <x v="33"/>
    <m/>
    <m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x v="2330"/>
    <n v="1420643071"/>
    <x v="1"/>
    <n v="352"/>
    <b v="1"/>
    <x v="33"/>
    <m/>
    <m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x v="2331"/>
    <n v="1399563390"/>
    <x v="1"/>
    <n v="94"/>
    <b v="1"/>
    <x v="33"/>
    <m/>
    <m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x v="2332"/>
    <n v="1412611498"/>
    <x v="1"/>
    <n v="67"/>
    <b v="1"/>
    <x v="33"/>
    <m/>
    <m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x v="2333"/>
    <n v="1399902243"/>
    <x v="1"/>
    <n v="221"/>
    <b v="1"/>
    <x v="33"/>
    <m/>
    <m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x v="2334"/>
    <n v="1390860695"/>
    <x v="1"/>
    <n v="2165"/>
    <b v="1"/>
    <x v="33"/>
    <m/>
    <m/>
    <x v="7"/>
    <x v="33"/>
  </r>
  <r>
    <n v="2337"/>
    <x v="2337"/>
    <s v="We make small batch, locally sourced bitters and shrubs for cocktails and cooking."/>
    <n v="12000"/>
    <n v="13279"/>
    <x v="0"/>
    <x v="0"/>
    <x v="0"/>
    <x v="2335"/>
    <n v="1401204143"/>
    <x v="1"/>
    <n v="179"/>
    <b v="1"/>
    <x v="33"/>
    <m/>
    <m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x v="2336"/>
    <n v="1401485484"/>
    <x v="1"/>
    <n v="123"/>
    <b v="1"/>
    <x v="33"/>
    <m/>
    <m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x v="2337"/>
    <n v="1479496309"/>
    <x v="1"/>
    <n v="1104"/>
    <b v="1"/>
    <x v="33"/>
    <m/>
    <m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x v="2338"/>
    <n v="1475249138"/>
    <x v="1"/>
    <n v="403"/>
    <b v="1"/>
    <x v="33"/>
    <m/>
    <m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x v="2339"/>
    <n v="1434137504"/>
    <x v="0"/>
    <n v="0"/>
    <b v="0"/>
    <x v="7"/>
    <m/>
    <m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x v="2340"/>
    <n v="1410799870"/>
    <x v="0"/>
    <n v="0"/>
    <b v="0"/>
    <x v="7"/>
    <m/>
    <m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x v="2341"/>
    <n v="1447962505"/>
    <x v="0"/>
    <n v="1"/>
    <b v="0"/>
    <x v="7"/>
    <m/>
    <m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x v="2342"/>
    <n v="1464197269"/>
    <x v="0"/>
    <n v="1"/>
    <b v="0"/>
    <x v="7"/>
    <m/>
    <m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x v="2343"/>
    <n v="1424822556"/>
    <x v="0"/>
    <n v="0"/>
    <b v="0"/>
    <x v="7"/>
    <m/>
    <m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x v="2344"/>
    <n v="1472843431"/>
    <x v="0"/>
    <n v="3"/>
    <b v="0"/>
    <x v="7"/>
    <m/>
    <m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x v="2345"/>
    <n v="1469543676"/>
    <x v="0"/>
    <n v="1"/>
    <b v="0"/>
    <x v="7"/>
    <m/>
    <m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x v="2346"/>
    <n v="1450822938"/>
    <x v="0"/>
    <n v="5"/>
    <b v="0"/>
    <x v="7"/>
    <m/>
    <m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x v="2347"/>
    <n v="1436812628"/>
    <x v="0"/>
    <n v="0"/>
    <b v="0"/>
    <x v="7"/>
    <m/>
    <m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x v="2348"/>
    <n v="1480882370"/>
    <x v="0"/>
    <n v="0"/>
    <b v="0"/>
    <x v="7"/>
    <m/>
    <m/>
    <x v="2"/>
    <x v="7"/>
  </r>
  <r>
    <n v="2351"/>
    <x v="2351"/>
    <s v="Donate $30 or more and receive a free selfie stick."/>
    <n v="18900"/>
    <n v="108"/>
    <x v="1"/>
    <x v="4"/>
    <x v="4"/>
    <x v="2349"/>
    <n v="1427768739"/>
    <x v="0"/>
    <n v="7"/>
    <b v="0"/>
    <x v="7"/>
    <m/>
    <m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x v="2350"/>
    <n v="1428419552"/>
    <x v="0"/>
    <n v="0"/>
    <b v="0"/>
    <x v="7"/>
    <m/>
    <m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x v="2351"/>
    <n v="1428596022"/>
    <x v="0"/>
    <n v="0"/>
    <b v="0"/>
    <x v="7"/>
    <m/>
    <m/>
    <x v="2"/>
    <x v="7"/>
  </r>
  <r>
    <n v="2354"/>
    <x v="2354"/>
    <s v="Almost done with doctorate degree but need funding of $35,000 to complete research of project."/>
    <n v="35000"/>
    <n v="25"/>
    <x v="1"/>
    <x v="0"/>
    <x v="0"/>
    <x v="2352"/>
    <n v="1415726460"/>
    <x v="0"/>
    <n v="1"/>
    <b v="0"/>
    <x v="7"/>
    <m/>
    <m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x v="2353"/>
    <n v="1428012136"/>
    <x v="0"/>
    <n v="2"/>
    <b v="0"/>
    <x v="7"/>
    <m/>
    <m/>
    <x v="2"/>
    <x v="7"/>
  </r>
  <r>
    <n v="2356"/>
    <x v="2356"/>
    <s v="HardstyleUnited.com The Global Hardstyle community. Your Hardstyle community."/>
    <n v="10000"/>
    <n v="0"/>
    <x v="1"/>
    <x v="9"/>
    <x v="3"/>
    <x v="2354"/>
    <n v="1430938104"/>
    <x v="0"/>
    <n v="0"/>
    <b v="0"/>
    <x v="7"/>
    <m/>
    <m/>
    <x v="2"/>
    <x v="7"/>
  </r>
  <r>
    <n v="2357"/>
    <x v="2357"/>
    <s v="Click For Therapy is a website that was created to connect consumers and therapists across the UK."/>
    <n v="27000"/>
    <n v="0"/>
    <x v="1"/>
    <x v="1"/>
    <x v="1"/>
    <x v="2355"/>
    <n v="1442501578"/>
    <x v="0"/>
    <n v="0"/>
    <b v="0"/>
    <x v="7"/>
    <m/>
    <m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x v="2356"/>
    <n v="1417818036"/>
    <x v="0"/>
    <n v="0"/>
    <b v="0"/>
    <x v="7"/>
    <m/>
    <m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x v="2357"/>
    <n v="1433432124"/>
    <x v="0"/>
    <n v="3"/>
    <b v="0"/>
    <x v="7"/>
    <m/>
    <m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x v="2358"/>
    <n v="1452272280"/>
    <x v="0"/>
    <n v="1"/>
    <b v="0"/>
    <x v="7"/>
    <m/>
    <m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x v="2359"/>
    <n v="1459975008"/>
    <x v="0"/>
    <n v="0"/>
    <b v="0"/>
    <x v="7"/>
    <m/>
    <m/>
    <x v="2"/>
    <x v="7"/>
  </r>
  <r>
    <n v="2362"/>
    <x v="2362"/>
    <s v="The Columbus Ruby Brigade has brought monthly ruby goodness and camaraderie to all participants."/>
    <n v="420"/>
    <n v="120"/>
    <x v="1"/>
    <x v="0"/>
    <x v="0"/>
    <x v="2360"/>
    <n v="1415723470"/>
    <x v="0"/>
    <n v="2"/>
    <b v="0"/>
    <x v="7"/>
    <m/>
    <m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x v="2361"/>
    <n v="1447460200"/>
    <x v="0"/>
    <n v="0"/>
    <b v="0"/>
    <x v="7"/>
    <m/>
    <m/>
    <x v="2"/>
    <x v="7"/>
  </r>
  <r>
    <n v="2364"/>
    <x v="2364"/>
    <s v="Making a Minecraft server and Website and I need your help to fund it. Thanks in Advance!"/>
    <n v="128"/>
    <n v="0"/>
    <x v="1"/>
    <x v="0"/>
    <x v="0"/>
    <x v="2362"/>
    <n v="1441146356"/>
    <x v="0"/>
    <n v="0"/>
    <b v="0"/>
    <x v="7"/>
    <m/>
    <m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x v="2363"/>
    <n v="1449596425"/>
    <x v="0"/>
    <n v="0"/>
    <b v="0"/>
    <x v="7"/>
    <m/>
    <m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x v="2364"/>
    <n v="1442839533"/>
    <x v="0"/>
    <n v="27"/>
    <b v="0"/>
    <x v="7"/>
    <m/>
    <m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x v="2365"/>
    <n v="1456442216"/>
    <x v="0"/>
    <n v="14"/>
    <b v="0"/>
    <x v="7"/>
    <m/>
    <m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x v="2366"/>
    <n v="1425143965"/>
    <x v="0"/>
    <n v="2"/>
    <b v="0"/>
    <x v="7"/>
    <m/>
    <m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x v="2367"/>
    <n v="1452540611"/>
    <x v="0"/>
    <n v="0"/>
    <b v="0"/>
    <x v="7"/>
    <m/>
    <m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x v="2368"/>
    <n v="1416285141"/>
    <x v="0"/>
    <n v="4"/>
    <b v="0"/>
    <x v="7"/>
    <m/>
    <m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x v="2369"/>
    <n v="1432665596"/>
    <x v="0"/>
    <n v="0"/>
    <b v="0"/>
    <x v="7"/>
    <m/>
    <m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x v="2370"/>
    <n v="1427247571"/>
    <x v="0"/>
    <n v="6"/>
    <b v="0"/>
    <x v="7"/>
    <m/>
    <m/>
    <x v="2"/>
    <x v="7"/>
  </r>
  <r>
    <n v="2373"/>
    <x v="2373"/>
    <s v="We want to create a safe marketplace for buying and selling bicycles."/>
    <n v="850000"/>
    <n v="50"/>
    <x v="1"/>
    <x v="11"/>
    <x v="9"/>
    <x v="2371"/>
    <n v="1438271624"/>
    <x v="0"/>
    <n v="1"/>
    <b v="0"/>
    <x v="7"/>
    <m/>
    <m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x v="2372"/>
    <n v="1421180060"/>
    <x v="0"/>
    <n v="1"/>
    <b v="0"/>
    <x v="7"/>
    <m/>
    <m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x v="2373"/>
    <n v="1470859437"/>
    <x v="0"/>
    <n v="0"/>
    <b v="0"/>
    <x v="7"/>
    <m/>
    <m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x v="2374"/>
    <n v="1447193566"/>
    <x v="0"/>
    <n v="4"/>
    <b v="0"/>
    <x v="7"/>
    <m/>
    <m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x v="2375"/>
    <n v="1477515183"/>
    <x v="0"/>
    <n v="0"/>
    <b v="0"/>
    <x v="7"/>
    <m/>
    <m/>
    <x v="2"/>
    <x v="7"/>
  </r>
  <r>
    <n v="2378"/>
    <x v="2378"/>
    <s v="KEEPUP allows you to extend your social circle by introducing you to new people via your friends."/>
    <n v="110000"/>
    <n v="0"/>
    <x v="1"/>
    <x v="0"/>
    <x v="0"/>
    <x v="2376"/>
    <n v="1438042730"/>
    <x v="0"/>
    <n v="0"/>
    <b v="0"/>
    <x v="7"/>
    <m/>
    <m/>
    <x v="2"/>
    <x v="7"/>
  </r>
  <r>
    <n v="2379"/>
    <x v="2379"/>
    <s v="Selectcooks.com is a community marketplace for people to list, find and hire chefs."/>
    <n v="30000"/>
    <n v="0"/>
    <x v="1"/>
    <x v="0"/>
    <x v="0"/>
    <x v="2377"/>
    <n v="1440116616"/>
    <x v="0"/>
    <n v="0"/>
    <b v="0"/>
    <x v="7"/>
    <m/>
    <m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x v="2378"/>
    <n v="1441134142"/>
    <x v="0"/>
    <n v="3"/>
    <b v="0"/>
    <x v="7"/>
    <m/>
    <m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x v="2379"/>
    <n v="1426112848"/>
    <x v="0"/>
    <n v="7"/>
    <b v="0"/>
    <x v="7"/>
    <m/>
    <m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x v="2380"/>
    <n v="1436502603"/>
    <x v="0"/>
    <n v="2"/>
    <b v="0"/>
    <x v="7"/>
    <m/>
    <m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x v="2381"/>
    <n v="1421976107"/>
    <x v="0"/>
    <n v="3"/>
    <b v="0"/>
    <x v="7"/>
    <m/>
    <m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x v="2382"/>
    <n v="1413337043"/>
    <x v="0"/>
    <n v="8"/>
    <b v="0"/>
    <x v="7"/>
    <m/>
    <m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x v="2383"/>
    <n v="1436201432"/>
    <x v="0"/>
    <n v="7"/>
    <b v="0"/>
    <x v="7"/>
    <m/>
    <m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x v="2384"/>
    <n v="1415736424"/>
    <x v="0"/>
    <n v="0"/>
    <b v="0"/>
    <x v="7"/>
    <m/>
    <m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x v="2385"/>
    <n v="1465311740"/>
    <x v="0"/>
    <n v="3"/>
    <b v="0"/>
    <x v="7"/>
    <m/>
    <m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x v="2386"/>
    <n v="1418761759"/>
    <x v="0"/>
    <n v="8"/>
    <b v="0"/>
    <x v="7"/>
    <m/>
    <m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x v="2387"/>
    <n v="1435160452"/>
    <x v="0"/>
    <n v="1"/>
    <b v="0"/>
    <x v="7"/>
    <m/>
    <m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x v="2388"/>
    <n v="1416896264"/>
    <x v="0"/>
    <n v="0"/>
    <b v="0"/>
    <x v="7"/>
    <m/>
    <m/>
    <x v="2"/>
    <x v="7"/>
  </r>
  <r>
    <n v="2391"/>
    <x v="2391"/>
    <s v="Using the power of internet to help people save hundreds in car repair."/>
    <n v="20000"/>
    <n v="25"/>
    <x v="1"/>
    <x v="0"/>
    <x v="0"/>
    <x v="2389"/>
    <n v="1425236644"/>
    <x v="0"/>
    <n v="1"/>
    <b v="0"/>
    <x v="7"/>
    <m/>
    <m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x v="2390"/>
    <n v="1443495223"/>
    <x v="0"/>
    <n v="0"/>
    <b v="0"/>
    <x v="7"/>
    <m/>
    <m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x v="2391"/>
    <n v="1436456017"/>
    <x v="0"/>
    <n v="1"/>
    <b v="0"/>
    <x v="7"/>
    <m/>
    <m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x v="2392"/>
    <n v="1422348093"/>
    <x v="0"/>
    <n v="2"/>
    <b v="0"/>
    <x v="7"/>
    <m/>
    <m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x v="2393"/>
    <n v="1481597687"/>
    <x v="0"/>
    <n v="0"/>
    <b v="0"/>
    <x v="7"/>
    <m/>
    <m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x v="2394"/>
    <n v="1442348558"/>
    <x v="0"/>
    <n v="1"/>
    <b v="0"/>
    <x v="7"/>
    <m/>
    <m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x v="2395"/>
    <n v="1417641256"/>
    <x v="0"/>
    <n v="0"/>
    <b v="0"/>
    <x v="7"/>
    <m/>
    <m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x v="2396"/>
    <n v="1433282384"/>
    <x v="0"/>
    <n v="0"/>
    <b v="0"/>
    <x v="7"/>
    <m/>
    <m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x v="2397"/>
    <n v="1415910506"/>
    <x v="0"/>
    <n v="0"/>
    <b v="0"/>
    <x v="7"/>
    <m/>
    <m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x v="2398"/>
    <n v="1458023164"/>
    <x v="0"/>
    <n v="0"/>
    <b v="0"/>
    <x v="7"/>
    <m/>
    <m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x v="2399"/>
    <n v="1452023096"/>
    <x v="0"/>
    <n v="9"/>
    <b v="0"/>
    <x v="19"/>
    <m/>
    <m/>
    <x v="7"/>
    <x v="19"/>
  </r>
  <r>
    <n v="2402"/>
    <x v="2402"/>
    <s v="Small town, delicious treats, and a mobile truck"/>
    <n v="12000"/>
    <n v="52"/>
    <x v="2"/>
    <x v="0"/>
    <x v="0"/>
    <x v="2400"/>
    <n v="1428941931"/>
    <x v="0"/>
    <n v="1"/>
    <b v="0"/>
    <x v="19"/>
    <m/>
    <m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x v="2401"/>
    <n v="1454188258"/>
    <x v="0"/>
    <n v="12"/>
    <b v="0"/>
    <x v="19"/>
    <m/>
    <m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x v="2402"/>
    <n v="1449190607"/>
    <x v="0"/>
    <n v="0"/>
    <b v="0"/>
    <x v="19"/>
    <m/>
    <m/>
    <x v="7"/>
    <x v="19"/>
  </r>
  <r>
    <n v="2405"/>
    <x v="2405"/>
    <s v="We are the first gaming-themed food truck, bringing gourmet pub fare to the Jacksonville area."/>
    <n v="5000"/>
    <n v="1126"/>
    <x v="2"/>
    <x v="0"/>
    <x v="0"/>
    <x v="2403"/>
    <n v="1471096975"/>
    <x v="0"/>
    <n v="20"/>
    <b v="0"/>
    <x v="19"/>
    <m/>
    <m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x v="2404"/>
    <n v="1418179190"/>
    <x v="0"/>
    <n v="16"/>
    <b v="0"/>
    <x v="19"/>
    <m/>
    <m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x v="2405"/>
    <n v="1426772928"/>
    <x v="0"/>
    <n v="33"/>
    <b v="0"/>
    <x v="19"/>
    <m/>
    <m/>
    <x v="7"/>
    <x v="19"/>
  </r>
  <r>
    <n v="2408"/>
    <x v="2408"/>
    <s v="A US Army Vet trying to get a Peruvian food truck going! Really good Peruvian food now mobile!"/>
    <n v="15000"/>
    <n v="30"/>
    <x v="2"/>
    <x v="0"/>
    <x v="0"/>
    <x v="2406"/>
    <n v="1412652157"/>
    <x v="0"/>
    <n v="2"/>
    <b v="0"/>
    <x v="19"/>
    <m/>
    <m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x v="2407"/>
    <n v="1437339675"/>
    <x v="0"/>
    <n v="6"/>
    <b v="0"/>
    <x v="19"/>
    <m/>
    <m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x v="2408"/>
    <n v="1439027275"/>
    <x v="0"/>
    <n v="0"/>
    <b v="0"/>
    <x v="19"/>
    <m/>
    <m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x v="2409"/>
    <n v="1437932082"/>
    <x v="0"/>
    <n v="3"/>
    <b v="0"/>
    <x v="19"/>
    <m/>
    <m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x v="2410"/>
    <n v="1476294073"/>
    <x v="0"/>
    <n v="0"/>
    <b v="0"/>
    <x v="19"/>
    <m/>
    <m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x v="2411"/>
    <n v="1398911882"/>
    <x v="0"/>
    <n v="3"/>
    <b v="0"/>
    <x v="19"/>
    <m/>
    <m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x v="2412"/>
    <n v="1436805660"/>
    <x v="0"/>
    <n v="13"/>
    <b v="0"/>
    <x v="19"/>
    <m/>
    <m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x v="2413"/>
    <n v="1466023346"/>
    <x v="0"/>
    <n v="6"/>
    <b v="0"/>
    <x v="19"/>
    <m/>
    <m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x v="2414"/>
    <n v="1421343743"/>
    <x v="0"/>
    <n v="1"/>
    <b v="0"/>
    <x v="19"/>
    <m/>
    <m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x v="2415"/>
    <n v="1405113187"/>
    <x v="0"/>
    <n v="0"/>
    <b v="0"/>
    <x v="19"/>
    <m/>
    <m/>
    <x v="7"/>
    <x v="19"/>
  </r>
  <r>
    <n v="2418"/>
    <x v="2418"/>
    <s v="I want to start my food truck business."/>
    <n v="25000"/>
    <n v="5"/>
    <x v="2"/>
    <x v="0"/>
    <x v="0"/>
    <x v="2416"/>
    <n v="1422045244"/>
    <x v="0"/>
    <n v="5"/>
    <b v="0"/>
    <x v="19"/>
    <m/>
    <m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x v="2417"/>
    <n v="1419097389"/>
    <x v="0"/>
    <n v="0"/>
    <b v="0"/>
    <x v="19"/>
    <m/>
    <m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x v="2418"/>
    <n v="1410396095"/>
    <x v="0"/>
    <n v="36"/>
    <b v="0"/>
    <x v="19"/>
    <m/>
    <m/>
    <x v="7"/>
    <x v="19"/>
  </r>
  <r>
    <n v="2421"/>
    <x v="2421"/>
    <s v="help me start Merrill's first hot dog cart in this empty lot"/>
    <n v="6000"/>
    <n v="1"/>
    <x v="2"/>
    <x v="0"/>
    <x v="0"/>
    <x v="2419"/>
    <n v="1421944196"/>
    <x v="0"/>
    <n v="1"/>
    <b v="0"/>
    <x v="19"/>
    <m/>
    <m/>
    <x v="7"/>
    <x v="19"/>
  </r>
  <r>
    <n v="2422"/>
    <x v="2422"/>
    <s v="Family owned business serving BBQ and seafood to the public"/>
    <n v="500"/>
    <n v="1"/>
    <x v="2"/>
    <x v="0"/>
    <x v="0"/>
    <x v="2420"/>
    <n v="1423502636"/>
    <x v="0"/>
    <n v="1"/>
    <b v="0"/>
    <x v="19"/>
    <m/>
    <m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x v="2421"/>
    <n v="1417452890"/>
    <x v="0"/>
    <n v="1"/>
    <b v="0"/>
    <x v="19"/>
    <m/>
    <m/>
    <x v="7"/>
    <x v="19"/>
  </r>
  <r>
    <n v="2424"/>
    <x v="2424"/>
    <s v="Great and creative food from the heart in the form of a sweet food truck!"/>
    <n v="25000"/>
    <n v="310"/>
    <x v="2"/>
    <x v="0"/>
    <x v="0"/>
    <x v="2422"/>
    <n v="1411853108"/>
    <x v="0"/>
    <n v="9"/>
    <b v="0"/>
    <x v="19"/>
    <m/>
    <m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x v="2423"/>
    <n v="1463090149"/>
    <x v="0"/>
    <n v="1"/>
    <b v="0"/>
    <x v="19"/>
    <m/>
    <m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x v="2424"/>
    <n v="1433822692"/>
    <x v="0"/>
    <n v="0"/>
    <b v="0"/>
    <x v="19"/>
    <m/>
    <m/>
    <x v="7"/>
    <x v="19"/>
  </r>
  <r>
    <n v="2427"/>
    <x v="2427"/>
    <s v="Fast and simple lunches for those on the go.  All (lunch) deals $10 or less."/>
    <n v="50000"/>
    <n v="1"/>
    <x v="2"/>
    <x v="0"/>
    <x v="0"/>
    <x v="2425"/>
    <n v="1455262733"/>
    <x v="0"/>
    <n v="1"/>
    <b v="0"/>
    <x v="19"/>
    <m/>
    <m/>
    <x v="7"/>
    <x v="19"/>
  </r>
  <r>
    <n v="2428"/>
    <x v="2428"/>
    <s v="From Moo 2 You! We want to offer premium burgers to a taco flooded environment."/>
    <n v="35000"/>
    <n v="1"/>
    <x v="2"/>
    <x v="0"/>
    <x v="0"/>
    <x v="2426"/>
    <n v="1423594151"/>
    <x v="0"/>
    <n v="1"/>
    <b v="0"/>
    <x v="19"/>
    <m/>
    <m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x v="2427"/>
    <n v="1483131966"/>
    <x v="0"/>
    <n v="4"/>
    <b v="0"/>
    <x v="19"/>
    <m/>
    <m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x v="2428"/>
    <n v="1452654504"/>
    <x v="0"/>
    <n v="2"/>
    <b v="0"/>
    <x v="19"/>
    <m/>
    <m/>
    <x v="7"/>
    <x v="19"/>
  </r>
  <r>
    <n v="2431"/>
    <x v="2431"/>
    <s v="Go to Colorado and run a food truck with homemade food of all kinds."/>
    <n v="100000"/>
    <n v="2"/>
    <x v="2"/>
    <x v="0"/>
    <x v="0"/>
    <x v="2429"/>
    <n v="1461896613"/>
    <x v="0"/>
    <n v="2"/>
    <b v="0"/>
    <x v="19"/>
    <m/>
    <m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x v="2430"/>
    <n v="1423199697"/>
    <x v="0"/>
    <n v="2"/>
    <b v="0"/>
    <x v="19"/>
    <m/>
    <m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x v="2431"/>
    <n v="1454016943"/>
    <x v="0"/>
    <n v="0"/>
    <b v="0"/>
    <x v="19"/>
    <m/>
    <m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x v="2432"/>
    <n v="1435206474"/>
    <x v="0"/>
    <n v="2"/>
    <b v="0"/>
    <x v="19"/>
    <m/>
    <m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x v="2433"/>
    <n v="1441435186"/>
    <x v="0"/>
    <n v="4"/>
    <b v="0"/>
    <x v="19"/>
    <m/>
    <m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x v="2434"/>
    <n v="1448894770"/>
    <x v="0"/>
    <n v="2"/>
    <b v="0"/>
    <x v="19"/>
    <m/>
    <m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x v="2435"/>
    <n v="1422400188"/>
    <x v="0"/>
    <n v="0"/>
    <b v="0"/>
    <x v="19"/>
    <m/>
    <m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x v="2436"/>
    <n v="1444341462"/>
    <x v="0"/>
    <n v="1"/>
    <b v="0"/>
    <x v="19"/>
    <m/>
    <m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x v="2437"/>
    <n v="1442605129"/>
    <x v="0"/>
    <n v="0"/>
    <b v="0"/>
    <x v="19"/>
    <m/>
    <m/>
    <x v="7"/>
    <x v="19"/>
  </r>
  <r>
    <n v="2440"/>
    <x v="2440"/>
    <s v="Starting a entire clean energy food truck and set a new standard for Cambodia"/>
    <n v="5000"/>
    <n v="10"/>
    <x v="2"/>
    <x v="18"/>
    <x v="3"/>
    <x v="2438"/>
    <n v="1452807313"/>
    <x v="0"/>
    <n v="2"/>
    <b v="0"/>
    <x v="19"/>
    <m/>
    <m/>
    <x v="7"/>
    <x v="19"/>
  </r>
  <r>
    <n v="2441"/>
    <x v="2441"/>
    <s v="YOU can help Alchemy Pops POP up on a street near you!"/>
    <n v="7500"/>
    <n v="8091"/>
    <x v="0"/>
    <x v="0"/>
    <x v="0"/>
    <x v="2439"/>
    <n v="1435806054"/>
    <x v="0"/>
    <n v="109"/>
    <b v="1"/>
    <x v="33"/>
    <m/>
    <m/>
    <x v="7"/>
    <x v="33"/>
  </r>
  <r>
    <n v="2442"/>
    <x v="2442"/>
    <s v="The first tea from a new sustainable tea region in India's young, rising Himalayas."/>
    <n v="24000"/>
    <n v="30226"/>
    <x v="0"/>
    <x v="0"/>
    <x v="0"/>
    <x v="2440"/>
    <n v="1424188828"/>
    <x v="0"/>
    <n v="372"/>
    <b v="1"/>
    <x v="33"/>
    <m/>
    <m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x v="2441"/>
    <n v="1405522822"/>
    <x v="0"/>
    <n v="311"/>
    <b v="1"/>
    <x v="33"/>
    <m/>
    <m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x v="2442"/>
    <n v="1461607591"/>
    <x v="0"/>
    <n v="61"/>
    <b v="1"/>
    <x v="33"/>
    <m/>
    <m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x v="2443"/>
    <n v="1440650021"/>
    <x v="0"/>
    <n v="115"/>
    <b v="1"/>
    <x v="33"/>
    <m/>
    <m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x v="2444"/>
    <n v="1477578471"/>
    <x v="0"/>
    <n v="111"/>
    <b v="1"/>
    <x v="33"/>
    <m/>
    <m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x v="2445"/>
    <n v="1476184593"/>
    <x v="0"/>
    <n v="337"/>
    <b v="1"/>
    <x v="33"/>
    <m/>
    <m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x v="2446"/>
    <n v="1472110513"/>
    <x v="0"/>
    <n v="9"/>
    <b v="1"/>
    <x v="33"/>
    <m/>
    <m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x v="2447"/>
    <n v="1414725915"/>
    <x v="0"/>
    <n v="120"/>
    <b v="1"/>
    <x v="33"/>
    <m/>
    <m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x v="2448"/>
    <n v="1411177456"/>
    <x v="0"/>
    <n v="102"/>
    <b v="1"/>
    <x v="33"/>
    <m/>
    <m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x v="2449"/>
    <n v="1487022490"/>
    <x v="0"/>
    <n v="186"/>
    <b v="1"/>
    <x v="33"/>
    <m/>
    <m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x v="2450"/>
    <n v="1448914500"/>
    <x v="0"/>
    <n v="15"/>
    <b v="1"/>
    <x v="33"/>
    <m/>
    <m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x v="2451"/>
    <n v="1483461409"/>
    <x v="0"/>
    <n v="67"/>
    <b v="1"/>
    <x v="33"/>
    <m/>
    <m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x v="2452"/>
    <n v="1486183808"/>
    <x v="0"/>
    <n v="130"/>
    <b v="1"/>
    <x v="33"/>
    <m/>
    <m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x v="2453"/>
    <n v="1458758750"/>
    <x v="0"/>
    <n v="16"/>
    <b v="1"/>
    <x v="33"/>
    <m/>
    <m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x v="2454"/>
    <n v="1485471839"/>
    <x v="0"/>
    <n v="67"/>
    <b v="1"/>
    <x v="33"/>
    <m/>
    <m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x v="2455"/>
    <n v="1456237656"/>
    <x v="0"/>
    <n v="124"/>
    <b v="1"/>
    <x v="33"/>
    <m/>
    <m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x v="2456"/>
    <n v="1462481718"/>
    <x v="0"/>
    <n v="80"/>
    <b v="1"/>
    <x v="33"/>
    <m/>
    <m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x v="2457"/>
    <n v="1454858285"/>
    <x v="0"/>
    <n v="282"/>
    <b v="1"/>
    <x v="33"/>
    <m/>
    <m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x v="2458"/>
    <n v="1480480167"/>
    <x v="0"/>
    <n v="68"/>
    <b v="1"/>
    <x v="33"/>
    <m/>
    <m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x v="1837"/>
    <n v="1314577097"/>
    <x v="0"/>
    <n v="86"/>
    <b v="1"/>
    <x v="14"/>
    <m/>
    <m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x v="2459"/>
    <n v="1340944096"/>
    <x v="0"/>
    <n v="115"/>
    <b v="1"/>
    <x v="14"/>
    <m/>
    <m/>
    <x v="4"/>
    <x v="14"/>
  </r>
  <r>
    <n v="2463"/>
    <x v="2463"/>
    <s v="Emma Ate The Lion's debut full length album"/>
    <n v="2000"/>
    <n v="2325"/>
    <x v="0"/>
    <x v="0"/>
    <x v="0"/>
    <x v="2460"/>
    <n v="1362710425"/>
    <x v="0"/>
    <n v="75"/>
    <b v="1"/>
    <x v="14"/>
    <m/>
    <m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x v="2461"/>
    <n v="1441143397"/>
    <x v="0"/>
    <n v="43"/>
    <b v="1"/>
    <x v="14"/>
    <m/>
    <m/>
    <x v="4"/>
    <x v="14"/>
  </r>
  <r>
    <n v="2465"/>
    <x v="2465"/>
    <s v="An indie band from Spokane, WA looking to master and package their first full length album."/>
    <n v="700"/>
    <n v="1261"/>
    <x v="0"/>
    <x v="0"/>
    <x v="0"/>
    <x v="2462"/>
    <n v="1345828548"/>
    <x v="0"/>
    <n v="48"/>
    <b v="1"/>
    <x v="14"/>
    <m/>
    <m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x v="2463"/>
    <n v="1365474453"/>
    <x v="0"/>
    <n v="52"/>
    <b v="1"/>
    <x v="14"/>
    <m/>
    <m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x v="2464"/>
    <n v="1335473931"/>
    <x v="0"/>
    <n v="43"/>
    <b v="1"/>
    <x v="14"/>
    <m/>
    <m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x v="2465"/>
    <n v="1348285321"/>
    <x v="0"/>
    <n v="58"/>
    <b v="1"/>
    <x v="14"/>
    <m/>
    <m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x v="2466"/>
    <n v="1295000329"/>
    <x v="0"/>
    <n v="47"/>
    <b v="1"/>
    <x v="14"/>
    <m/>
    <m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x v="2467"/>
    <n v="1335232055"/>
    <x v="0"/>
    <n v="36"/>
    <b v="1"/>
    <x v="14"/>
    <m/>
    <m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x v="2468"/>
    <n v="1324079392"/>
    <x v="0"/>
    <n v="17"/>
    <b v="1"/>
    <x v="14"/>
    <m/>
    <m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x v="2469"/>
    <n v="1277433980"/>
    <x v="0"/>
    <n v="104"/>
    <b v="1"/>
    <x v="14"/>
    <m/>
    <m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x v="2470"/>
    <n v="1349978269"/>
    <x v="0"/>
    <n v="47"/>
    <b v="1"/>
    <x v="14"/>
    <m/>
    <m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x v="2471"/>
    <n v="1282868176"/>
    <x v="0"/>
    <n v="38"/>
    <b v="1"/>
    <x v="14"/>
    <m/>
    <m/>
    <x v="4"/>
    <x v="14"/>
  </r>
  <r>
    <n v="2475"/>
    <x v="2475"/>
    <s v="Help BRANDTSON and DREAMOVERrecords press their 2004 record, &quot;Send Us A Signal&quot;."/>
    <n v="2500"/>
    <n v="2618"/>
    <x v="0"/>
    <x v="0"/>
    <x v="0"/>
    <x v="2472"/>
    <n v="1273647255"/>
    <x v="0"/>
    <n v="81"/>
    <b v="1"/>
    <x v="14"/>
    <m/>
    <m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x v="2473"/>
    <n v="1412149970"/>
    <x v="0"/>
    <n v="55"/>
    <b v="1"/>
    <x v="14"/>
    <m/>
    <m/>
    <x v="4"/>
    <x v="14"/>
  </r>
  <r>
    <n v="2477"/>
    <x v="823"/>
    <s v="Releasing my first album in August, and I need your help in order to get it done!"/>
    <n v="750"/>
    <n v="1285"/>
    <x v="0"/>
    <x v="0"/>
    <x v="0"/>
    <x v="2474"/>
    <n v="1340901345"/>
    <x v="0"/>
    <n v="41"/>
    <b v="1"/>
    <x v="14"/>
    <m/>
    <m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x v="2475"/>
    <n v="1355525313"/>
    <x v="0"/>
    <n v="79"/>
    <b v="1"/>
    <x v="14"/>
    <m/>
    <m/>
    <x v="4"/>
    <x v="14"/>
  </r>
  <r>
    <n v="2479"/>
    <x v="2478"/>
    <s v="Fake Natives is headed on tour this summer. Help them fill their tank with fossil fuels."/>
    <n v="300"/>
    <n v="400.33"/>
    <x v="0"/>
    <x v="0"/>
    <x v="0"/>
    <x v="2476"/>
    <n v="1342545994"/>
    <x v="0"/>
    <n v="16"/>
    <b v="1"/>
    <x v="14"/>
    <m/>
    <m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x v="2477"/>
    <n v="1439332084"/>
    <x v="0"/>
    <n v="8"/>
    <b v="1"/>
    <x v="14"/>
    <m/>
    <m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x v="2478"/>
    <n v="1333207808"/>
    <x v="0"/>
    <n v="95"/>
    <b v="1"/>
    <x v="14"/>
    <m/>
    <m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x v="2479"/>
    <n v="1308336383"/>
    <x v="0"/>
    <n v="25"/>
    <b v="1"/>
    <x v="14"/>
    <m/>
    <m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x v="2480"/>
    <n v="1330711203"/>
    <x v="0"/>
    <n v="19"/>
    <b v="1"/>
    <x v="14"/>
    <m/>
    <m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x v="2481"/>
    <n v="1313532003"/>
    <x v="0"/>
    <n v="90"/>
    <b v="1"/>
    <x v="14"/>
    <m/>
    <m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x v="2482"/>
    <n v="1315439879"/>
    <x v="0"/>
    <n v="41"/>
    <b v="1"/>
    <x v="14"/>
    <m/>
    <m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x v="2483"/>
    <n v="1332521976"/>
    <x v="0"/>
    <n v="30"/>
    <b v="1"/>
    <x v="14"/>
    <m/>
    <m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x v="2484"/>
    <n v="1335491997"/>
    <x v="0"/>
    <n v="38"/>
    <b v="1"/>
    <x v="14"/>
    <m/>
    <m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x v="2485"/>
    <n v="1318864308"/>
    <x v="0"/>
    <n v="65"/>
    <b v="1"/>
    <x v="14"/>
    <m/>
    <m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x v="2486"/>
    <n v="1365525239"/>
    <x v="0"/>
    <n v="75"/>
    <b v="1"/>
    <x v="14"/>
    <m/>
    <m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x v="2487"/>
    <n v="1335245276"/>
    <x v="0"/>
    <n v="16"/>
    <b v="1"/>
    <x v="14"/>
    <m/>
    <m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x v="2488"/>
    <n v="1293739714"/>
    <x v="0"/>
    <n v="10"/>
    <b v="1"/>
    <x v="14"/>
    <m/>
    <m/>
    <x v="4"/>
    <x v="14"/>
  </r>
  <r>
    <n v="2492"/>
    <x v="2491"/>
    <s v="We're a band from Hawaii trying to produce our first EP and we need help!"/>
    <n v="600"/>
    <n v="750"/>
    <x v="0"/>
    <x v="0"/>
    <x v="0"/>
    <x v="2489"/>
    <n v="1335397188"/>
    <x v="0"/>
    <n v="27"/>
    <b v="1"/>
    <x v="14"/>
    <m/>
    <m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x v="2490"/>
    <n v="1363320140"/>
    <x v="0"/>
    <n v="259"/>
    <b v="1"/>
    <x v="14"/>
    <m/>
    <m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x v="2491"/>
    <n v="1335194944"/>
    <x v="0"/>
    <n v="39"/>
    <b v="1"/>
    <x v="14"/>
    <m/>
    <m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x v="2492"/>
    <n v="1336430575"/>
    <x v="0"/>
    <n v="42"/>
    <b v="1"/>
    <x v="14"/>
    <m/>
    <m/>
    <x v="4"/>
    <x v="14"/>
  </r>
  <r>
    <n v="2496"/>
    <x v="2495"/>
    <s v="Be a part of making the first Lynn Haven album, &quot;Fair Weather Friends.&quot;"/>
    <n v="6000"/>
    <n v="6000"/>
    <x v="0"/>
    <x v="0"/>
    <x v="0"/>
    <x v="2493"/>
    <n v="1361577292"/>
    <x v="0"/>
    <n v="10"/>
    <b v="1"/>
    <x v="14"/>
    <m/>
    <m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x v="2494"/>
    <n v="1309986338"/>
    <x v="0"/>
    <n v="56"/>
    <b v="1"/>
    <x v="14"/>
    <m/>
    <m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x v="2495"/>
    <n v="1421190787"/>
    <x v="0"/>
    <n v="20"/>
    <b v="1"/>
    <x v="14"/>
    <m/>
    <m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x v="2496"/>
    <n v="1352820837"/>
    <x v="0"/>
    <n v="170"/>
    <b v="1"/>
    <x v="14"/>
    <m/>
    <m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x v="2497"/>
    <n v="1337884375"/>
    <x v="0"/>
    <n v="29"/>
    <b v="1"/>
    <x v="14"/>
    <m/>
    <m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x v="2498"/>
    <n v="1440787104"/>
    <x v="0"/>
    <n v="7"/>
    <b v="0"/>
    <x v="34"/>
    <m/>
    <m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x v="2499"/>
    <n v="1407440918"/>
    <x v="0"/>
    <n v="5"/>
    <b v="0"/>
    <x v="34"/>
    <m/>
    <m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x v="2500"/>
    <n v="1462743308"/>
    <x v="0"/>
    <n v="0"/>
    <b v="0"/>
    <x v="34"/>
    <m/>
    <m/>
    <x v="7"/>
    <x v="34"/>
  </r>
  <r>
    <n v="2504"/>
    <x v="2503"/>
    <s v="Halal Restaurant and Internet Cafe 20 percent of profits will go to building masjids."/>
    <n v="35000"/>
    <n v="0"/>
    <x v="2"/>
    <x v="0"/>
    <x v="0"/>
    <x v="2501"/>
    <n v="1413418934"/>
    <x v="0"/>
    <n v="0"/>
    <b v="0"/>
    <x v="34"/>
    <m/>
    <m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x v="2502"/>
    <n v="1423704016"/>
    <x v="0"/>
    <n v="0"/>
    <b v="0"/>
    <x v="34"/>
    <m/>
    <m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x v="2503"/>
    <n v="1441955269"/>
    <x v="0"/>
    <n v="2"/>
    <b v="0"/>
    <x v="34"/>
    <m/>
    <m/>
    <x v="7"/>
    <x v="34"/>
  </r>
  <r>
    <n v="2507"/>
    <x v="2506"/>
    <s v="Unique dishes for a unique city!."/>
    <n v="42850"/>
    <n v="0"/>
    <x v="2"/>
    <x v="0"/>
    <x v="0"/>
    <x v="2504"/>
    <n v="1428716704"/>
    <x v="0"/>
    <n v="0"/>
    <b v="0"/>
    <x v="34"/>
    <m/>
    <m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x v="2505"/>
    <n v="1405464634"/>
    <x v="0"/>
    <n v="0"/>
    <b v="0"/>
    <x v="34"/>
    <m/>
    <m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x v="2506"/>
    <n v="1424719549"/>
    <x v="0"/>
    <n v="28"/>
    <b v="0"/>
    <x v="34"/>
    <m/>
    <m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x v="2507"/>
    <n v="1426463772"/>
    <x v="0"/>
    <n v="2"/>
    <b v="0"/>
    <x v="34"/>
    <m/>
    <m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x v="2508"/>
    <n v="1451731413"/>
    <x v="0"/>
    <n v="0"/>
    <b v="0"/>
    <x v="34"/>
    <m/>
    <m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x v="2509"/>
    <n v="1417208561"/>
    <x v="0"/>
    <n v="0"/>
    <b v="0"/>
    <x v="34"/>
    <m/>
    <m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x v="2510"/>
    <n v="1482883789"/>
    <x v="0"/>
    <n v="0"/>
    <b v="0"/>
    <x v="34"/>
    <m/>
    <m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x v="2511"/>
    <n v="1407057677"/>
    <x v="0"/>
    <n v="4"/>
    <b v="0"/>
    <x v="34"/>
    <m/>
    <m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x v="2512"/>
    <n v="1422043753"/>
    <x v="0"/>
    <n v="12"/>
    <b v="0"/>
    <x v="34"/>
    <m/>
    <m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x v="2513"/>
    <n v="1414683652"/>
    <x v="0"/>
    <n v="0"/>
    <b v="0"/>
    <x v="34"/>
    <m/>
    <m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x v="2514"/>
    <n v="1424200530"/>
    <x v="0"/>
    <n v="33"/>
    <b v="0"/>
    <x v="34"/>
    <m/>
    <m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x v="2515"/>
    <n v="1413303628"/>
    <x v="0"/>
    <n v="0"/>
    <b v="0"/>
    <x v="34"/>
    <m/>
    <m/>
    <x v="7"/>
    <x v="34"/>
  </r>
  <r>
    <n v="2519"/>
    <x v="2518"/>
    <s v="Better than your mom's, better than Cracker Barrel, only at Kelli's Kitchen (all from scratch)."/>
    <n v="150000"/>
    <n v="65"/>
    <x v="2"/>
    <x v="0"/>
    <x v="0"/>
    <x v="2516"/>
    <n v="1403149404"/>
    <x v="0"/>
    <n v="4"/>
    <b v="0"/>
    <x v="34"/>
    <m/>
    <m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x v="2517"/>
    <n v="1472567085"/>
    <x v="0"/>
    <n v="0"/>
    <b v="0"/>
    <x v="34"/>
    <m/>
    <m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x v="2518"/>
    <n v="1442963621"/>
    <x v="0"/>
    <n v="132"/>
    <b v="1"/>
    <x v="35"/>
    <m/>
    <m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x v="2519"/>
    <n v="1459431960"/>
    <x v="0"/>
    <n v="27"/>
    <b v="1"/>
    <x v="35"/>
    <m/>
    <m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x v="2520"/>
    <n v="1413674692"/>
    <x v="0"/>
    <n v="26"/>
    <b v="1"/>
    <x v="35"/>
    <m/>
    <m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x v="2521"/>
    <n v="1416338557"/>
    <x v="0"/>
    <n v="43"/>
    <b v="1"/>
    <x v="35"/>
    <m/>
    <m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x v="2522"/>
    <n v="1338322571"/>
    <x v="0"/>
    <n v="80"/>
    <b v="1"/>
    <x v="35"/>
    <m/>
    <m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x v="2523"/>
    <n v="1415585474"/>
    <x v="0"/>
    <n v="33"/>
    <b v="1"/>
    <x v="35"/>
    <m/>
    <m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x v="2524"/>
    <n v="1380477691"/>
    <x v="0"/>
    <n v="71"/>
    <b v="1"/>
    <x v="35"/>
    <m/>
    <m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x v="2525"/>
    <n v="1438459303"/>
    <x v="0"/>
    <n v="81"/>
    <b v="1"/>
    <x v="35"/>
    <m/>
    <m/>
    <x v="4"/>
    <x v="35"/>
  </r>
  <r>
    <n v="2529"/>
    <x v="2528"/>
    <s v="Opera. Short. New."/>
    <n v="6000"/>
    <n v="6257"/>
    <x v="0"/>
    <x v="0"/>
    <x v="0"/>
    <x v="2526"/>
    <n v="1328752575"/>
    <x v="0"/>
    <n v="76"/>
    <b v="1"/>
    <x v="35"/>
    <m/>
    <m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x v="2527"/>
    <n v="1426711505"/>
    <x v="0"/>
    <n v="48"/>
    <b v="1"/>
    <x v="35"/>
    <m/>
    <m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x v="2528"/>
    <n v="1437668354"/>
    <x v="0"/>
    <n v="61"/>
    <b v="1"/>
    <x v="35"/>
    <m/>
    <m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x v="2529"/>
    <n v="1342556566"/>
    <x v="0"/>
    <n v="60"/>
    <b v="1"/>
    <x v="35"/>
    <m/>
    <m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x v="2530"/>
    <n v="1359568911"/>
    <x v="0"/>
    <n v="136"/>
    <b v="1"/>
    <x v="35"/>
    <m/>
    <m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x v="2531"/>
    <n v="1257871712"/>
    <x v="0"/>
    <n v="14"/>
    <b v="1"/>
    <x v="35"/>
    <m/>
    <m/>
    <x v="4"/>
    <x v="35"/>
  </r>
  <r>
    <n v="2535"/>
    <x v="2534"/>
    <s v="Mark Hayes: Requiem Recording"/>
    <n v="20000"/>
    <n v="20755"/>
    <x v="0"/>
    <x v="0"/>
    <x v="0"/>
    <x v="2532"/>
    <n v="1414781945"/>
    <x v="0"/>
    <n v="78"/>
    <b v="1"/>
    <x v="35"/>
    <m/>
    <m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x v="2533"/>
    <n v="1373337166"/>
    <x v="0"/>
    <n v="4"/>
    <b v="1"/>
    <x v="35"/>
    <m/>
    <m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x v="2534"/>
    <n v="1307028855"/>
    <x v="0"/>
    <n v="11"/>
    <b v="1"/>
    <x v="35"/>
    <m/>
    <m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x v="2535"/>
    <n v="1359029661"/>
    <x v="0"/>
    <n v="185"/>
    <b v="1"/>
    <x v="35"/>
    <m/>
    <m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x v="2536"/>
    <n v="1417729152"/>
    <x v="0"/>
    <n v="59"/>
    <b v="1"/>
    <x v="35"/>
    <m/>
    <m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x v="2537"/>
    <n v="1314720721"/>
    <x v="0"/>
    <n v="27"/>
    <b v="1"/>
    <x v="35"/>
    <m/>
    <m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x v="2538"/>
    <n v="1375008418"/>
    <x v="0"/>
    <n v="63"/>
    <b v="1"/>
    <x v="35"/>
    <m/>
    <m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x v="2539"/>
    <n v="1377252857"/>
    <x v="0"/>
    <n v="13"/>
    <b v="1"/>
    <x v="35"/>
    <m/>
    <m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x v="2540"/>
    <n v="1291257298"/>
    <x v="0"/>
    <n v="13"/>
    <b v="1"/>
    <x v="35"/>
    <m/>
    <m/>
    <x v="4"/>
    <x v="35"/>
  </r>
  <r>
    <n v="2544"/>
    <x v="2543"/>
    <s v="Bringing choral music and performance opportunities to under-served youth in West Philadelphia"/>
    <n v="5000"/>
    <n v="5041"/>
    <x v="0"/>
    <x v="0"/>
    <x v="0"/>
    <x v="2541"/>
    <n v="1339158569"/>
    <x v="0"/>
    <n v="57"/>
    <b v="1"/>
    <x v="35"/>
    <m/>
    <m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x v="2542"/>
    <n v="1421983138"/>
    <x v="0"/>
    <n v="61"/>
    <b v="1"/>
    <x v="35"/>
    <m/>
    <m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x v="2543"/>
    <n v="1378586179"/>
    <x v="0"/>
    <n v="65"/>
    <b v="1"/>
    <x v="35"/>
    <m/>
    <m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x v="2544"/>
    <n v="1330972403"/>
    <x v="0"/>
    <n v="134"/>
    <b v="1"/>
    <x v="35"/>
    <m/>
    <m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x v="2545"/>
    <n v="1473087637"/>
    <x v="0"/>
    <n v="37"/>
    <b v="1"/>
    <x v="35"/>
    <m/>
    <m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x v="2546"/>
    <n v="1366999870"/>
    <x v="0"/>
    <n v="37"/>
    <b v="1"/>
    <x v="35"/>
    <m/>
    <m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x v="2547"/>
    <n v="1439392406"/>
    <x v="0"/>
    <n v="150"/>
    <b v="1"/>
    <x v="35"/>
    <m/>
    <m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x v="2548"/>
    <n v="1329890585"/>
    <x v="0"/>
    <n v="56"/>
    <b v="1"/>
    <x v="35"/>
    <m/>
    <m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x v="2549"/>
    <n v="1486149981"/>
    <x v="0"/>
    <n v="18"/>
    <b v="1"/>
    <x v="35"/>
    <m/>
    <m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x v="2550"/>
    <n v="1343018807"/>
    <x v="0"/>
    <n v="60"/>
    <b v="1"/>
    <x v="35"/>
    <m/>
    <m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x v="2551"/>
    <n v="1430445163"/>
    <x v="0"/>
    <n v="67"/>
    <b v="1"/>
    <x v="35"/>
    <m/>
    <m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x v="2552"/>
    <n v="1335541393"/>
    <x v="0"/>
    <n v="35"/>
    <b v="1"/>
    <x v="35"/>
    <m/>
    <m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x v="2553"/>
    <n v="1352504857"/>
    <x v="0"/>
    <n v="34"/>
    <b v="1"/>
    <x v="35"/>
    <m/>
    <m/>
    <x v="4"/>
    <x v="35"/>
  </r>
  <r>
    <n v="2557"/>
    <x v="2556"/>
    <s v="Raising money for our concert tour of Switzerland and Germany in June/July 2014"/>
    <n v="900"/>
    <n v="1066"/>
    <x v="0"/>
    <x v="1"/>
    <x v="1"/>
    <x v="2554"/>
    <n v="1397584386"/>
    <x v="0"/>
    <n v="36"/>
    <b v="1"/>
    <x v="35"/>
    <m/>
    <m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x v="2555"/>
    <n v="1427747906"/>
    <x v="0"/>
    <n v="18"/>
    <b v="1"/>
    <x v="35"/>
    <m/>
    <m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x v="2556"/>
    <n v="1318539484"/>
    <x v="0"/>
    <n v="25"/>
    <b v="1"/>
    <x v="35"/>
    <m/>
    <m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x v="2557"/>
    <n v="1423090174"/>
    <x v="0"/>
    <n v="21"/>
    <b v="1"/>
    <x v="35"/>
    <m/>
    <m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x v="2558"/>
    <n v="1442148089"/>
    <x v="0"/>
    <n v="0"/>
    <b v="0"/>
    <x v="19"/>
    <m/>
    <m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x v="2559"/>
    <n v="1471005339"/>
    <x v="0"/>
    <n v="3"/>
    <b v="0"/>
    <x v="19"/>
    <m/>
    <m/>
    <x v="7"/>
    <x v="19"/>
  </r>
  <r>
    <n v="2563"/>
    <x v="2562"/>
    <s v="Michigan based bubble tea and specialty ice cream food truck"/>
    <n v="20000"/>
    <n v="0"/>
    <x v="1"/>
    <x v="0"/>
    <x v="0"/>
    <x v="2560"/>
    <n v="1433042451"/>
    <x v="0"/>
    <n v="0"/>
    <b v="0"/>
    <x v="19"/>
    <m/>
    <m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x v="2561"/>
    <n v="1404262699"/>
    <x v="0"/>
    <n v="0"/>
    <b v="0"/>
    <x v="19"/>
    <m/>
    <m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x v="2562"/>
    <n v="1457710589"/>
    <x v="0"/>
    <n v="1"/>
    <b v="0"/>
    <x v="19"/>
    <m/>
    <m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x v="2563"/>
    <n v="1406071948"/>
    <x v="0"/>
    <n v="0"/>
    <b v="0"/>
    <x v="19"/>
    <m/>
    <m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x v="2564"/>
    <n v="1427231138"/>
    <x v="0"/>
    <n v="2"/>
    <b v="0"/>
    <x v="19"/>
    <m/>
    <m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x v="2565"/>
    <n v="1470153594"/>
    <x v="0"/>
    <n v="1"/>
    <b v="0"/>
    <x v="19"/>
    <m/>
    <m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x v="2566"/>
    <n v="1439865112"/>
    <x v="0"/>
    <n v="2"/>
    <b v="0"/>
    <x v="19"/>
    <m/>
    <m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x v="2567"/>
    <n v="1483998035"/>
    <x v="0"/>
    <n v="2"/>
    <b v="0"/>
    <x v="19"/>
    <m/>
    <m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x v="2568"/>
    <n v="1458461521"/>
    <x v="0"/>
    <n v="4"/>
    <b v="0"/>
    <x v="19"/>
    <m/>
    <m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x v="2569"/>
    <n v="1426301517"/>
    <x v="0"/>
    <n v="0"/>
    <b v="0"/>
    <x v="19"/>
    <m/>
    <m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x v="2570"/>
    <n v="1404915149"/>
    <x v="0"/>
    <n v="0"/>
    <b v="0"/>
    <x v="19"/>
    <m/>
    <m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x v="2571"/>
    <n v="1461786545"/>
    <x v="0"/>
    <n v="0"/>
    <b v="0"/>
    <x v="19"/>
    <m/>
    <m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x v="2572"/>
    <n v="1418438194"/>
    <x v="0"/>
    <n v="0"/>
    <b v="0"/>
    <x v="19"/>
    <m/>
    <m/>
    <x v="7"/>
    <x v="19"/>
  </r>
  <r>
    <n v="2576"/>
    <x v="2575"/>
    <s v="A New Twist with an American and Philippine fast food Mobile Trailer."/>
    <n v="10000"/>
    <n v="0"/>
    <x v="1"/>
    <x v="0"/>
    <x v="0"/>
    <x v="2573"/>
    <n v="1424823247"/>
    <x v="0"/>
    <n v="0"/>
    <b v="0"/>
    <x v="19"/>
    <m/>
    <m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x v="2574"/>
    <n v="1405021297"/>
    <x v="0"/>
    <n v="0"/>
    <b v="0"/>
    <x v="19"/>
    <m/>
    <m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x v="2575"/>
    <n v="1440203579"/>
    <x v="0"/>
    <n v="0"/>
    <b v="0"/>
    <x v="19"/>
    <m/>
    <m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x v="2576"/>
    <n v="1405626903"/>
    <x v="0"/>
    <n v="12"/>
    <b v="0"/>
    <x v="19"/>
    <m/>
    <m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x v="2577"/>
    <n v="1429170603"/>
    <x v="0"/>
    <n v="2"/>
    <b v="0"/>
    <x v="19"/>
    <m/>
    <m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x v="2578"/>
    <n v="1445094298"/>
    <x v="0"/>
    <n v="11"/>
    <b v="0"/>
    <x v="19"/>
    <m/>
    <m/>
    <x v="7"/>
    <x v="19"/>
  </r>
  <r>
    <n v="2582"/>
    <x v="2581"/>
    <s v="The place where chicken meets liquor for the first time!"/>
    <n v="90000"/>
    <n v="1"/>
    <x v="2"/>
    <x v="0"/>
    <x v="0"/>
    <x v="2579"/>
    <n v="1475192634"/>
    <x v="0"/>
    <n v="1"/>
    <b v="0"/>
    <x v="19"/>
    <m/>
    <m/>
    <x v="7"/>
    <x v="19"/>
  </r>
  <r>
    <n v="2583"/>
    <x v="2582"/>
    <s v="Crazy Daisy will become the newest member of the food truck distributors in Kansas City, Missouri."/>
    <n v="1000"/>
    <n v="5"/>
    <x v="2"/>
    <x v="0"/>
    <x v="0"/>
    <x v="2580"/>
    <n v="1421346480"/>
    <x v="0"/>
    <n v="5"/>
    <b v="0"/>
    <x v="19"/>
    <m/>
    <m/>
    <x v="7"/>
    <x v="19"/>
  </r>
  <r>
    <n v="2584"/>
    <x v="2583"/>
    <s v="Bringing quality food to the masses using local premium ingredients, but at a food truck price!"/>
    <n v="10000"/>
    <n v="0"/>
    <x v="2"/>
    <x v="0"/>
    <x v="0"/>
    <x v="2581"/>
    <n v="1431749369"/>
    <x v="0"/>
    <n v="0"/>
    <b v="0"/>
    <x v="19"/>
    <m/>
    <m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x v="2582"/>
    <n v="1402009632"/>
    <x v="0"/>
    <n v="1"/>
    <b v="0"/>
    <x v="19"/>
    <m/>
    <m/>
    <x v="7"/>
    <x v="19"/>
  </r>
  <r>
    <n v="2586"/>
    <x v="2585"/>
    <s v="I would like to bring fresh salad and food to the streets of London at a reasonable price."/>
    <n v="3000"/>
    <n v="5"/>
    <x v="2"/>
    <x v="1"/>
    <x v="1"/>
    <x v="2583"/>
    <n v="1448438136"/>
    <x v="0"/>
    <n v="1"/>
    <b v="0"/>
    <x v="19"/>
    <m/>
    <m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x v="2584"/>
    <n v="1448899953"/>
    <x v="0"/>
    <n v="6"/>
    <b v="0"/>
    <x v="19"/>
    <m/>
    <m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x v="2585"/>
    <n v="1423325626"/>
    <x v="0"/>
    <n v="8"/>
    <b v="0"/>
    <x v="19"/>
    <m/>
    <m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x v="2586"/>
    <n v="1456145527"/>
    <x v="0"/>
    <n v="1"/>
    <b v="0"/>
    <x v="19"/>
    <m/>
    <m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x v="2587"/>
    <n v="1453212497"/>
    <x v="0"/>
    <n v="0"/>
    <b v="0"/>
    <x v="19"/>
    <m/>
    <m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x v="2588"/>
    <n v="1452721524"/>
    <x v="0"/>
    <n v="2"/>
    <b v="0"/>
    <x v="19"/>
    <m/>
    <m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x v="2589"/>
    <n v="1409944421"/>
    <x v="0"/>
    <n v="1"/>
    <b v="0"/>
    <x v="19"/>
    <m/>
    <m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x v="2590"/>
    <n v="1427401026"/>
    <x v="0"/>
    <n v="0"/>
    <b v="0"/>
    <x v="19"/>
    <m/>
    <m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x v="2591"/>
    <n v="1404861228"/>
    <x v="0"/>
    <n v="1"/>
    <b v="0"/>
    <x v="19"/>
    <m/>
    <m/>
    <x v="7"/>
    <x v="19"/>
  </r>
  <r>
    <n v="2595"/>
    <x v="2594"/>
    <s v="Looking to put the best baked goods in Bowling Green on wheels"/>
    <n v="15000"/>
    <n v="1825"/>
    <x v="2"/>
    <x v="0"/>
    <x v="0"/>
    <x v="2592"/>
    <n v="1485323500"/>
    <x v="0"/>
    <n v="19"/>
    <b v="0"/>
    <x v="19"/>
    <m/>
    <m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x v="2593"/>
    <n v="1404835009"/>
    <x v="0"/>
    <n v="27"/>
    <b v="0"/>
    <x v="19"/>
    <m/>
    <m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x v="2594"/>
    <n v="1463731917"/>
    <x v="0"/>
    <n v="7"/>
    <b v="0"/>
    <x v="19"/>
    <m/>
    <m/>
    <x v="7"/>
    <x v="19"/>
  </r>
  <r>
    <n v="2598"/>
    <x v="2597"/>
    <s v="I'm ready to make Tulsa happy and aware that love and kindness go hand in hand with good food!"/>
    <n v="3000"/>
    <n v="1170"/>
    <x v="2"/>
    <x v="0"/>
    <x v="0"/>
    <x v="2595"/>
    <n v="1440447001"/>
    <x v="0"/>
    <n v="14"/>
    <b v="0"/>
    <x v="19"/>
    <m/>
    <m/>
    <x v="7"/>
    <x v="19"/>
  </r>
  <r>
    <n v="2599"/>
    <x v="2598"/>
    <s v="The Empty Ramekins Catering Group is looking for your help to start up in Miami Florida!!!!"/>
    <n v="9041"/>
    <n v="90"/>
    <x v="2"/>
    <x v="0"/>
    <x v="0"/>
    <x v="2596"/>
    <n v="1403201147"/>
    <x v="0"/>
    <n v="5"/>
    <b v="0"/>
    <x v="19"/>
    <m/>
    <m/>
    <x v="7"/>
    <x v="19"/>
  </r>
  <r>
    <n v="2600"/>
    <x v="2599"/>
    <s v="On Sunday November 8, 2015 our food truck burned to the ground. Please help us get rebuilt."/>
    <n v="50000"/>
    <n v="3466"/>
    <x v="2"/>
    <x v="0"/>
    <x v="0"/>
    <x v="2597"/>
    <n v="1453757800"/>
    <x v="0"/>
    <n v="30"/>
    <b v="0"/>
    <x v="19"/>
    <m/>
    <m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x v="2598"/>
    <n v="1346276349"/>
    <x v="1"/>
    <n v="151"/>
    <b v="1"/>
    <x v="36"/>
    <m/>
    <m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x v="2599"/>
    <n v="1412358968"/>
    <x v="1"/>
    <n v="489"/>
    <b v="1"/>
    <x v="36"/>
    <m/>
    <m/>
    <x v="2"/>
    <x v="36"/>
  </r>
  <r>
    <n v="2603"/>
    <x v="2602"/>
    <s v="I will be building a mock space station and simulate living on Mars for two weeks."/>
    <n v="1750"/>
    <n v="1776"/>
    <x v="0"/>
    <x v="0"/>
    <x v="0"/>
    <x v="2600"/>
    <n v="1386626054"/>
    <x v="1"/>
    <n v="50"/>
    <b v="1"/>
    <x v="36"/>
    <m/>
    <m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x v="2601"/>
    <n v="1333070023"/>
    <x v="1"/>
    <n v="321"/>
    <b v="1"/>
    <x v="36"/>
    <m/>
    <m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x v="2602"/>
    <n v="1463576390"/>
    <x v="1"/>
    <n v="1762"/>
    <b v="1"/>
    <x v="36"/>
    <m/>
    <m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x v="2603"/>
    <n v="1396026382"/>
    <x v="1"/>
    <n v="385"/>
    <b v="1"/>
    <x v="36"/>
    <m/>
    <m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x v="2604"/>
    <n v="1435611572"/>
    <x v="1"/>
    <n v="398"/>
    <b v="1"/>
    <x v="36"/>
    <m/>
    <m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x v="2605"/>
    <n v="1485976468"/>
    <x v="1"/>
    <n v="304"/>
    <b v="1"/>
    <x v="36"/>
    <m/>
    <m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x v="2606"/>
    <n v="1339738951"/>
    <x v="1"/>
    <n v="676"/>
    <b v="1"/>
    <x v="36"/>
    <m/>
    <m/>
    <x v="2"/>
    <x v="36"/>
  </r>
  <r>
    <n v="2610"/>
    <x v="2609"/>
    <s v="Preserve the telescope that Clyde Tombaugh used to discover Pluto for generations to come!"/>
    <n v="22765"/>
    <n v="32172.66"/>
    <x v="0"/>
    <x v="0"/>
    <x v="0"/>
    <x v="2607"/>
    <n v="1468444125"/>
    <x v="1"/>
    <n v="577"/>
    <b v="1"/>
    <x v="36"/>
    <m/>
    <m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x v="2608"/>
    <n v="1480493014"/>
    <x v="1"/>
    <n v="3663"/>
    <b v="1"/>
    <x v="36"/>
    <m/>
    <m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x v="2609"/>
    <n v="1418095570"/>
    <x v="1"/>
    <n v="294"/>
    <b v="1"/>
    <x v="36"/>
    <m/>
    <m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x v="2610"/>
    <n v="1345664294"/>
    <x v="1"/>
    <n v="28"/>
    <b v="1"/>
    <x v="36"/>
    <m/>
    <m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x v="2611"/>
    <n v="1396371612"/>
    <x v="1"/>
    <n v="100"/>
    <b v="1"/>
    <x v="36"/>
    <m/>
    <m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x v="2612"/>
    <n v="1458820564"/>
    <x v="0"/>
    <n v="72"/>
    <b v="1"/>
    <x v="36"/>
    <m/>
    <m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x v="2613"/>
    <n v="1437954729"/>
    <x v="1"/>
    <n v="238"/>
    <b v="1"/>
    <x v="36"/>
    <m/>
    <m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x v="2614"/>
    <n v="1411246751"/>
    <x v="1"/>
    <n v="159"/>
    <b v="1"/>
    <x v="36"/>
    <m/>
    <m/>
    <x v="2"/>
    <x v="36"/>
  </r>
  <r>
    <n v="2618"/>
    <x v="2617"/>
    <s v="LTD ED COLLECTIBLE SPACE ART FEAT. ASTRONAUTS"/>
    <n v="15000"/>
    <n v="15808"/>
    <x v="0"/>
    <x v="0"/>
    <x v="0"/>
    <x v="2615"/>
    <n v="1443812461"/>
    <x v="1"/>
    <n v="77"/>
    <b v="1"/>
    <x v="36"/>
    <m/>
    <m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x v="2616"/>
    <n v="1443302004"/>
    <x v="1"/>
    <n v="53"/>
    <b v="1"/>
    <x v="36"/>
    <m/>
    <m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x v="2617"/>
    <n v="1441339242"/>
    <x v="1"/>
    <n v="1251"/>
    <b v="1"/>
    <x v="36"/>
    <m/>
    <m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x v="2618"/>
    <n v="1429638988"/>
    <x v="1"/>
    <n v="465"/>
    <b v="1"/>
    <x v="36"/>
    <m/>
    <m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x v="2619"/>
    <n v="1479232216"/>
    <x v="0"/>
    <n v="74"/>
    <b v="1"/>
    <x v="36"/>
    <m/>
    <m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x v="2620"/>
    <n v="1479449366"/>
    <x v="0"/>
    <n v="62"/>
    <b v="1"/>
    <x v="36"/>
    <m/>
    <m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x v="2621"/>
    <n v="1345716422"/>
    <x v="0"/>
    <n v="3468"/>
    <b v="1"/>
    <x v="36"/>
    <m/>
    <m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x v="2622"/>
    <n v="1476559608"/>
    <x v="0"/>
    <n v="52"/>
    <b v="1"/>
    <x v="36"/>
    <m/>
    <m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x v="2623"/>
    <n v="1430751869"/>
    <x v="0"/>
    <n v="50"/>
    <b v="1"/>
    <x v="36"/>
    <m/>
    <m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x v="2624"/>
    <n v="1445975661"/>
    <x v="0"/>
    <n v="45"/>
    <b v="1"/>
    <x v="36"/>
    <m/>
    <m/>
    <x v="2"/>
    <x v="36"/>
  </r>
  <r>
    <n v="2628"/>
    <x v="2627"/>
    <s v="A high school freshman is sending pie into space and you can be a part of it.  GO SCIENCE!!!"/>
    <n v="839"/>
    <n v="926"/>
    <x v="0"/>
    <x v="0"/>
    <x v="0"/>
    <x v="2625"/>
    <n v="1415661067"/>
    <x v="0"/>
    <n v="21"/>
    <b v="1"/>
    <x v="36"/>
    <m/>
    <m/>
    <x v="2"/>
    <x v="36"/>
  </r>
  <r>
    <n v="2629"/>
    <x v="2628"/>
    <s v="The first international contest to let students shape the future of interstellar travel."/>
    <n v="5000"/>
    <n v="6387"/>
    <x v="0"/>
    <x v="1"/>
    <x v="1"/>
    <x v="2626"/>
    <n v="1429016122"/>
    <x v="0"/>
    <n v="100"/>
    <b v="1"/>
    <x v="36"/>
    <m/>
    <m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x v="2627"/>
    <n v="1464921112"/>
    <x v="0"/>
    <n v="81"/>
    <b v="1"/>
    <x v="36"/>
    <m/>
    <m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x v="2628"/>
    <n v="1438488227"/>
    <x v="0"/>
    <n v="286"/>
    <b v="1"/>
    <x v="36"/>
    <m/>
    <m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x v="2629"/>
    <n v="1462325339"/>
    <x v="0"/>
    <n v="42"/>
    <b v="1"/>
    <x v="36"/>
    <m/>
    <m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x v="2630"/>
    <n v="1390938332"/>
    <x v="0"/>
    <n v="199"/>
    <b v="1"/>
    <x v="36"/>
    <m/>
    <m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x v="2631"/>
    <n v="1472571921"/>
    <x v="0"/>
    <n v="25"/>
    <b v="1"/>
    <x v="36"/>
    <m/>
    <m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x v="2632"/>
    <n v="1422917361"/>
    <x v="0"/>
    <n v="84"/>
    <b v="1"/>
    <x v="36"/>
    <m/>
    <m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x v="2633"/>
    <n v="1474641914"/>
    <x v="0"/>
    <n v="50"/>
    <b v="1"/>
    <x v="36"/>
    <m/>
    <m/>
    <x v="2"/>
    <x v="36"/>
  </r>
  <r>
    <n v="2637"/>
    <x v="2636"/>
    <s v="Help us collect the data to solve the mystery of the century: Is light slowing down?"/>
    <n v="500"/>
    <n v="831"/>
    <x v="0"/>
    <x v="0"/>
    <x v="0"/>
    <x v="2634"/>
    <n v="1474895475"/>
    <x v="0"/>
    <n v="26"/>
    <b v="1"/>
    <x v="36"/>
    <m/>
    <m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x v="2635"/>
    <n v="1418766895"/>
    <x v="0"/>
    <n v="14"/>
    <b v="1"/>
    <x v="36"/>
    <m/>
    <m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x v="2636"/>
    <n v="1421786748"/>
    <x v="0"/>
    <n v="49"/>
    <b v="1"/>
    <x v="36"/>
    <m/>
    <m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x v="2637"/>
    <n v="1428551474"/>
    <x v="0"/>
    <n v="69"/>
    <b v="1"/>
    <x v="36"/>
    <m/>
    <m/>
    <x v="2"/>
    <x v="36"/>
  </r>
  <r>
    <n v="2641"/>
    <x v="2640"/>
    <s v="Building a Flying saucer that has Artificial Intelligent made from sea shell."/>
    <n v="1500"/>
    <n v="15"/>
    <x v="2"/>
    <x v="0"/>
    <x v="0"/>
    <x v="2638"/>
    <n v="1409341863"/>
    <x v="0"/>
    <n v="1"/>
    <b v="0"/>
    <x v="36"/>
    <m/>
    <m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x v="2639"/>
    <n v="1465970108"/>
    <x v="0"/>
    <n v="0"/>
    <b v="0"/>
    <x v="36"/>
    <m/>
    <m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x v="323"/>
    <n v="1479218315"/>
    <x v="1"/>
    <n v="1501"/>
    <b v="0"/>
    <x v="36"/>
    <m/>
    <m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x v="2640"/>
    <n v="1486580435"/>
    <x v="1"/>
    <n v="52"/>
    <b v="0"/>
    <x v="36"/>
    <m/>
    <m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x v="2641"/>
    <n v="1412885603"/>
    <x v="1"/>
    <n v="23"/>
    <b v="0"/>
    <x v="36"/>
    <m/>
    <m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x v="2642"/>
    <n v="1439191869"/>
    <x v="1"/>
    <n v="535"/>
    <b v="0"/>
    <x v="36"/>
    <m/>
    <m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x v="2643"/>
    <n v="1436941019"/>
    <x v="0"/>
    <n v="3"/>
    <b v="0"/>
    <x v="36"/>
    <m/>
    <m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x v="2644"/>
    <n v="1454951360"/>
    <x v="0"/>
    <n v="6"/>
    <b v="0"/>
    <x v="36"/>
    <m/>
    <m/>
    <x v="2"/>
    <x v="36"/>
  </r>
  <r>
    <n v="2649"/>
    <x v="2648"/>
    <s v="They have launched a Kickstarter."/>
    <n v="125000"/>
    <n v="124"/>
    <x v="1"/>
    <x v="0"/>
    <x v="0"/>
    <x v="2645"/>
    <n v="1449186941"/>
    <x v="0"/>
    <n v="3"/>
    <b v="0"/>
    <x v="36"/>
    <m/>
    <m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x v="2646"/>
    <n v="1479740343"/>
    <x v="0"/>
    <n v="5"/>
    <b v="0"/>
    <x v="36"/>
    <m/>
    <m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x v="2647"/>
    <n v="1447960809"/>
    <x v="0"/>
    <n v="17"/>
    <b v="0"/>
    <x v="36"/>
    <m/>
    <m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x v="2648"/>
    <n v="1415591325"/>
    <x v="0"/>
    <n v="11"/>
    <b v="0"/>
    <x v="36"/>
    <m/>
    <m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x v="2649"/>
    <n v="1399909127"/>
    <x v="0"/>
    <n v="70"/>
    <b v="0"/>
    <x v="36"/>
    <m/>
    <m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x v="2650"/>
    <n v="1424442326"/>
    <x v="0"/>
    <n v="6"/>
    <b v="0"/>
    <x v="36"/>
    <m/>
    <m/>
    <x v="2"/>
    <x v="36"/>
  </r>
  <r>
    <n v="2655"/>
    <x v="2654"/>
    <s v="Thank you for your support!"/>
    <n v="15000"/>
    <n v="3155"/>
    <x v="1"/>
    <x v="0"/>
    <x v="0"/>
    <x v="2651"/>
    <n v="1452631647"/>
    <x v="0"/>
    <n v="43"/>
    <b v="0"/>
    <x v="36"/>
    <m/>
    <m/>
    <x v="2"/>
    <x v="36"/>
  </r>
  <r>
    <n v="2656"/>
    <x v="2655"/>
    <s v="MoonWatcher will be bringing the Moon closer to all of us."/>
    <n v="150000"/>
    <n v="17155"/>
    <x v="1"/>
    <x v="0"/>
    <x v="0"/>
    <x v="2652"/>
    <n v="1485966688"/>
    <x v="0"/>
    <n v="152"/>
    <b v="0"/>
    <x v="36"/>
    <m/>
    <m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x v="2653"/>
    <n v="1467325053"/>
    <x v="0"/>
    <n v="59"/>
    <b v="0"/>
    <x v="36"/>
    <m/>
    <m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x v="2654"/>
    <n v="1467321194"/>
    <x v="0"/>
    <n v="4"/>
    <b v="0"/>
    <x v="36"/>
    <m/>
    <m/>
    <x v="2"/>
    <x v="36"/>
  </r>
  <r>
    <n v="2659"/>
    <x v="2658"/>
    <s v="test"/>
    <n v="49000"/>
    <n v="1333"/>
    <x v="1"/>
    <x v="0"/>
    <x v="0"/>
    <x v="2655"/>
    <n v="1426729210"/>
    <x v="0"/>
    <n v="10"/>
    <b v="0"/>
    <x v="36"/>
    <m/>
    <m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x v="2656"/>
    <n v="1443200818"/>
    <x v="0"/>
    <n v="5"/>
    <b v="0"/>
    <x v="36"/>
    <m/>
    <m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x v="2657"/>
    <n v="1380150010"/>
    <x v="0"/>
    <n v="60"/>
    <b v="1"/>
    <x v="37"/>
    <m/>
    <m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x v="2658"/>
    <n v="1437587713"/>
    <x v="0"/>
    <n v="80"/>
    <b v="1"/>
    <x v="37"/>
    <m/>
    <m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x v="2659"/>
    <n v="1438873007"/>
    <x v="0"/>
    <n v="56"/>
    <b v="1"/>
    <x v="37"/>
    <m/>
    <m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x v="2660"/>
    <n v="1446683797"/>
    <x v="0"/>
    <n v="104"/>
    <b v="1"/>
    <x v="37"/>
    <m/>
    <m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x v="2661"/>
    <n v="1426886974"/>
    <x v="0"/>
    <n v="46"/>
    <b v="1"/>
    <x v="37"/>
    <m/>
    <m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x v="2662"/>
    <n v="1440008439"/>
    <x v="0"/>
    <n v="206"/>
    <b v="1"/>
    <x v="37"/>
    <m/>
    <m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x v="2663"/>
    <n v="1452550416"/>
    <x v="0"/>
    <n v="18"/>
    <b v="1"/>
    <x v="37"/>
    <m/>
    <m/>
    <x v="2"/>
    <x v="37"/>
  </r>
  <r>
    <n v="2668"/>
    <x v="2667"/>
    <s v="Creativity on the go! |_x000a_CrÃ©ativitÃ© en mouvement !"/>
    <n v="1000"/>
    <n v="1707"/>
    <x v="0"/>
    <x v="5"/>
    <x v="5"/>
    <x v="2664"/>
    <n v="1443449265"/>
    <x v="0"/>
    <n v="28"/>
    <b v="1"/>
    <x v="37"/>
    <m/>
    <m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x v="2665"/>
    <n v="1447203096"/>
    <x v="0"/>
    <n v="11"/>
    <b v="1"/>
    <x v="37"/>
    <m/>
    <m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x v="2666"/>
    <n v="1404174580"/>
    <x v="1"/>
    <n v="60"/>
    <b v="0"/>
    <x v="37"/>
    <m/>
    <m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x v="2667"/>
    <n v="1416419916"/>
    <x v="1"/>
    <n v="84"/>
    <b v="0"/>
    <x v="37"/>
    <m/>
    <m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x v="2668"/>
    <n v="1449436390"/>
    <x v="1"/>
    <n v="47"/>
    <b v="0"/>
    <x v="37"/>
    <m/>
    <m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x v="2669"/>
    <n v="1412081999"/>
    <x v="1"/>
    <n v="66"/>
    <b v="0"/>
    <x v="37"/>
    <m/>
    <m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x v="2670"/>
    <n v="1465398670"/>
    <x v="1"/>
    <n v="171"/>
    <b v="0"/>
    <x v="37"/>
    <m/>
    <m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x v="2671"/>
    <n v="1413059689"/>
    <x v="1"/>
    <n v="29"/>
    <b v="0"/>
    <x v="37"/>
    <m/>
    <m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x v="2672"/>
    <n v="1461337174"/>
    <x v="0"/>
    <n v="9"/>
    <b v="0"/>
    <x v="37"/>
    <m/>
    <m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x v="2673"/>
    <n v="1401756143"/>
    <x v="0"/>
    <n v="27"/>
    <b v="0"/>
    <x v="37"/>
    <m/>
    <m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x v="2674"/>
    <n v="1440529765"/>
    <x v="0"/>
    <n v="2"/>
    <b v="0"/>
    <x v="37"/>
    <m/>
    <m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x v="2675"/>
    <n v="1422489694"/>
    <x v="0"/>
    <n v="3"/>
    <b v="0"/>
    <x v="37"/>
    <m/>
    <m/>
    <x v="2"/>
    <x v="37"/>
  </r>
  <r>
    <n v="2680"/>
    <x v="2679"/>
    <s v="iHeartPillow, Connecting loved ones"/>
    <n v="32000"/>
    <n v="276"/>
    <x v="2"/>
    <x v="3"/>
    <x v="3"/>
    <x v="2676"/>
    <n v="1457327091"/>
    <x v="0"/>
    <n v="4"/>
    <b v="0"/>
    <x v="37"/>
    <m/>
    <m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x v="2677"/>
    <n v="1402867750"/>
    <x v="0"/>
    <n v="2"/>
    <b v="0"/>
    <x v="19"/>
    <m/>
    <m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x v="2678"/>
    <n v="1413838540"/>
    <x v="0"/>
    <n v="20"/>
    <b v="0"/>
    <x v="19"/>
    <m/>
    <m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x v="2679"/>
    <n v="1422641240"/>
    <x v="0"/>
    <n v="3"/>
    <b v="0"/>
    <x v="19"/>
    <m/>
    <m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x v="2680"/>
    <n v="1404165425"/>
    <x v="0"/>
    <n v="4"/>
    <b v="0"/>
    <x v="19"/>
    <m/>
    <m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x v="2681"/>
    <n v="1424968930"/>
    <x v="0"/>
    <n v="1"/>
    <b v="0"/>
    <x v="19"/>
    <m/>
    <m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x v="2682"/>
    <n v="1410391423"/>
    <x v="0"/>
    <n v="0"/>
    <b v="0"/>
    <x v="19"/>
    <m/>
    <m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x v="2683"/>
    <n v="1432999318"/>
    <x v="0"/>
    <n v="0"/>
    <b v="0"/>
    <x v="19"/>
    <m/>
    <m/>
    <x v="7"/>
    <x v="19"/>
  </r>
  <r>
    <n v="2688"/>
    <x v="2687"/>
    <s v="The amazing gourmet Mac N Cheez Food Truck Campaigne!"/>
    <n v="50000"/>
    <n v="74"/>
    <x v="2"/>
    <x v="0"/>
    <x v="0"/>
    <x v="2684"/>
    <n v="1422067870"/>
    <x v="0"/>
    <n v="14"/>
    <b v="0"/>
    <x v="19"/>
    <m/>
    <m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x v="2685"/>
    <n v="1467327890"/>
    <x v="0"/>
    <n v="1"/>
    <b v="0"/>
    <x v="19"/>
    <m/>
    <m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x v="2686"/>
    <n v="1429410676"/>
    <x v="0"/>
    <n v="118"/>
    <b v="0"/>
    <x v="19"/>
    <m/>
    <m/>
    <x v="7"/>
    <x v="19"/>
  </r>
  <r>
    <n v="2691"/>
    <x v="2690"/>
    <s v="A Great New local Food Truck serving up ethnic fusion inspired eats in Ottawa."/>
    <n v="65000"/>
    <n v="35"/>
    <x v="2"/>
    <x v="5"/>
    <x v="5"/>
    <x v="2687"/>
    <n v="1427390557"/>
    <x v="0"/>
    <n v="2"/>
    <b v="0"/>
    <x v="19"/>
    <m/>
    <m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x v="2688"/>
    <n v="1424678460"/>
    <x v="0"/>
    <n v="1"/>
    <b v="0"/>
    <x v="19"/>
    <m/>
    <m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x v="2689"/>
    <n v="1405307966"/>
    <x v="0"/>
    <n v="3"/>
    <b v="0"/>
    <x v="19"/>
    <m/>
    <m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x v="2690"/>
    <n v="1409109739"/>
    <x v="0"/>
    <n v="1"/>
    <b v="0"/>
    <x v="19"/>
    <m/>
    <m/>
    <x v="7"/>
    <x v="19"/>
  </r>
  <r>
    <n v="2695"/>
    <x v="2694"/>
    <s v="I am creating food magic on the go! Amazing food isn't just for sitdown restaraunts anymore!"/>
    <n v="15000"/>
    <n v="71"/>
    <x v="2"/>
    <x v="0"/>
    <x v="0"/>
    <x v="2691"/>
    <n v="1423801318"/>
    <x v="0"/>
    <n v="3"/>
    <b v="0"/>
    <x v="19"/>
    <m/>
    <m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x v="2692"/>
    <n v="1416600960"/>
    <x v="0"/>
    <n v="38"/>
    <b v="0"/>
    <x v="19"/>
    <m/>
    <m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x v="2693"/>
    <n v="1435876423"/>
    <x v="0"/>
    <n v="52"/>
    <b v="0"/>
    <x v="19"/>
    <m/>
    <m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x v="2694"/>
    <n v="1401312808"/>
    <x v="0"/>
    <n v="2"/>
    <b v="0"/>
    <x v="19"/>
    <m/>
    <m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x v="2695"/>
    <n v="1404941463"/>
    <x v="0"/>
    <n v="0"/>
    <b v="0"/>
    <x v="19"/>
    <m/>
    <m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x v="2696"/>
    <n v="1408481972"/>
    <x v="0"/>
    <n v="4"/>
    <b v="0"/>
    <x v="19"/>
    <m/>
    <m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x v="2697"/>
    <n v="1488911734"/>
    <x v="0"/>
    <n v="46"/>
    <b v="0"/>
    <x v="38"/>
    <m/>
    <m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x v="2698"/>
    <n v="1488827677"/>
    <x v="1"/>
    <n v="26"/>
    <b v="0"/>
    <x v="38"/>
    <m/>
    <m/>
    <x v="1"/>
    <x v="38"/>
  </r>
  <r>
    <n v="2703"/>
    <x v="2702"/>
    <s v="Â¡Tu nuevo espacio cultural multidisciplinario en el centro de Pachuca, Hidalgo"/>
    <n v="40000"/>
    <n v="41500"/>
    <x v="3"/>
    <x v="14"/>
    <x v="10"/>
    <x v="2699"/>
    <n v="1485016430"/>
    <x v="0"/>
    <n v="45"/>
    <b v="0"/>
    <x v="38"/>
    <m/>
    <m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x v="2700"/>
    <n v="1487709714"/>
    <x v="0"/>
    <n v="7"/>
    <b v="0"/>
    <x v="38"/>
    <m/>
    <m/>
    <x v="1"/>
    <x v="38"/>
  </r>
  <r>
    <n v="2705"/>
    <x v="2704"/>
    <s v="Help light the lights at the historic Fischer Theatre in Danville, IL."/>
    <n v="16500"/>
    <n v="1739"/>
    <x v="3"/>
    <x v="0"/>
    <x v="0"/>
    <x v="2701"/>
    <n v="1486504758"/>
    <x v="0"/>
    <n v="8"/>
    <b v="0"/>
    <x v="38"/>
    <m/>
    <m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x v="2702"/>
    <n v="1410937483"/>
    <x v="1"/>
    <n v="263"/>
    <b v="1"/>
    <x v="38"/>
    <m/>
    <m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x v="2703"/>
    <n v="1367088443"/>
    <x v="1"/>
    <n v="394"/>
    <b v="1"/>
    <x v="38"/>
    <m/>
    <m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x v="2704"/>
    <n v="1463935526"/>
    <x v="1"/>
    <n v="1049"/>
    <b v="1"/>
    <x v="38"/>
    <m/>
    <m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x v="2705"/>
    <n v="1472528141"/>
    <x v="1"/>
    <n v="308"/>
    <b v="1"/>
    <x v="38"/>
    <m/>
    <m/>
    <x v="1"/>
    <x v="38"/>
  </r>
  <r>
    <n v="2710"/>
    <x v="2709"/>
    <s v="Building Brooklyn's own creative venue for circus, theater and events of all types."/>
    <n v="60000"/>
    <n v="92340.21"/>
    <x v="0"/>
    <x v="0"/>
    <x v="0"/>
    <x v="2706"/>
    <n v="1404797428"/>
    <x v="1"/>
    <n v="1088"/>
    <b v="1"/>
    <x v="38"/>
    <m/>
    <m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x v="2707"/>
    <n v="1400694790"/>
    <x v="1"/>
    <n v="73"/>
    <b v="1"/>
    <x v="38"/>
    <m/>
    <m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x v="2708"/>
    <n v="1370568560"/>
    <x v="1"/>
    <n v="143"/>
    <b v="1"/>
    <x v="38"/>
    <m/>
    <m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x v="2709"/>
    <n v="1447515684"/>
    <x v="1"/>
    <n v="1420"/>
    <b v="1"/>
    <x v="38"/>
    <m/>
    <m/>
    <x v="1"/>
    <x v="38"/>
  </r>
  <r>
    <n v="2714"/>
    <x v="2713"/>
    <s v="The Crane will be the new home for independent theater in Northeast Minneapolis"/>
    <n v="25000"/>
    <n v="29089"/>
    <x v="0"/>
    <x v="0"/>
    <x v="0"/>
    <x v="2710"/>
    <n v="1474040596"/>
    <x v="1"/>
    <n v="305"/>
    <b v="1"/>
    <x v="38"/>
    <m/>
    <m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x v="2711"/>
    <n v="1453109628"/>
    <x v="1"/>
    <n v="551"/>
    <b v="1"/>
    <x v="38"/>
    <m/>
    <m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x v="2712"/>
    <n v="1441699193"/>
    <x v="1"/>
    <n v="187"/>
    <b v="1"/>
    <x v="38"/>
    <m/>
    <m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x v="2713"/>
    <n v="1414015049"/>
    <x v="1"/>
    <n v="325"/>
    <b v="1"/>
    <x v="38"/>
    <m/>
    <m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x v="2714"/>
    <n v="1459865945"/>
    <x v="1"/>
    <n v="148"/>
    <b v="1"/>
    <x v="38"/>
    <m/>
    <m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x v="2715"/>
    <n v="1455756294"/>
    <x v="0"/>
    <n v="69"/>
    <b v="1"/>
    <x v="38"/>
    <m/>
    <m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x v="2716"/>
    <n v="1476270653"/>
    <x v="0"/>
    <n v="173"/>
    <b v="1"/>
    <x v="38"/>
    <m/>
    <m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x v="2717"/>
    <n v="1375880598"/>
    <x v="0"/>
    <n v="269"/>
    <b v="1"/>
    <x v="30"/>
    <m/>
    <m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x v="2718"/>
    <n v="1480538053"/>
    <x v="0"/>
    <n v="185"/>
    <b v="1"/>
    <x v="30"/>
    <m/>
    <m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x v="2719"/>
    <n v="1414872488"/>
    <x v="0"/>
    <n v="176"/>
    <b v="1"/>
    <x v="30"/>
    <m/>
    <m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x v="2720"/>
    <n v="1436860259"/>
    <x v="0"/>
    <n v="1019"/>
    <b v="1"/>
    <x v="30"/>
    <m/>
    <m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x v="2721"/>
    <n v="1484070735"/>
    <x v="0"/>
    <n v="113"/>
    <b v="1"/>
    <x v="30"/>
    <m/>
    <m/>
    <x v="2"/>
    <x v="30"/>
  </r>
  <r>
    <n v="2726"/>
    <x v="2725"/>
    <s v="Krimston TWO: iPhone Dual SIM Case"/>
    <n v="100000"/>
    <n v="105745"/>
    <x v="0"/>
    <x v="0"/>
    <x v="0"/>
    <x v="2722"/>
    <n v="1458741311"/>
    <x v="0"/>
    <n v="404"/>
    <b v="1"/>
    <x v="30"/>
    <m/>
    <m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x v="2723"/>
    <n v="1436804063"/>
    <x v="0"/>
    <n v="707"/>
    <b v="1"/>
    <x v="30"/>
    <m/>
    <m/>
    <x v="2"/>
    <x v="30"/>
  </r>
  <r>
    <n v="2728"/>
    <x v="2727"/>
    <s v="SSD, WiFi, RTC w/Battery and high power USB all in one shield."/>
    <n v="15000"/>
    <n v="30274"/>
    <x v="0"/>
    <x v="0"/>
    <x v="0"/>
    <x v="2724"/>
    <n v="1448461434"/>
    <x v="0"/>
    <n v="392"/>
    <b v="1"/>
    <x v="30"/>
    <m/>
    <m/>
    <x v="2"/>
    <x v="30"/>
  </r>
  <r>
    <n v="2729"/>
    <x v="2728"/>
    <s v="A luggage that is more than a luggage! It is what you want it to be."/>
    <n v="7500"/>
    <n v="7833"/>
    <x v="0"/>
    <x v="0"/>
    <x v="0"/>
    <x v="2725"/>
    <n v="1427867197"/>
    <x v="0"/>
    <n v="23"/>
    <b v="1"/>
    <x v="30"/>
    <m/>
    <m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x v="2726"/>
    <n v="1363611575"/>
    <x v="0"/>
    <n v="682"/>
    <b v="1"/>
    <x v="30"/>
    <m/>
    <m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x v="2727"/>
    <n v="1408624622"/>
    <x v="0"/>
    <n v="37"/>
    <b v="1"/>
    <x v="30"/>
    <m/>
    <m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x v="2728"/>
    <n v="1366917828"/>
    <x v="0"/>
    <n v="146"/>
    <b v="1"/>
    <x v="30"/>
    <m/>
    <m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x v="2729"/>
    <n v="1423463574"/>
    <x v="0"/>
    <n v="119"/>
    <b v="1"/>
    <x v="30"/>
    <m/>
    <m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x v="2730"/>
    <n v="1473782592"/>
    <x v="0"/>
    <n v="163"/>
    <b v="1"/>
    <x v="30"/>
    <m/>
    <m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x v="2731"/>
    <n v="1360551250"/>
    <x v="0"/>
    <n v="339"/>
    <b v="1"/>
    <x v="30"/>
    <m/>
    <m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x v="2732"/>
    <n v="1395676773"/>
    <x v="0"/>
    <n v="58"/>
    <b v="1"/>
    <x v="30"/>
    <m/>
    <m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x v="2733"/>
    <n v="1386108087"/>
    <x v="0"/>
    <n v="456"/>
    <b v="1"/>
    <x v="30"/>
    <m/>
    <m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x v="2734"/>
    <n v="1473218804"/>
    <x v="0"/>
    <n v="15"/>
    <b v="1"/>
    <x v="30"/>
    <m/>
    <m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x v="2735"/>
    <n v="1395436717"/>
    <x v="0"/>
    <n v="191"/>
    <b v="1"/>
    <x v="30"/>
    <m/>
    <m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x v="2736"/>
    <n v="1423529152"/>
    <x v="0"/>
    <n v="17"/>
    <b v="1"/>
    <x v="30"/>
    <m/>
    <m/>
    <x v="2"/>
    <x v="30"/>
  </r>
  <r>
    <n v="2741"/>
    <x v="2740"/>
    <s v="Help me publish my 1st children's book as an aspiring author!"/>
    <n v="8000"/>
    <n v="35"/>
    <x v="2"/>
    <x v="0"/>
    <x v="0"/>
    <x v="2737"/>
    <n v="1412005602"/>
    <x v="0"/>
    <n v="4"/>
    <b v="0"/>
    <x v="39"/>
    <m/>
    <m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x v="2738"/>
    <n v="1335892587"/>
    <x v="0"/>
    <n v="18"/>
    <b v="0"/>
    <x v="39"/>
    <m/>
    <m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x v="2739"/>
    <n v="1474271607"/>
    <x v="0"/>
    <n v="0"/>
    <b v="0"/>
    <x v="39"/>
    <m/>
    <m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x v="2740"/>
    <n v="1327886998"/>
    <x v="0"/>
    <n v="22"/>
    <b v="0"/>
    <x v="39"/>
    <m/>
    <m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x v="2741"/>
    <n v="1337125368"/>
    <x v="0"/>
    <n v="49"/>
    <b v="0"/>
    <x v="39"/>
    <m/>
    <m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x v="2742"/>
    <n v="1406745911"/>
    <x v="0"/>
    <n v="19"/>
    <b v="0"/>
    <x v="39"/>
    <m/>
    <m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x v="2743"/>
    <n v="1337095997"/>
    <x v="0"/>
    <n v="4"/>
    <b v="0"/>
    <x v="39"/>
    <m/>
    <m/>
    <x v="3"/>
    <x v="39"/>
  </r>
  <r>
    <n v="2748"/>
    <x v="2747"/>
    <s v="Interactive Book with Audio to learn the Ojibwe Language for Children.  Website, Ebook and more!"/>
    <n v="5000"/>
    <n v="53"/>
    <x v="2"/>
    <x v="0"/>
    <x v="0"/>
    <x v="2744"/>
    <n v="1470243802"/>
    <x v="0"/>
    <n v="4"/>
    <b v="0"/>
    <x v="39"/>
    <m/>
    <m/>
    <x v="3"/>
    <x v="39"/>
  </r>
  <r>
    <n v="2749"/>
    <x v="2748"/>
    <s v="Self-publishing my children's book."/>
    <n v="10000"/>
    <n v="110"/>
    <x v="2"/>
    <x v="0"/>
    <x v="0"/>
    <x v="2745"/>
    <n v="1425582637"/>
    <x v="0"/>
    <n v="2"/>
    <b v="0"/>
    <x v="39"/>
    <m/>
    <m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x v="2746"/>
    <n v="1340055345"/>
    <x v="0"/>
    <n v="0"/>
    <b v="0"/>
    <x v="39"/>
    <m/>
    <m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x v="2747"/>
    <n v="1397855842"/>
    <x v="0"/>
    <n v="0"/>
    <b v="0"/>
    <x v="39"/>
    <m/>
    <m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x v="2748"/>
    <n v="1320776504"/>
    <x v="0"/>
    <n v="14"/>
    <b v="0"/>
    <x v="39"/>
    <m/>
    <m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x v="2749"/>
    <n v="1343425023"/>
    <x v="0"/>
    <n v="8"/>
    <b v="0"/>
    <x v="39"/>
    <m/>
    <m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x v="2750"/>
    <n v="1407856551"/>
    <x v="0"/>
    <n v="0"/>
    <b v="0"/>
    <x v="39"/>
    <m/>
    <m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x v="2751"/>
    <n v="1425927527"/>
    <x v="0"/>
    <n v="15"/>
    <b v="0"/>
    <x v="39"/>
    <m/>
    <m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x v="2752"/>
    <n v="1386884201"/>
    <x v="0"/>
    <n v="33"/>
    <b v="0"/>
    <x v="39"/>
    <m/>
    <m/>
    <x v="3"/>
    <x v="39"/>
  </r>
  <r>
    <n v="2757"/>
    <x v="2756"/>
    <s v="A children's letter book that Lampoons Hillary Clinton"/>
    <n v="1500"/>
    <n v="10"/>
    <x v="2"/>
    <x v="0"/>
    <x v="0"/>
    <x v="2753"/>
    <n v="1469202332"/>
    <x v="0"/>
    <n v="2"/>
    <b v="0"/>
    <x v="39"/>
    <m/>
    <m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x v="2754"/>
    <n v="1474886183"/>
    <x v="0"/>
    <n v="6"/>
    <b v="0"/>
    <x v="39"/>
    <m/>
    <m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x v="2755"/>
    <n v="1464943666"/>
    <x v="0"/>
    <n v="2"/>
    <b v="0"/>
    <x v="39"/>
    <m/>
    <m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x v="2756"/>
    <n v="1369134258"/>
    <x v="0"/>
    <n v="0"/>
    <b v="0"/>
    <x v="39"/>
    <m/>
    <m/>
    <x v="3"/>
    <x v="39"/>
  </r>
  <r>
    <n v="2761"/>
    <x v="2760"/>
    <s v="Help me give away 500 copies of my picture book so more kids will know US geography!"/>
    <n v="5000"/>
    <n v="36"/>
    <x v="2"/>
    <x v="0"/>
    <x v="0"/>
    <x v="2757"/>
    <n v="1354584693"/>
    <x v="0"/>
    <n v="4"/>
    <b v="0"/>
    <x v="39"/>
    <m/>
    <m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x v="2758"/>
    <n v="1326934395"/>
    <x v="0"/>
    <n v="1"/>
    <b v="0"/>
    <x v="39"/>
    <m/>
    <m/>
    <x v="3"/>
    <x v="39"/>
  </r>
  <r>
    <n v="2763"/>
    <x v="2762"/>
    <s v="How Santa finds childrens homes without getting lost by following certain stars."/>
    <n v="39400"/>
    <n v="90"/>
    <x v="2"/>
    <x v="0"/>
    <x v="0"/>
    <x v="2759"/>
    <n v="1365515684"/>
    <x v="0"/>
    <n v="3"/>
    <b v="0"/>
    <x v="39"/>
    <m/>
    <m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x v="2760"/>
    <n v="1335855631"/>
    <x v="0"/>
    <n v="4"/>
    <b v="0"/>
    <x v="39"/>
    <m/>
    <m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x v="2761"/>
    <n v="1350050028"/>
    <x v="0"/>
    <n v="0"/>
    <b v="0"/>
    <x v="39"/>
    <m/>
    <m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x v="2762"/>
    <n v="1310486518"/>
    <x v="0"/>
    <n v="4"/>
    <b v="0"/>
    <x v="39"/>
    <m/>
    <m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x v="2763"/>
    <n v="1434582050"/>
    <x v="0"/>
    <n v="3"/>
    <b v="0"/>
    <x v="39"/>
    <m/>
    <m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x v="2764"/>
    <n v="1330440323"/>
    <x v="0"/>
    <n v="34"/>
    <b v="0"/>
    <x v="39"/>
    <m/>
    <m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x v="2765"/>
    <n v="1397677790"/>
    <x v="0"/>
    <n v="2"/>
    <b v="0"/>
    <x v="39"/>
    <m/>
    <m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x v="2766"/>
    <n v="1392569730"/>
    <x v="0"/>
    <n v="33"/>
    <b v="0"/>
    <x v="39"/>
    <m/>
    <m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x v="2767"/>
    <n v="1355489140"/>
    <x v="0"/>
    <n v="0"/>
    <b v="0"/>
    <x v="39"/>
    <m/>
    <m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x v="2768"/>
    <n v="1379710294"/>
    <x v="0"/>
    <n v="0"/>
    <b v="0"/>
    <x v="39"/>
    <m/>
    <m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x v="2769"/>
    <n v="1460666721"/>
    <x v="0"/>
    <n v="1"/>
    <b v="0"/>
    <x v="39"/>
    <m/>
    <m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x v="2770"/>
    <n v="1360119728"/>
    <x v="0"/>
    <n v="13"/>
    <b v="0"/>
    <x v="39"/>
    <m/>
    <m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x v="2771"/>
    <n v="1321402754"/>
    <x v="0"/>
    <n v="2"/>
    <b v="0"/>
    <x v="39"/>
    <m/>
    <m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x v="2772"/>
    <n v="1431414476"/>
    <x v="0"/>
    <n v="36"/>
    <b v="0"/>
    <x v="39"/>
    <m/>
    <m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x v="2773"/>
    <n v="1434557004"/>
    <x v="0"/>
    <n v="1"/>
    <b v="0"/>
    <x v="39"/>
    <m/>
    <m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x v="2774"/>
    <n v="1406417306"/>
    <x v="0"/>
    <n v="15"/>
    <b v="0"/>
    <x v="39"/>
    <m/>
    <m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x v="2775"/>
    <n v="1445609021"/>
    <x v="0"/>
    <n v="1"/>
    <b v="0"/>
    <x v="39"/>
    <m/>
    <m/>
    <x v="3"/>
    <x v="39"/>
  </r>
  <r>
    <n v="2780"/>
    <x v="2779"/>
    <s v="Turn the World with my kids, and then write a book with the advice for traveling with baby"/>
    <n v="100000"/>
    <n v="0"/>
    <x v="2"/>
    <x v="13"/>
    <x v="3"/>
    <x v="2776"/>
    <n v="1486550688"/>
    <x v="0"/>
    <n v="0"/>
    <b v="0"/>
    <x v="39"/>
    <m/>
    <m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x v="2777"/>
    <n v="1421274954"/>
    <x v="0"/>
    <n v="28"/>
    <b v="1"/>
    <x v="6"/>
    <m/>
    <m/>
    <x v="1"/>
    <x v="6"/>
  </r>
  <r>
    <n v="2782"/>
    <x v="2781"/>
    <s v="The premiere theatre troupe in SE Michigan offering acting opportunities for the 50+ actor."/>
    <n v="1000"/>
    <n v="1200"/>
    <x v="0"/>
    <x v="0"/>
    <x v="0"/>
    <x v="2778"/>
    <n v="1421964718"/>
    <x v="0"/>
    <n v="18"/>
    <b v="1"/>
    <x v="6"/>
    <m/>
    <m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x v="2779"/>
    <n v="1428583846"/>
    <x v="0"/>
    <n v="61"/>
    <b v="1"/>
    <x v="6"/>
    <m/>
    <m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x v="2780"/>
    <n v="1412794443"/>
    <x v="0"/>
    <n v="108"/>
    <b v="1"/>
    <x v="6"/>
    <m/>
    <m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x v="2781"/>
    <n v="1467865967"/>
    <x v="0"/>
    <n v="142"/>
    <b v="1"/>
    <x v="6"/>
    <m/>
    <m/>
    <x v="1"/>
    <x v="6"/>
  </r>
  <r>
    <n v="2786"/>
    <x v="2785"/>
    <s v="A heart-melting farce about sex, art and the lovelorn lay-abouts of London-town."/>
    <n v="2500"/>
    <n v="2946"/>
    <x v="0"/>
    <x v="1"/>
    <x v="1"/>
    <x v="2782"/>
    <n v="1403703580"/>
    <x v="0"/>
    <n v="74"/>
    <b v="1"/>
    <x v="6"/>
    <m/>
    <m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x v="2783"/>
    <n v="1403066752"/>
    <x v="0"/>
    <n v="38"/>
    <b v="1"/>
    <x v="6"/>
    <m/>
    <m/>
    <x v="1"/>
    <x v="6"/>
  </r>
  <r>
    <n v="2788"/>
    <x v="2787"/>
    <s v="MOVING FORWARD! WE HAVE REACHED GOAL BUT HAVE MORE TIME!! PLEASE CONSIDER PLEDGING."/>
    <n v="2000"/>
    <n v="2050"/>
    <x v="0"/>
    <x v="0"/>
    <x v="0"/>
    <x v="2784"/>
    <n v="1467219043"/>
    <x v="0"/>
    <n v="20"/>
    <b v="1"/>
    <x v="6"/>
    <m/>
    <m/>
    <x v="1"/>
    <x v="6"/>
  </r>
  <r>
    <n v="2789"/>
    <x v="2788"/>
    <s v="BNT's Biggest Adventure So Far: Our 2015 full length production!"/>
    <n v="3000"/>
    <n v="3035"/>
    <x v="0"/>
    <x v="0"/>
    <x v="0"/>
    <x v="2785"/>
    <n v="1424477934"/>
    <x v="0"/>
    <n v="24"/>
    <b v="1"/>
    <x v="6"/>
    <m/>
    <m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x v="2786"/>
    <n v="1421101903"/>
    <x v="0"/>
    <n v="66"/>
    <b v="1"/>
    <x v="6"/>
    <m/>
    <m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x v="2787"/>
    <n v="1470778559"/>
    <x v="0"/>
    <n v="28"/>
    <b v="1"/>
    <x v="6"/>
    <m/>
    <m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x v="2788"/>
    <n v="1435469559"/>
    <x v="0"/>
    <n v="24"/>
    <b v="1"/>
    <x v="6"/>
    <m/>
    <m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x v="2789"/>
    <n v="1434881005"/>
    <x v="0"/>
    <n v="73"/>
    <b v="1"/>
    <x v="6"/>
    <m/>
    <m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x v="2790"/>
    <n v="1455640559"/>
    <x v="0"/>
    <n v="3"/>
    <b v="1"/>
    <x v="6"/>
    <m/>
    <m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x v="2791"/>
    <n v="1400675841"/>
    <x v="0"/>
    <n v="20"/>
    <b v="1"/>
    <x v="6"/>
    <m/>
    <m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x v="2792"/>
    <n v="1401972028"/>
    <x v="0"/>
    <n v="21"/>
    <b v="1"/>
    <x v="6"/>
    <m/>
    <m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x v="2793"/>
    <n v="1402266840"/>
    <x v="0"/>
    <n v="94"/>
    <b v="1"/>
    <x v="6"/>
    <m/>
    <m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x v="2794"/>
    <n v="1437063121"/>
    <x v="0"/>
    <n v="139"/>
    <b v="1"/>
    <x v="6"/>
    <m/>
    <m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x v="2795"/>
    <n v="1463466070"/>
    <x v="0"/>
    <n v="130"/>
    <b v="1"/>
    <x v="6"/>
    <m/>
    <m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x v="2796"/>
    <n v="1415193366"/>
    <x v="0"/>
    <n v="31"/>
    <b v="1"/>
    <x v="6"/>
    <m/>
    <m/>
    <x v="1"/>
    <x v="6"/>
  </r>
  <r>
    <n v="2801"/>
    <x v="2800"/>
    <s v="Arise Theatre Company's production of August Strindberg's expressionist masterpiece 'A Dream Play'."/>
    <n v="500"/>
    <n v="666"/>
    <x v="0"/>
    <x v="2"/>
    <x v="2"/>
    <x v="2797"/>
    <n v="1411019409"/>
    <x v="0"/>
    <n v="13"/>
    <b v="1"/>
    <x v="6"/>
    <m/>
    <m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x v="2798"/>
    <n v="1436283107"/>
    <x v="0"/>
    <n v="90"/>
    <b v="1"/>
    <x v="6"/>
    <m/>
    <m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x v="2799"/>
    <n v="1433295276"/>
    <x v="0"/>
    <n v="141"/>
    <b v="1"/>
    <x v="6"/>
    <m/>
    <m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x v="2800"/>
    <n v="1409395990"/>
    <x v="0"/>
    <n v="23"/>
    <b v="1"/>
    <x v="6"/>
    <m/>
    <m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x v="2801"/>
    <n v="1438085273"/>
    <x v="0"/>
    <n v="18"/>
    <b v="1"/>
    <x v="6"/>
    <m/>
    <m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x v="2802"/>
    <n v="1435645490"/>
    <x v="0"/>
    <n v="76"/>
    <b v="1"/>
    <x v="6"/>
    <m/>
    <m/>
    <x v="1"/>
    <x v="6"/>
  </r>
  <r>
    <n v="2807"/>
    <x v="2806"/>
    <s v="Bringing Shakespeare back to the Playwrights"/>
    <n v="5000"/>
    <n v="6300"/>
    <x v="0"/>
    <x v="0"/>
    <x v="0"/>
    <x v="2803"/>
    <n v="1433019438"/>
    <x v="0"/>
    <n v="93"/>
    <b v="1"/>
    <x v="6"/>
    <m/>
    <m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x v="2804"/>
    <n v="1437682735"/>
    <x v="0"/>
    <n v="69"/>
    <b v="1"/>
    <x v="6"/>
    <m/>
    <m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x v="2805"/>
    <n v="1458647725"/>
    <x v="0"/>
    <n v="21"/>
    <b v="1"/>
    <x v="6"/>
    <m/>
    <m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x v="2806"/>
    <n v="1398828064"/>
    <x v="0"/>
    <n v="57"/>
    <b v="1"/>
    <x v="6"/>
    <m/>
    <m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x v="2807"/>
    <n v="1422100503"/>
    <x v="0"/>
    <n v="108"/>
    <b v="1"/>
    <x v="6"/>
    <m/>
    <m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x v="2808"/>
    <n v="1424368298"/>
    <x v="0"/>
    <n v="83"/>
    <b v="1"/>
    <x v="6"/>
    <m/>
    <m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x v="2809"/>
    <n v="1479577761"/>
    <x v="0"/>
    <n v="96"/>
    <b v="1"/>
    <x v="6"/>
    <m/>
    <m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x v="2810"/>
    <n v="1428572115"/>
    <x v="0"/>
    <n v="64"/>
    <b v="1"/>
    <x v="6"/>
    <m/>
    <m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x v="2811"/>
    <n v="1468003109"/>
    <x v="0"/>
    <n v="14"/>
    <b v="1"/>
    <x v="6"/>
    <m/>
    <m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x v="2812"/>
    <n v="1435921992"/>
    <x v="0"/>
    <n v="169"/>
    <b v="1"/>
    <x v="6"/>
    <m/>
    <m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x v="2813"/>
    <n v="1421680462"/>
    <x v="0"/>
    <n v="33"/>
    <b v="1"/>
    <x v="6"/>
    <m/>
    <m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x v="2814"/>
    <n v="1441290086"/>
    <x v="0"/>
    <n v="102"/>
    <b v="1"/>
    <x v="6"/>
    <m/>
    <m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x v="2815"/>
    <n v="1431693409"/>
    <x v="0"/>
    <n v="104"/>
    <b v="1"/>
    <x v="6"/>
    <m/>
    <m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x v="2816"/>
    <n v="1454337589"/>
    <x v="0"/>
    <n v="20"/>
    <b v="1"/>
    <x v="6"/>
    <m/>
    <m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x v="2817"/>
    <n v="1408918135"/>
    <x v="0"/>
    <n v="35"/>
    <b v="1"/>
    <x v="6"/>
    <m/>
    <m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x v="2818"/>
    <n v="1424881492"/>
    <x v="0"/>
    <n v="94"/>
    <b v="1"/>
    <x v="6"/>
    <m/>
    <m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x v="2819"/>
    <n v="1425428206"/>
    <x v="0"/>
    <n v="14"/>
    <b v="1"/>
    <x v="6"/>
    <m/>
    <m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x v="2820"/>
    <n v="1431412196"/>
    <x v="0"/>
    <n v="15"/>
    <b v="1"/>
    <x v="6"/>
    <m/>
    <m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x v="2821"/>
    <n v="1446663686"/>
    <x v="0"/>
    <n v="51"/>
    <b v="1"/>
    <x v="6"/>
    <m/>
    <m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x v="2822"/>
    <n v="1434415812"/>
    <x v="0"/>
    <n v="19"/>
    <b v="1"/>
    <x v="6"/>
    <m/>
    <m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x v="2823"/>
    <n v="1462379066"/>
    <x v="0"/>
    <n v="23"/>
    <b v="1"/>
    <x v="6"/>
    <m/>
    <m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x v="2824"/>
    <n v="1441606869"/>
    <x v="0"/>
    <n v="97"/>
    <b v="1"/>
    <x v="6"/>
    <m/>
    <m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x v="2825"/>
    <n v="1462443918"/>
    <x v="0"/>
    <n v="76"/>
    <b v="1"/>
    <x v="6"/>
    <m/>
    <m/>
    <x v="1"/>
    <x v="6"/>
  </r>
  <r>
    <n v="2830"/>
    <x v="2829"/>
    <s v="Avalon is a new South African Township play and Nakhtik is a  danced political lecture."/>
    <n v="3000"/>
    <n v="3000"/>
    <x v="0"/>
    <x v="0"/>
    <x v="0"/>
    <x v="2826"/>
    <n v="1398802148"/>
    <x v="0"/>
    <n v="11"/>
    <b v="1"/>
    <x v="6"/>
    <m/>
    <m/>
    <x v="1"/>
    <x v="6"/>
  </r>
  <r>
    <n v="2831"/>
    <x v="2830"/>
    <s v="We each wrote a play and would like to produce them for you for nothing more than art's sake!"/>
    <n v="3000"/>
    <n v="3320"/>
    <x v="0"/>
    <x v="0"/>
    <x v="0"/>
    <x v="2827"/>
    <n v="1434484070"/>
    <x v="0"/>
    <n v="52"/>
    <b v="1"/>
    <x v="6"/>
    <m/>
    <m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x v="2828"/>
    <n v="1414342894"/>
    <x v="0"/>
    <n v="95"/>
    <b v="1"/>
    <x v="6"/>
    <m/>
    <m/>
    <x v="1"/>
    <x v="6"/>
  </r>
  <r>
    <n v="2833"/>
    <x v="2832"/>
    <s v="A new play about exploring outer space"/>
    <n v="2700"/>
    <n v="2923"/>
    <x v="0"/>
    <x v="0"/>
    <x v="0"/>
    <x v="2829"/>
    <n v="1442804633"/>
    <x v="0"/>
    <n v="35"/>
    <b v="1"/>
    <x v="6"/>
    <m/>
    <m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x v="2830"/>
    <n v="1421362930"/>
    <x v="0"/>
    <n v="21"/>
    <b v="1"/>
    <x v="6"/>
    <m/>
    <m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x v="2831"/>
    <n v="1446742417"/>
    <x v="0"/>
    <n v="93"/>
    <b v="1"/>
    <x v="6"/>
    <m/>
    <m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x v="2832"/>
    <n v="1484115418"/>
    <x v="0"/>
    <n v="11"/>
    <b v="1"/>
    <x v="6"/>
    <m/>
    <m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x v="2833"/>
    <n v="1446241684"/>
    <x v="0"/>
    <n v="21"/>
    <b v="1"/>
    <x v="6"/>
    <m/>
    <m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x v="2834"/>
    <n v="1406039696"/>
    <x v="0"/>
    <n v="54"/>
    <b v="1"/>
    <x v="6"/>
    <m/>
    <m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x v="2835"/>
    <n v="1406958354"/>
    <x v="0"/>
    <n v="31"/>
    <b v="1"/>
    <x v="6"/>
    <m/>
    <m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x v="2836"/>
    <n v="1424825479"/>
    <x v="0"/>
    <n v="132"/>
    <b v="1"/>
    <x v="6"/>
    <m/>
    <m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x v="2837"/>
    <n v="1444844697"/>
    <x v="0"/>
    <n v="1"/>
    <b v="0"/>
    <x v="6"/>
    <m/>
    <m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x v="2838"/>
    <n v="1401058295"/>
    <x v="0"/>
    <n v="0"/>
    <b v="0"/>
    <x v="6"/>
    <m/>
    <m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x v="2839"/>
    <n v="1462210950"/>
    <x v="0"/>
    <n v="0"/>
    <b v="0"/>
    <x v="6"/>
    <m/>
    <m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x v="2840"/>
    <n v="1480943180"/>
    <x v="0"/>
    <n v="1"/>
    <b v="0"/>
    <x v="6"/>
    <m/>
    <m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x v="2841"/>
    <n v="1428539033"/>
    <x v="0"/>
    <n v="39"/>
    <b v="0"/>
    <x v="6"/>
    <m/>
    <m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x v="2842"/>
    <n v="1429029394"/>
    <x v="0"/>
    <n v="0"/>
    <b v="0"/>
    <x v="6"/>
    <m/>
    <m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x v="2843"/>
    <n v="1458847265"/>
    <x v="0"/>
    <n v="0"/>
    <b v="0"/>
    <x v="6"/>
    <m/>
    <m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x v="2844"/>
    <n v="1430321659"/>
    <x v="0"/>
    <n v="3"/>
    <b v="0"/>
    <x v="6"/>
    <m/>
    <m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x v="2845"/>
    <n v="1458814600"/>
    <x v="0"/>
    <n v="1"/>
    <b v="0"/>
    <x v="6"/>
    <m/>
    <m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x v="2846"/>
    <n v="1407370211"/>
    <x v="0"/>
    <n v="13"/>
    <b v="0"/>
    <x v="6"/>
    <m/>
    <m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x v="2847"/>
    <n v="1453334629"/>
    <x v="0"/>
    <n v="0"/>
    <b v="0"/>
    <x v="6"/>
    <m/>
    <m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x v="2848"/>
    <n v="1400720703"/>
    <x v="0"/>
    <n v="6"/>
    <b v="0"/>
    <x v="6"/>
    <m/>
    <m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x v="2849"/>
    <n v="1405485297"/>
    <x v="0"/>
    <n v="0"/>
    <b v="0"/>
    <x v="6"/>
    <m/>
    <m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x v="2850"/>
    <n v="1429290719"/>
    <x v="0"/>
    <n v="14"/>
    <b v="0"/>
    <x v="6"/>
    <m/>
    <m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x v="2851"/>
    <n v="1451607071"/>
    <x v="0"/>
    <n v="5"/>
    <b v="0"/>
    <x v="6"/>
    <m/>
    <m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x v="2852"/>
    <n v="1433897647"/>
    <x v="0"/>
    <n v="6"/>
    <b v="0"/>
    <x v="6"/>
    <m/>
    <m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x v="2853"/>
    <n v="1482444295"/>
    <x v="0"/>
    <n v="15"/>
    <b v="0"/>
    <x v="6"/>
    <m/>
    <m/>
    <x v="1"/>
    <x v="6"/>
  </r>
  <r>
    <n v="2858"/>
    <x v="2857"/>
    <s v="Een Gay Party in het centrum van Amersfoort. _x000a_Een geweldige avond uit, met een show, optredens en DJ's."/>
    <n v="1000"/>
    <n v="0"/>
    <x v="2"/>
    <x v="9"/>
    <x v="3"/>
    <x v="2854"/>
    <n v="1415711095"/>
    <x v="0"/>
    <n v="0"/>
    <b v="0"/>
    <x v="6"/>
    <m/>
    <m/>
    <x v="1"/>
    <x v="6"/>
  </r>
  <r>
    <n v="2859"/>
    <x v="2858"/>
    <s v="A theatre company that will create works to inspire young people and get everyone involved."/>
    <n v="2000"/>
    <n v="35"/>
    <x v="2"/>
    <x v="2"/>
    <x v="2"/>
    <x v="2855"/>
    <n v="1439800904"/>
    <x v="0"/>
    <n v="1"/>
    <b v="0"/>
    <x v="6"/>
    <m/>
    <m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x v="2856"/>
    <n v="1461179576"/>
    <x v="0"/>
    <n v="9"/>
    <b v="0"/>
    <x v="6"/>
    <m/>
    <m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x v="2857"/>
    <n v="1441894248"/>
    <x v="0"/>
    <n v="3"/>
    <b v="0"/>
    <x v="6"/>
    <m/>
    <m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x v="2858"/>
    <n v="1401044229"/>
    <x v="0"/>
    <n v="3"/>
    <b v="0"/>
    <x v="6"/>
    <m/>
    <m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x v="2859"/>
    <n v="1405095123"/>
    <x v="0"/>
    <n v="1"/>
    <b v="0"/>
    <x v="6"/>
    <m/>
    <m/>
    <x v="1"/>
    <x v="6"/>
  </r>
  <r>
    <n v="2864"/>
    <x v="2863"/>
    <s v="Accessible, original theatre for all!"/>
    <n v="2500"/>
    <n v="40"/>
    <x v="2"/>
    <x v="1"/>
    <x v="1"/>
    <x v="2860"/>
    <n v="1434552207"/>
    <x v="0"/>
    <n v="3"/>
    <b v="0"/>
    <x v="6"/>
    <m/>
    <m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x v="2861"/>
    <n v="1415328259"/>
    <x v="0"/>
    <n v="0"/>
    <b v="0"/>
    <x v="6"/>
    <m/>
    <m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x v="2862"/>
    <n v="1473893721"/>
    <x v="0"/>
    <n v="2"/>
    <b v="0"/>
    <x v="6"/>
    <m/>
    <m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x v="2863"/>
    <n v="1465533672"/>
    <x v="0"/>
    <n v="10"/>
    <b v="0"/>
    <x v="6"/>
    <m/>
    <m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x v="2864"/>
    <n v="1473105054"/>
    <x v="0"/>
    <n v="60"/>
    <b v="0"/>
    <x v="6"/>
    <m/>
    <m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x v="2865"/>
    <n v="1466345681"/>
    <x v="0"/>
    <n v="5"/>
    <b v="0"/>
    <x v="6"/>
    <m/>
    <m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x v="2866"/>
    <n v="1397709165"/>
    <x v="0"/>
    <n v="9"/>
    <b v="0"/>
    <x v="6"/>
    <m/>
    <m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x v="2867"/>
    <n v="1417455813"/>
    <x v="0"/>
    <n v="13"/>
    <b v="0"/>
    <x v="6"/>
    <m/>
    <m/>
    <x v="1"/>
    <x v="6"/>
  </r>
  <r>
    <n v="2872"/>
    <x v="2871"/>
    <s v="Local Theatre group in Loudoun County, Virginia. Looking for funds to start producing shows!"/>
    <n v="3000"/>
    <n v="0"/>
    <x v="2"/>
    <x v="0"/>
    <x v="0"/>
    <x v="2868"/>
    <n v="1429584438"/>
    <x v="0"/>
    <n v="0"/>
    <b v="0"/>
    <x v="6"/>
    <m/>
    <m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x v="2869"/>
    <n v="1419881831"/>
    <x v="0"/>
    <n v="8"/>
    <b v="0"/>
    <x v="6"/>
    <m/>
    <m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x v="2870"/>
    <n v="1482092186"/>
    <x v="0"/>
    <n v="3"/>
    <b v="0"/>
    <x v="6"/>
    <m/>
    <m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x v="2871"/>
    <n v="1459825493"/>
    <x v="0"/>
    <n v="3"/>
    <b v="0"/>
    <x v="6"/>
    <m/>
    <m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x v="2872"/>
    <n v="1434477079"/>
    <x v="0"/>
    <n v="0"/>
    <b v="0"/>
    <x v="6"/>
    <m/>
    <m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x v="2873"/>
    <n v="1477781724"/>
    <x v="0"/>
    <n v="6"/>
    <b v="0"/>
    <x v="6"/>
    <m/>
    <m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x v="2874"/>
    <n v="1430750795"/>
    <x v="0"/>
    <n v="4"/>
    <b v="0"/>
    <x v="6"/>
    <m/>
    <m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x v="2875"/>
    <n v="1450718661"/>
    <x v="0"/>
    <n v="1"/>
    <b v="0"/>
    <x v="6"/>
    <m/>
    <m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x v="2876"/>
    <n v="1436305452"/>
    <x v="0"/>
    <n v="29"/>
    <b v="0"/>
    <x v="6"/>
    <m/>
    <m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x v="2877"/>
    <n v="1412432436"/>
    <x v="0"/>
    <n v="0"/>
    <b v="0"/>
    <x v="6"/>
    <m/>
    <m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x v="2878"/>
    <n v="1459520318"/>
    <x v="0"/>
    <n v="4"/>
    <b v="0"/>
    <x v="6"/>
    <m/>
    <m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x v="2879"/>
    <n v="1451684437"/>
    <x v="0"/>
    <n v="5"/>
    <b v="0"/>
    <x v="6"/>
    <m/>
    <m/>
    <x v="1"/>
    <x v="6"/>
  </r>
  <r>
    <n v="2884"/>
    <x v="2883"/>
    <s v="Come explore the dream world of Jim Morrison, rock singer, mystic, poet, shaman."/>
    <n v="45000"/>
    <n v="185"/>
    <x v="2"/>
    <x v="0"/>
    <x v="0"/>
    <x v="2880"/>
    <n v="1415208435"/>
    <x v="0"/>
    <n v="4"/>
    <b v="0"/>
    <x v="6"/>
    <m/>
    <m/>
    <x v="1"/>
    <x v="6"/>
  </r>
  <r>
    <n v="2885"/>
    <x v="2884"/>
    <s v="An historic and proud work of Polish nationalistic literature performed on stage."/>
    <n v="400"/>
    <n v="130"/>
    <x v="2"/>
    <x v="0"/>
    <x v="0"/>
    <x v="2881"/>
    <n v="1423705801"/>
    <x v="0"/>
    <n v="5"/>
    <b v="0"/>
    <x v="6"/>
    <m/>
    <m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x v="2882"/>
    <n v="1442243484"/>
    <x v="0"/>
    <n v="1"/>
    <b v="0"/>
    <x v="6"/>
    <m/>
    <m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x v="2883"/>
    <n v="1418379324"/>
    <x v="0"/>
    <n v="1"/>
    <b v="0"/>
    <x v="6"/>
    <m/>
    <m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x v="2884"/>
    <n v="1412945440"/>
    <x v="0"/>
    <n v="0"/>
    <b v="0"/>
    <x v="6"/>
    <m/>
    <m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x v="2885"/>
    <n v="1406752985"/>
    <x v="0"/>
    <n v="14"/>
    <b v="0"/>
    <x v="6"/>
    <m/>
    <m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x v="2886"/>
    <n v="1405100992"/>
    <x v="0"/>
    <n v="3"/>
    <b v="0"/>
    <x v="6"/>
    <m/>
    <m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x v="2887"/>
    <n v="1455570728"/>
    <x v="0"/>
    <n v="10"/>
    <b v="0"/>
    <x v="6"/>
    <m/>
    <m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x v="2888"/>
    <n v="1408381704"/>
    <x v="0"/>
    <n v="17"/>
    <b v="0"/>
    <x v="6"/>
    <m/>
    <m/>
    <x v="1"/>
    <x v="6"/>
  </r>
  <r>
    <n v="2893"/>
    <x v="2892"/>
    <s v="Fundraising for REDISCOVERING KIA THE PLAY"/>
    <n v="5000"/>
    <n v="25"/>
    <x v="2"/>
    <x v="0"/>
    <x v="0"/>
    <x v="2889"/>
    <n v="1415644395"/>
    <x v="0"/>
    <n v="2"/>
    <b v="0"/>
    <x v="6"/>
    <m/>
    <m/>
    <x v="1"/>
    <x v="6"/>
  </r>
  <r>
    <n v="2894"/>
    <x v="2893"/>
    <s v="This Is A Story About A Woman A Man And A Woman"/>
    <n v="50000"/>
    <n v="0"/>
    <x v="2"/>
    <x v="0"/>
    <x v="0"/>
    <x v="2890"/>
    <n v="1422920415"/>
    <x v="0"/>
    <n v="0"/>
    <b v="0"/>
    <x v="6"/>
    <m/>
    <m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x v="2891"/>
    <n v="1403356792"/>
    <x v="0"/>
    <n v="4"/>
    <b v="0"/>
    <x v="6"/>
    <m/>
    <m/>
    <x v="1"/>
    <x v="6"/>
  </r>
  <r>
    <n v="2896"/>
    <x v="2895"/>
    <s v="&quot;Miracle on 34th Street&quot; is about faith and believing in others. _x000a_We believe. Do you?"/>
    <n v="3000"/>
    <n v="625"/>
    <x v="2"/>
    <x v="0"/>
    <x v="0"/>
    <x v="2892"/>
    <n v="1480283321"/>
    <x v="0"/>
    <n v="12"/>
    <b v="0"/>
    <x v="6"/>
    <m/>
    <m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x v="2893"/>
    <n v="1441985458"/>
    <x v="0"/>
    <n v="3"/>
    <b v="0"/>
    <x v="6"/>
    <m/>
    <m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x v="2894"/>
    <n v="1443715053"/>
    <x v="0"/>
    <n v="12"/>
    <b v="0"/>
    <x v="6"/>
    <m/>
    <m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x v="2895"/>
    <n v="1464141158"/>
    <x v="0"/>
    <n v="0"/>
    <b v="0"/>
    <x v="6"/>
    <m/>
    <m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x v="2896"/>
    <n v="1404970632"/>
    <x v="0"/>
    <n v="7"/>
    <b v="0"/>
    <x v="6"/>
    <m/>
    <m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x v="2897"/>
    <n v="1418161339"/>
    <x v="0"/>
    <n v="2"/>
    <b v="0"/>
    <x v="6"/>
    <m/>
    <m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x v="2898"/>
    <n v="1437820396"/>
    <x v="0"/>
    <n v="1"/>
    <b v="0"/>
    <x v="6"/>
    <m/>
    <m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x v="2899"/>
    <n v="1436587218"/>
    <x v="0"/>
    <n v="4"/>
    <b v="0"/>
    <x v="6"/>
    <m/>
    <m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x v="2900"/>
    <n v="1414538031"/>
    <x v="0"/>
    <n v="4"/>
    <b v="0"/>
    <x v="6"/>
    <m/>
    <m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x v="2901"/>
    <n v="1472001713"/>
    <x v="0"/>
    <n v="17"/>
    <b v="0"/>
    <x v="6"/>
    <m/>
    <m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x v="2902"/>
    <n v="1436888066"/>
    <x v="0"/>
    <n v="7"/>
    <b v="0"/>
    <x v="6"/>
    <m/>
    <m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x v="2903"/>
    <n v="1458075837"/>
    <x v="0"/>
    <n v="2"/>
    <b v="0"/>
    <x v="6"/>
    <m/>
    <m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x v="2904"/>
    <n v="1462815219"/>
    <x v="0"/>
    <n v="5"/>
    <b v="0"/>
    <x v="6"/>
    <m/>
    <m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x v="2905"/>
    <n v="1413527001"/>
    <x v="0"/>
    <n v="1"/>
    <b v="0"/>
    <x v="6"/>
    <m/>
    <m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x v="2906"/>
    <n v="1428955887"/>
    <x v="0"/>
    <n v="1"/>
    <b v="0"/>
    <x v="6"/>
    <m/>
    <m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x v="2907"/>
    <n v="1431973626"/>
    <x v="0"/>
    <n v="14"/>
    <b v="0"/>
    <x v="6"/>
    <m/>
    <m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x v="2908"/>
    <n v="1450235374"/>
    <x v="0"/>
    <n v="26"/>
    <b v="0"/>
    <x v="6"/>
    <m/>
    <m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x v="2909"/>
    <n v="1404857339"/>
    <x v="0"/>
    <n v="2"/>
    <b v="0"/>
    <x v="6"/>
    <m/>
    <m/>
    <x v="1"/>
    <x v="6"/>
  </r>
  <r>
    <n v="2914"/>
    <x v="2913"/>
    <s v="Hercules must complete four challenges in order to meet the father he never knew"/>
    <n v="25000"/>
    <n v="1"/>
    <x v="2"/>
    <x v="1"/>
    <x v="1"/>
    <x v="2910"/>
    <n v="1421185594"/>
    <x v="0"/>
    <n v="1"/>
    <b v="0"/>
    <x v="6"/>
    <m/>
    <m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x v="2911"/>
    <n v="1455528790"/>
    <x v="0"/>
    <n v="3"/>
    <b v="0"/>
    <x v="6"/>
    <m/>
    <m/>
    <x v="1"/>
    <x v="6"/>
  </r>
  <r>
    <n v="2916"/>
    <x v="2915"/>
    <s v="The moving dramatisation of one man's journey to find the truth behind the Libyan regime change."/>
    <n v="1850"/>
    <n v="145"/>
    <x v="2"/>
    <x v="1"/>
    <x v="1"/>
    <x v="2912"/>
    <n v="1398511589"/>
    <x v="0"/>
    <n v="7"/>
    <b v="0"/>
    <x v="6"/>
    <m/>
    <m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x v="2913"/>
    <n v="1440826647"/>
    <x v="0"/>
    <n v="9"/>
    <b v="0"/>
    <x v="6"/>
    <m/>
    <m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x v="2914"/>
    <n v="1443712007"/>
    <x v="0"/>
    <n v="20"/>
    <b v="0"/>
    <x v="6"/>
    <m/>
    <m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x v="2915"/>
    <n v="1404658329"/>
    <x v="0"/>
    <n v="6"/>
    <b v="0"/>
    <x v="6"/>
    <m/>
    <m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x v="2916"/>
    <n v="1424718070"/>
    <x v="0"/>
    <n v="13"/>
    <b v="0"/>
    <x v="6"/>
    <m/>
    <m/>
    <x v="1"/>
    <x v="6"/>
  </r>
  <r>
    <n v="2921"/>
    <x v="2920"/>
    <s v="I'm creating a cabaret in which all donations go directly to Broadway Cares/Equity Fights AIDS."/>
    <n v="100"/>
    <n v="129"/>
    <x v="0"/>
    <x v="0"/>
    <x v="0"/>
    <x v="2917"/>
    <n v="1409087804"/>
    <x v="0"/>
    <n v="3"/>
    <b v="1"/>
    <x v="40"/>
    <m/>
    <m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x v="2918"/>
    <n v="1428094727"/>
    <x v="0"/>
    <n v="6"/>
    <b v="1"/>
    <x v="40"/>
    <m/>
    <m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x v="2919"/>
    <n v="1420774779"/>
    <x v="0"/>
    <n v="10"/>
    <b v="1"/>
    <x v="40"/>
    <m/>
    <m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x v="2920"/>
    <n v="1428585710"/>
    <x v="0"/>
    <n v="147"/>
    <b v="1"/>
    <x v="40"/>
    <m/>
    <m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x v="2921"/>
    <n v="1407852068"/>
    <x v="0"/>
    <n v="199"/>
    <b v="1"/>
    <x v="40"/>
    <m/>
    <m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x v="2922"/>
    <n v="1423506179"/>
    <x v="0"/>
    <n v="50"/>
    <b v="1"/>
    <x v="40"/>
    <m/>
    <m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x v="2923"/>
    <n v="1402934629"/>
    <x v="0"/>
    <n v="21"/>
    <b v="1"/>
    <x v="40"/>
    <m/>
    <m/>
    <x v="1"/>
    <x v="40"/>
  </r>
  <r>
    <n v="2928"/>
    <x v="2927"/>
    <s v="This is a touring production for schools in the Treasure Valley!"/>
    <n v="1000"/>
    <n v="1000"/>
    <x v="0"/>
    <x v="0"/>
    <x v="0"/>
    <x v="2924"/>
    <n v="1454543846"/>
    <x v="0"/>
    <n v="24"/>
    <b v="1"/>
    <x v="40"/>
    <m/>
    <m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x v="2925"/>
    <n v="1398432758"/>
    <x v="0"/>
    <n v="32"/>
    <b v="1"/>
    <x v="40"/>
    <m/>
    <m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x v="2926"/>
    <n v="1428415264"/>
    <x v="0"/>
    <n v="62"/>
    <b v="1"/>
    <x v="40"/>
    <m/>
    <m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x v="2927"/>
    <n v="1408604363"/>
    <x v="0"/>
    <n v="9"/>
    <b v="1"/>
    <x v="40"/>
    <m/>
    <m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x v="2928"/>
    <n v="1421812637"/>
    <x v="0"/>
    <n v="38"/>
    <b v="1"/>
    <x v="40"/>
    <m/>
    <m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x v="2929"/>
    <n v="1462489053"/>
    <x v="0"/>
    <n v="54"/>
    <b v="1"/>
    <x v="40"/>
    <m/>
    <m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x v="2930"/>
    <n v="1400253364"/>
    <x v="0"/>
    <n v="37"/>
    <b v="1"/>
    <x v="40"/>
    <m/>
    <m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x v="2931"/>
    <n v="1467468008"/>
    <x v="0"/>
    <n v="39"/>
    <b v="1"/>
    <x v="40"/>
    <m/>
    <m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x v="2932"/>
    <n v="1412091423"/>
    <x v="0"/>
    <n v="34"/>
    <b v="1"/>
    <x v="40"/>
    <m/>
    <m/>
    <x v="1"/>
    <x v="40"/>
  </r>
  <r>
    <n v="2937"/>
    <x v="2936"/>
    <s v="UCAS is a new British musical premiering at the Edinburgh Fringe Festival 2014."/>
    <n v="1500"/>
    <n v="2000"/>
    <x v="0"/>
    <x v="1"/>
    <x v="1"/>
    <x v="2933"/>
    <n v="1402657113"/>
    <x v="0"/>
    <n v="55"/>
    <b v="1"/>
    <x v="40"/>
    <m/>
    <m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x v="2934"/>
    <n v="1420044814"/>
    <x v="0"/>
    <n v="32"/>
    <b v="1"/>
    <x v="40"/>
    <m/>
    <m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x v="2935"/>
    <n v="1406316312"/>
    <x v="0"/>
    <n v="25"/>
    <b v="1"/>
    <x v="40"/>
    <m/>
    <m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x v="2936"/>
    <n v="1418150018"/>
    <x v="0"/>
    <n v="33"/>
    <b v="1"/>
    <x v="40"/>
    <m/>
    <m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x v="2937"/>
    <n v="1422658955"/>
    <x v="0"/>
    <n v="1"/>
    <b v="0"/>
    <x v="38"/>
    <m/>
    <m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x v="2938"/>
    <n v="1448565459"/>
    <x v="0"/>
    <n v="202"/>
    <b v="0"/>
    <x v="38"/>
    <m/>
    <m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x v="2939"/>
    <n v="1426302380"/>
    <x v="0"/>
    <n v="0"/>
    <b v="0"/>
    <x v="38"/>
    <m/>
    <m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x v="2940"/>
    <n v="1431122198"/>
    <x v="0"/>
    <n v="1"/>
    <b v="0"/>
    <x v="38"/>
    <m/>
    <m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x v="2941"/>
    <n v="1429845660"/>
    <x v="0"/>
    <n v="0"/>
    <b v="0"/>
    <x v="38"/>
    <m/>
    <m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x v="2942"/>
    <n v="1468673092"/>
    <x v="0"/>
    <n v="2"/>
    <b v="0"/>
    <x v="38"/>
    <m/>
    <m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x v="2943"/>
    <n v="1475760567"/>
    <x v="0"/>
    <n v="13"/>
    <b v="0"/>
    <x v="38"/>
    <m/>
    <m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x v="2944"/>
    <n v="1428075293"/>
    <x v="0"/>
    <n v="9"/>
    <b v="0"/>
    <x v="38"/>
    <m/>
    <m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x v="2945"/>
    <n v="1445370317"/>
    <x v="0"/>
    <n v="2"/>
    <b v="0"/>
    <x v="38"/>
    <m/>
    <m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x v="2946"/>
    <n v="1450946752"/>
    <x v="0"/>
    <n v="0"/>
    <b v="0"/>
    <x v="38"/>
    <m/>
    <m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x v="2947"/>
    <n v="1408648573"/>
    <x v="0"/>
    <n v="58"/>
    <b v="0"/>
    <x v="38"/>
    <m/>
    <m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x v="2948"/>
    <n v="1473957239"/>
    <x v="0"/>
    <n v="8"/>
    <b v="0"/>
    <x v="38"/>
    <m/>
    <m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x v="2949"/>
    <n v="1441738821"/>
    <x v="0"/>
    <n v="3"/>
    <b v="0"/>
    <x v="38"/>
    <m/>
    <m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x v="2950"/>
    <n v="1487944803"/>
    <x v="0"/>
    <n v="0"/>
    <b v="0"/>
    <x v="38"/>
    <m/>
    <m/>
    <x v="1"/>
    <x v="38"/>
  </r>
  <r>
    <n v="2955"/>
    <x v="2954"/>
    <s v="Stage Door Theater needs a stage for its current and future productions. Can you help?"/>
    <n v="1200"/>
    <n v="715"/>
    <x v="1"/>
    <x v="0"/>
    <x v="0"/>
    <x v="2951"/>
    <n v="1431884849"/>
    <x v="0"/>
    <n v="11"/>
    <b v="0"/>
    <x v="38"/>
    <m/>
    <m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x v="2952"/>
    <n v="1459810850"/>
    <x v="0"/>
    <n v="20"/>
    <b v="0"/>
    <x v="38"/>
    <m/>
    <m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x v="2953"/>
    <n v="1422317772"/>
    <x v="0"/>
    <n v="3"/>
    <b v="0"/>
    <x v="38"/>
    <m/>
    <m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x v="2954"/>
    <n v="1457548917"/>
    <x v="0"/>
    <n v="0"/>
    <b v="0"/>
    <x v="38"/>
    <m/>
    <m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x v="2955"/>
    <n v="1462666325"/>
    <x v="0"/>
    <n v="0"/>
    <b v="0"/>
    <x v="38"/>
    <m/>
    <m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x v="2956"/>
    <n v="1407867023"/>
    <x v="0"/>
    <n v="0"/>
    <b v="0"/>
    <x v="38"/>
    <m/>
    <m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x v="2957"/>
    <n v="1424927159"/>
    <x v="0"/>
    <n v="108"/>
    <b v="1"/>
    <x v="6"/>
    <m/>
    <m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x v="2958"/>
    <n v="1422769906"/>
    <x v="0"/>
    <n v="20"/>
    <b v="1"/>
    <x v="6"/>
    <m/>
    <m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x v="2959"/>
    <n v="1433243824"/>
    <x v="0"/>
    <n v="98"/>
    <b v="1"/>
    <x v="6"/>
    <m/>
    <m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x v="2960"/>
    <n v="1404769819"/>
    <x v="0"/>
    <n v="196"/>
    <b v="1"/>
    <x v="6"/>
    <m/>
    <m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x v="2961"/>
    <n v="1433698233"/>
    <x v="0"/>
    <n v="39"/>
    <b v="1"/>
    <x v="6"/>
    <m/>
    <m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x v="2962"/>
    <n v="1439833412"/>
    <x v="0"/>
    <n v="128"/>
    <b v="1"/>
    <x v="6"/>
    <m/>
    <m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x v="2963"/>
    <n v="1423284292"/>
    <x v="0"/>
    <n v="71"/>
    <b v="1"/>
    <x v="6"/>
    <m/>
    <m/>
    <x v="1"/>
    <x v="6"/>
  </r>
  <r>
    <n v="2968"/>
    <x v="2967"/>
    <s v="The Curse of the Babywoman is real â€” and it is coming to FringeNYC this August."/>
    <n v="3500"/>
    <n v="3710"/>
    <x v="0"/>
    <x v="0"/>
    <x v="0"/>
    <x v="2964"/>
    <n v="1470227660"/>
    <x v="0"/>
    <n v="47"/>
    <b v="1"/>
    <x v="6"/>
    <m/>
    <m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x v="2965"/>
    <n v="1428087153"/>
    <x v="0"/>
    <n v="17"/>
    <b v="1"/>
    <x v="6"/>
    <m/>
    <m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x v="2966"/>
    <n v="1403107451"/>
    <x v="0"/>
    <n v="91"/>
    <b v="1"/>
    <x v="6"/>
    <m/>
    <m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x v="2967"/>
    <n v="1406908078"/>
    <x v="0"/>
    <n v="43"/>
    <b v="1"/>
    <x v="6"/>
    <m/>
    <m/>
    <x v="1"/>
    <x v="6"/>
  </r>
  <r>
    <n v="2972"/>
    <x v="2971"/>
    <s v="A group of artists. A mythical art piece. A harrowing quest. And some margaritas."/>
    <n v="2000"/>
    <n v="2107"/>
    <x v="0"/>
    <x v="0"/>
    <x v="0"/>
    <x v="2968"/>
    <n v="1479609520"/>
    <x v="0"/>
    <n v="17"/>
    <b v="1"/>
    <x v="6"/>
    <m/>
    <m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x v="2969"/>
    <n v="1449171508"/>
    <x v="0"/>
    <n v="33"/>
    <b v="1"/>
    <x v="6"/>
    <m/>
    <m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x v="2970"/>
    <n v="1409275671"/>
    <x v="0"/>
    <n v="87"/>
    <b v="1"/>
    <x v="6"/>
    <m/>
    <m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x v="2971"/>
    <n v="1414599886"/>
    <x v="0"/>
    <n v="113"/>
    <b v="1"/>
    <x v="6"/>
    <m/>
    <m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x v="2972"/>
    <n v="1456421530"/>
    <x v="0"/>
    <n v="14"/>
    <b v="1"/>
    <x v="6"/>
    <m/>
    <m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x v="2973"/>
    <n v="1421960934"/>
    <x v="0"/>
    <n v="30"/>
    <b v="1"/>
    <x v="6"/>
    <m/>
    <m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x v="2974"/>
    <n v="1412954547"/>
    <x v="0"/>
    <n v="16"/>
    <b v="1"/>
    <x v="6"/>
    <m/>
    <m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x v="2975"/>
    <n v="1419104823"/>
    <x v="0"/>
    <n v="46"/>
    <b v="1"/>
    <x v="6"/>
    <m/>
    <m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x v="2976"/>
    <n v="1438639130"/>
    <x v="0"/>
    <n v="24"/>
    <b v="1"/>
    <x v="6"/>
    <m/>
    <m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x v="2977"/>
    <n v="1439126756"/>
    <x v="1"/>
    <n v="97"/>
    <b v="1"/>
    <x v="38"/>
    <m/>
    <m/>
    <x v="1"/>
    <x v="38"/>
  </r>
  <r>
    <n v="2982"/>
    <x v="2981"/>
    <s v="Renovating this historical landmark, into an arts venue and theatre space for the community."/>
    <n v="5000"/>
    <n v="5103"/>
    <x v="0"/>
    <x v="1"/>
    <x v="1"/>
    <x v="2978"/>
    <n v="1452616143"/>
    <x v="1"/>
    <n v="59"/>
    <b v="1"/>
    <x v="38"/>
    <m/>
    <m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x v="2979"/>
    <n v="1410534636"/>
    <x v="1"/>
    <n v="1095"/>
    <b v="1"/>
    <x v="38"/>
    <m/>
    <m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x v="2980"/>
    <n v="1469428881"/>
    <x v="1"/>
    <n v="218"/>
    <b v="1"/>
    <x v="38"/>
    <m/>
    <m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x v="2981"/>
    <n v="1476228128"/>
    <x v="0"/>
    <n v="111"/>
    <b v="1"/>
    <x v="38"/>
    <m/>
    <m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x v="2982"/>
    <n v="1456920006"/>
    <x v="0"/>
    <n v="56"/>
    <b v="1"/>
    <x v="38"/>
    <m/>
    <m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x v="2983"/>
    <n v="1473837751"/>
    <x v="0"/>
    <n v="265"/>
    <b v="1"/>
    <x v="38"/>
    <m/>
    <m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x v="2984"/>
    <n v="1463820081"/>
    <x v="0"/>
    <n v="28"/>
    <b v="1"/>
    <x v="38"/>
    <m/>
    <m/>
    <x v="1"/>
    <x v="38"/>
  </r>
  <r>
    <n v="2989"/>
    <x v="2988"/>
    <s v="Bring the movies back to Bethel, Maine."/>
    <n v="20000"/>
    <n v="35307"/>
    <x v="0"/>
    <x v="0"/>
    <x v="0"/>
    <x v="2985"/>
    <n v="1448756962"/>
    <x v="0"/>
    <n v="364"/>
    <b v="1"/>
    <x v="38"/>
    <m/>
    <m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x v="2986"/>
    <n v="1449150420"/>
    <x v="0"/>
    <n v="27"/>
    <b v="1"/>
    <x v="38"/>
    <m/>
    <m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x v="2987"/>
    <n v="1483646730"/>
    <x v="0"/>
    <n v="93"/>
    <b v="1"/>
    <x v="38"/>
    <m/>
    <m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x v="2988"/>
    <n v="1473445510"/>
    <x v="0"/>
    <n v="64"/>
    <b v="1"/>
    <x v="38"/>
    <m/>
    <m/>
    <x v="1"/>
    <x v="38"/>
  </r>
  <r>
    <n v="2993"/>
    <x v="2992"/>
    <s v="Help us build the Kitchen from Hell!"/>
    <n v="1000"/>
    <n v="1003"/>
    <x v="0"/>
    <x v="0"/>
    <x v="0"/>
    <x v="2989"/>
    <n v="1453406867"/>
    <x v="0"/>
    <n v="22"/>
    <b v="1"/>
    <x v="38"/>
    <m/>
    <m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x v="2990"/>
    <n v="1409743772"/>
    <x v="0"/>
    <n v="59"/>
    <b v="1"/>
    <x v="38"/>
    <m/>
    <m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x v="2991"/>
    <n v="1482249471"/>
    <x v="0"/>
    <n v="249"/>
    <b v="1"/>
    <x v="38"/>
    <m/>
    <m/>
    <x v="1"/>
    <x v="38"/>
  </r>
  <r>
    <n v="2996"/>
    <x v="2995"/>
    <s v="A permanent home for comedy in Connecticut in the heart of downtown Hartford."/>
    <n v="35000"/>
    <n v="60180"/>
    <x v="0"/>
    <x v="0"/>
    <x v="0"/>
    <x v="2992"/>
    <n v="1427493240"/>
    <x v="0"/>
    <n v="392"/>
    <b v="1"/>
    <x v="38"/>
    <m/>
    <m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x v="2993"/>
    <n v="1486661793"/>
    <x v="0"/>
    <n v="115"/>
    <b v="1"/>
    <x v="38"/>
    <m/>
    <m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x v="2994"/>
    <n v="1400474329"/>
    <x v="0"/>
    <n v="433"/>
    <b v="1"/>
    <x v="38"/>
    <m/>
    <m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x v="807"/>
    <n v="1487094360"/>
    <x v="0"/>
    <n v="20"/>
    <b v="1"/>
    <x v="38"/>
    <m/>
    <m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x v="2995"/>
    <n v="1484682670"/>
    <x v="0"/>
    <n v="8"/>
    <b v="1"/>
    <x v="38"/>
    <m/>
    <m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x v="2996"/>
    <n v="1465853382"/>
    <x v="0"/>
    <n v="175"/>
    <b v="1"/>
    <x v="38"/>
    <m/>
    <m/>
    <x v="1"/>
    <x v="38"/>
  </r>
  <r>
    <n v="3002"/>
    <x v="3001"/>
    <s v="Make the workshop/ small stage space at Jimmy's No 43 even better than before!"/>
    <n v="7000"/>
    <n v="7595.43"/>
    <x v="0"/>
    <x v="0"/>
    <x v="0"/>
    <x v="2997"/>
    <n v="1353960252"/>
    <x v="0"/>
    <n v="104"/>
    <b v="1"/>
    <x v="38"/>
    <m/>
    <m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x v="2998"/>
    <n v="1454098976"/>
    <x v="0"/>
    <n v="17"/>
    <b v="1"/>
    <x v="38"/>
    <m/>
    <m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x v="2999"/>
    <n v="1413493724"/>
    <x v="0"/>
    <n v="277"/>
    <b v="1"/>
    <x v="38"/>
    <m/>
    <m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x v="3000"/>
    <n v="1410019905"/>
    <x v="0"/>
    <n v="118"/>
    <b v="1"/>
    <x v="38"/>
    <m/>
    <m/>
    <x v="1"/>
    <x v="38"/>
  </r>
  <r>
    <n v="3006"/>
    <x v="3005"/>
    <s v="We're an affordable theatre and rental space that can be molded into anything by anyone."/>
    <n v="8000"/>
    <n v="8620"/>
    <x v="0"/>
    <x v="5"/>
    <x v="5"/>
    <x v="3001"/>
    <n v="1415988591"/>
    <x v="0"/>
    <n v="97"/>
    <b v="1"/>
    <x v="38"/>
    <m/>
    <m/>
    <x v="1"/>
    <x v="38"/>
  </r>
  <r>
    <n v="3007"/>
    <x v="3006"/>
    <s v="Consuite for 2015 CoreCon.  An adventure into insanity."/>
    <n v="600"/>
    <n v="1080"/>
    <x v="0"/>
    <x v="0"/>
    <x v="0"/>
    <x v="3002"/>
    <n v="1428124283"/>
    <x v="0"/>
    <n v="20"/>
    <b v="1"/>
    <x v="38"/>
    <m/>
    <m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x v="3003"/>
    <n v="1450760719"/>
    <x v="0"/>
    <n v="26"/>
    <b v="1"/>
    <x v="38"/>
    <m/>
    <m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x v="3004"/>
    <n v="1414417240"/>
    <x v="0"/>
    <n v="128"/>
    <b v="1"/>
    <x v="38"/>
    <m/>
    <m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x v="3005"/>
    <n v="1419364719"/>
    <x v="0"/>
    <n v="15"/>
    <b v="1"/>
    <x v="38"/>
    <m/>
    <m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x v="3006"/>
    <n v="1448536516"/>
    <x v="0"/>
    <n v="25"/>
    <b v="1"/>
    <x v="38"/>
    <m/>
    <m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x v="3007"/>
    <n v="1421772730"/>
    <x v="0"/>
    <n v="55"/>
    <b v="1"/>
    <x v="38"/>
    <m/>
    <m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x v="3008"/>
    <n v="1432325049"/>
    <x v="0"/>
    <n v="107"/>
    <b v="1"/>
    <x v="38"/>
    <m/>
    <m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x v="3009"/>
    <n v="1412737080"/>
    <x v="0"/>
    <n v="557"/>
    <b v="1"/>
    <x v="38"/>
    <m/>
    <m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x v="3010"/>
    <n v="1401125238"/>
    <x v="0"/>
    <n v="40"/>
    <b v="1"/>
    <x v="38"/>
    <m/>
    <m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x v="3011"/>
    <n v="1400504952"/>
    <x v="0"/>
    <n v="36"/>
    <b v="1"/>
    <x v="38"/>
    <m/>
    <m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x v="3012"/>
    <n v="1405974243"/>
    <x v="0"/>
    <n v="159"/>
    <b v="1"/>
    <x v="38"/>
    <m/>
    <m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x v="3013"/>
    <n v="1433747376"/>
    <x v="0"/>
    <n v="41"/>
    <b v="1"/>
    <x v="38"/>
    <m/>
    <m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x v="3014"/>
    <n v="1398801620"/>
    <x v="0"/>
    <n v="226"/>
    <b v="1"/>
    <x v="38"/>
    <m/>
    <m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x v="3015"/>
    <n v="1434399533"/>
    <x v="0"/>
    <n v="30"/>
    <b v="1"/>
    <x v="38"/>
    <m/>
    <m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x v="3016"/>
    <n v="1476715869"/>
    <x v="0"/>
    <n v="103"/>
    <b v="1"/>
    <x v="38"/>
    <m/>
    <m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x v="3017"/>
    <n v="1468450409"/>
    <x v="0"/>
    <n v="62"/>
    <b v="1"/>
    <x v="38"/>
    <m/>
    <m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x v="3018"/>
    <n v="1430151186"/>
    <x v="0"/>
    <n v="6"/>
    <b v="1"/>
    <x v="38"/>
    <m/>
    <m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x v="3019"/>
    <n v="1346975475"/>
    <x v="0"/>
    <n v="182"/>
    <b v="1"/>
    <x v="38"/>
    <m/>
    <m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x v="3020"/>
    <n v="1399032813"/>
    <x v="0"/>
    <n v="145"/>
    <b v="1"/>
    <x v="38"/>
    <m/>
    <m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x v="3021"/>
    <n v="1487329292"/>
    <x v="0"/>
    <n v="25"/>
    <b v="1"/>
    <x v="38"/>
    <m/>
    <m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x v="3022"/>
    <n v="1424278451"/>
    <x v="0"/>
    <n v="320"/>
    <b v="1"/>
    <x v="38"/>
    <m/>
    <m/>
    <x v="1"/>
    <x v="38"/>
  </r>
  <r>
    <n v="3028"/>
    <x v="3027"/>
    <s v="We have a space! Help us fill it with a stage, chairs, gear and audiences' laughter!"/>
    <n v="5000"/>
    <n v="8401"/>
    <x v="0"/>
    <x v="0"/>
    <x v="0"/>
    <x v="3023"/>
    <n v="1468650025"/>
    <x v="0"/>
    <n v="99"/>
    <b v="1"/>
    <x v="38"/>
    <m/>
    <m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x v="3024"/>
    <n v="1413824447"/>
    <x v="0"/>
    <n v="348"/>
    <b v="1"/>
    <x v="38"/>
    <m/>
    <m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x v="3025"/>
    <n v="1439834171"/>
    <x v="0"/>
    <n v="41"/>
    <b v="1"/>
    <x v="38"/>
    <m/>
    <m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x v="3026"/>
    <n v="1471295447"/>
    <x v="0"/>
    <n v="29"/>
    <b v="1"/>
    <x v="38"/>
    <m/>
    <m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x v="3027"/>
    <n v="1439341459"/>
    <x v="0"/>
    <n v="25"/>
    <b v="1"/>
    <x v="38"/>
    <m/>
    <m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x v="3028"/>
    <n v="1468895925"/>
    <x v="0"/>
    <n v="23"/>
    <b v="1"/>
    <x v="38"/>
    <m/>
    <m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x v="3029"/>
    <n v="1475326255"/>
    <x v="0"/>
    <n v="1260"/>
    <b v="1"/>
    <x v="38"/>
    <m/>
    <m/>
    <x v="1"/>
    <x v="38"/>
  </r>
  <r>
    <n v="3035"/>
    <x v="3034"/>
    <s v="Help create a permanent home for live comedy shows and classes in Downtown RVA."/>
    <n v="25000"/>
    <n v="27196.71"/>
    <x v="0"/>
    <x v="0"/>
    <x v="0"/>
    <x v="3030"/>
    <n v="1365082009"/>
    <x v="0"/>
    <n v="307"/>
    <b v="1"/>
    <x v="38"/>
    <m/>
    <m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x v="3031"/>
    <n v="1373568644"/>
    <x v="0"/>
    <n v="329"/>
    <b v="1"/>
    <x v="38"/>
    <m/>
    <m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x v="3032"/>
    <n v="1279574773"/>
    <x v="0"/>
    <n v="32"/>
    <b v="1"/>
    <x v="38"/>
    <m/>
    <m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x v="3033"/>
    <n v="1451887397"/>
    <x v="0"/>
    <n v="27"/>
    <b v="1"/>
    <x v="38"/>
    <m/>
    <m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x v="3034"/>
    <n v="1386011038"/>
    <x v="0"/>
    <n v="236"/>
    <b v="1"/>
    <x v="38"/>
    <m/>
    <m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x v="3035"/>
    <n v="1434999621"/>
    <x v="0"/>
    <n v="42"/>
    <b v="1"/>
    <x v="38"/>
    <m/>
    <m/>
    <x v="1"/>
    <x v="38"/>
  </r>
  <r>
    <n v="3041"/>
    <x v="3040"/>
    <s v="Privet! Hello! Bon Jour! We are the Arlekin Players Theatre and we need a home."/>
    <n v="8300"/>
    <n v="9170"/>
    <x v="0"/>
    <x v="0"/>
    <x v="0"/>
    <x v="3036"/>
    <n v="1450731048"/>
    <x v="0"/>
    <n v="95"/>
    <b v="1"/>
    <x v="38"/>
    <m/>
    <m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x v="3037"/>
    <n v="1441557047"/>
    <x v="0"/>
    <n v="37"/>
    <b v="1"/>
    <x v="38"/>
    <m/>
    <m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x v="3038"/>
    <n v="1426815699"/>
    <x v="0"/>
    <n v="128"/>
    <b v="1"/>
    <x v="38"/>
    <m/>
    <m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x v="3039"/>
    <n v="1453137998"/>
    <x v="0"/>
    <n v="156"/>
    <b v="1"/>
    <x v="38"/>
    <m/>
    <m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x v="3040"/>
    <n v="1406087055"/>
    <x v="0"/>
    <n v="64"/>
    <b v="1"/>
    <x v="38"/>
    <m/>
    <m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x v="3041"/>
    <n v="1407784586"/>
    <x v="0"/>
    <n v="58"/>
    <b v="1"/>
    <x v="38"/>
    <m/>
    <m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x v="3042"/>
    <n v="1457999054"/>
    <x v="0"/>
    <n v="20"/>
    <b v="1"/>
    <x v="38"/>
    <m/>
    <m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x v="3043"/>
    <n v="1417556262"/>
    <x v="0"/>
    <n v="47"/>
    <b v="1"/>
    <x v="38"/>
    <m/>
    <m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x v="3044"/>
    <n v="1431649255"/>
    <x v="0"/>
    <n v="54"/>
    <b v="1"/>
    <x v="38"/>
    <m/>
    <m/>
    <x v="1"/>
    <x v="38"/>
  </r>
  <r>
    <n v="3050"/>
    <x v="3049"/>
    <s v="Help fund The Black Pearl Consuite at CoreCon VIII: On Ancient Seas!"/>
    <n v="600"/>
    <n v="636"/>
    <x v="0"/>
    <x v="0"/>
    <x v="0"/>
    <x v="3045"/>
    <n v="1459828960"/>
    <x v="0"/>
    <n v="9"/>
    <b v="1"/>
    <x v="38"/>
    <m/>
    <m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x v="3046"/>
    <n v="1483955945"/>
    <x v="1"/>
    <n v="35"/>
    <b v="0"/>
    <x v="38"/>
    <m/>
    <m/>
    <x v="1"/>
    <x v="38"/>
  </r>
  <r>
    <n v="3052"/>
    <x v="3051"/>
    <s v="To let the arts continue in Walker Minnesota We need a performing arts space and art gallery"/>
    <n v="50000"/>
    <n v="75"/>
    <x v="2"/>
    <x v="0"/>
    <x v="0"/>
    <x v="3047"/>
    <n v="1430237094"/>
    <x v="0"/>
    <n v="2"/>
    <b v="0"/>
    <x v="38"/>
    <m/>
    <m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x v="3048"/>
    <n v="1407781013"/>
    <x v="0"/>
    <n v="3"/>
    <b v="0"/>
    <x v="38"/>
    <m/>
    <m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x v="3049"/>
    <n v="1422043154"/>
    <x v="0"/>
    <n v="0"/>
    <b v="0"/>
    <x v="38"/>
    <m/>
    <m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x v="3050"/>
    <n v="1415660390"/>
    <x v="0"/>
    <n v="1"/>
    <b v="0"/>
    <x v="38"/>
    <m/>
    <m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x v="3051"/>
    <n v="1406819784"/>
    <x v="0"/>
    <n v="0"/>
    <b v="0"/>
    <x v="38"/>
    <m/>
    <m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x v="3052"/>
    <n v="1457105811"/>
    <x v="0"/>
    <n v="0"/>
    <b v="0"/>
    <x v="38"/>
    <m/>
    <m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x v="3053"/>
    <n v="1459414740"/>
    <x v="0"/>
    <n v="3"/>
    <b v="0"/>
    <x v="38"/>
    <m/>
    <m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x v="3054"/>
    <n v="1404944846"/>
    <x v="0"/>
    <n v="11"/>
    <b v="0"/>
    <x v="38"/>
    <m/>
    <m/>
    <x v="1"/>
    <x v="38"/>
  </r>
  <r>
    <n v="3060"/>
    <x v="3059"/>
    <s v="Save the historic Roxy theatre in Bremerton WA from being repurposed as office space."/>
    <n v="220000"/>
    <n v="335"/>
    <x v="2"/>
    <x v="0"/>
    <x v="0"/>
    <x v="3055"/>
    <n v="1440830134"/>
    <x v="0"/>
    <n v="6"/>
    <b v="0"/>
    <x v="38"/>
    <m/>
    <m/>
    <x v="1"/>
    <x v="38"/>
  </r>
  <r>
    <n v="3061"/>
    <x v="3060"/>
    <s v="Save a historic Local theater."/>
    <n v="1000000"/>
    <n v="0"/>
    <x v="2"/>
    <x v="0"/>
    <x v="0"/>
    <x v="3056"/>
    <n v="1405363748"/>
    <x v="0"/>
    <n v="0"/>
    <b v="0"/>
    <x v="38"/>
    <m/>
    <m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x v="3057"/>
    <n v="1441111892"/>
    <x v="0"/>
    <n v="67"/>
    <b v="0"/>
    <x v="38"/>
    <m/>
    <m/>
    <x v="1"/>
    <x v="38"/>
  </r>
  <r>
    <n v="3063"/>
    <x v="3062"/>
    <s v="Members of the local Miami music scene are putting together a venue/creative space in Kendall!"/>
    <n v="3000"/>
    <n v="587"/>
    <x v="2"/>
    <x v="0"/>
    <x v="0"/>
    <x v="3058"/>
    <n v="1474150138"/>
    <x v="0"/>
    <n v="23"/>
    <b v="0"/>
    <x v="38"/>
    <m/>
    <m/>
    <x v="1"/>
    <x v="38"/>
  </r>
  <r>
    <n v="3064"/>
    <x v="3063"/>
    <s v="An epicenter for connection, creation and expression of the community."/>
    <n v="75000"/>
    <n v="8471"/>
    <x v="2"/>
    <x v="0"/>
    <x v="0"/>
    <x v="3059"/>
    <n v="1445483246"/>
    <x v="0"/>
    <n v="72"/>
    <b v="0"/>
    <x v="38"/>
    <m/>
    <m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x v="3060"/>
    <n v="1404523172"/>
    <x v="0"/>
    <n v="2"/>
    <b v="0"/>
    <x v="38"/>
    <m/>
    <m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x v="3061"/>
    <n v="1465536537"/>
    <x v="0"/>
    <n v="15"/>
    <b v="0"/>
    <x v="38"/>
    <m/>
    <m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x v="3062"/>
    <n v="1439245879"/>
    <x v="0"/>
    <n v="1"/>
    <b v="0"/>
    <x v="38"/>
    <m/>
    <m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x v="3063"/>
    <n v="1442421352"/>
    <x v="0"/>
    <n v="2"/>
    <b v="0"/>
    <x v="38"/>
    <m/>
    <m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x v="3064"/>
    <n v="1415995234"/>
    <x v="0"/>
    <n v="7"/>
    <b v="0"/>
    <x v="38"/>
    <m/>
    <m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x v="3065"/>
    <n v="1479317769"/>
    <x v="0"/>
    <n v="16"/>
    <b v="0"/>
    <x v="38"/>
    <m/>
    <m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x v="3066"/>
    <n v="1428082481"/>
    <x v="0"/>
    <n v="117"/>
    <b v="0"/>
    <x v="38"/>
    <m/>
    <m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x v="3067"/>
    <n v="1476549262"/>
    <x v="0"/>
    <n v="2"/>
    <b v="0"/>
    <x v="38"/>
    <m/>
    <m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x v="3068"/>
    <n v="1429287900"/>
    <x v="0"/>
    <n v="7"/>
    <b v="0"/>
    <x v="38"/>
    <m/>
    <m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x v="3069"/>
    <n v="1455025359"/>
    <x v="0"/>
    <n v="3"/>
    <b v="0"/>
    <x v="38"/>
    <m/>
    <m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x v="3070"/>
    <n v="1467253640"/>
    <x v="0"/>
    <n v="20"/>
    <b v="0"/>
    <x v="38"/>
    <m/>
    <m/>
    <x v="1"/>
    <x v="38"/>
  </r>
  <r>
    <n v="3076"/>
    <x v="3075"/>
    <s v="Helping female comedians get in their 10,000 Hours of practice!"/>
    <n v="10000"/>
    <n v="1506"/>
    <x v="2"/>
    <x v="0"/>
    <x v="0"/>
    <x v="3071"/>
    <n v="1439221123"/>
    <x v="0"/>
    <n v="50"/>
    <b v="0"/>
    <x v="38"/>
    <m/>
    <m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x v="3072"/>
    <n v="1485903478"/>
    <x v="0"/>
    <n v="2"/>
    <b v="0"/>
    <x v="38"/>
    <m/>
    <m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x v="3073"/>
    <n v="1422328795"/>
    <x v="0"/>
    <n v="3"/>
    <b v="0"/>
    <x v="38"/>
    <m/>
    <m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x v="3074"/>
    <n v="1424452035"/>
    <x v="0"/>
    <n v="27"/>
    <b v="0"/>
    <x v="38"/>
    <m/>
    <m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x v="3075"/>
    <n v="1414456844"/>
    <x v="0"/>
    <n v="7"/>
    <b v="0"/>
    <x v="38"/>
    <m/>
    <m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x v="3076"/>
    <n v="1440130891"/>
    <x v="0"/>
    <n v="5"/>
    <b v="0"/>
    <x v="38"/>
    <m/>
    <m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x v="3077"/>
    <n v="1445033346"/>
    <x v="0"/>
    <n v="0"/>
    <b v="0"/>
    <x v="38"/>
    <m/>
    <m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x v="3078"/>
    <n v="1406986278"/>
    <x v="0"/>
    <n v="3"/>
    <b v="0"/>
    <x v="38"/>
    <m/>
    <m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x v="3079"/>
    <n v="1428340931"/>
    <x v="0"/>
    <n v="6"/>
    <b v="0"/>
    <x v="38"/>
    <m/>
    <m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x v="3080"/>
    <n v="1440969159"/>
    <x v="0"/>
    <n v="9"/>
    <b v="0"/>
    <x v="38"/>
    <m/>
    <m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x v="3081"/>
    <n v="1434643559"/>
    <x v="0"/>
    <n v="3"/>
    <b v="0"/>
    <x v="38"/>
    <m/>
    <m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x v="3082"/>
    <n v="1477107390"/>
    <x v="0"/>
    <n v="2"/>
    <b v="0"/>
    <x v="38"/>
    <m/>
    <m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x v="3083"/>
    <n v="1418046247"/>
    <x v="0"/>
    <n v="3"/>
    <b v="0"/>
    <x v="38"/>
    <m/>
    <m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x v="3084"/>
    <n v="1465304483"/>
    <x v="0"/>
    <n v="45"/>
    <b v="0"/>
    <x v="38"/>
    <m/>
    <m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x v="3085"/>
    <n v="1425325145"/>
    <x v="0"/>
    <n v="9"/>
    <b v="0"/>
    <x v="38"/>
    <m/>
    <m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x v="3086"/>
    <n v="1468622743"/>
    <x v="0"/>
    <n v="9"/>
    <b v="0"/>
    <x v="38"/>
    <m/>
    <m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x v="3087"/>
    <n v="1441723912"/>
    <x v="0"/>
    <n v="21"/>
    <b v="0"/>
    <x v="38"/>
    <m/>
    <m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x v="2806"/>
    <n v="1398980941"/>
    <x v="0"/>
    <n v="17"/>
    <b v="0"/>
    <x v="38"/>
    <m/>
    <m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x v="3088"/>
    <n v="1437591956"/>
    <x v="0"/>
    <n v="1"/>
    <b v="0"/>
    <x v="38"/>
    <m/>
    <m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x v="3089"/>
    <n v="1464827780"/>
    <x v="0"/>
    <n v="1"/>
    <b v="0"/>
    <x v="38"/>
    <m/>
    <m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x v="3090"/>
    <n v="1429559326"/>
    <x v="0"/>
    <n v="14"/>
    <b v="0"/>
    <x v="38"/>
    <m/>
    <m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x v="3091"/>
    <n v="1474027501"/>
    <x v="0"/>
    <n v="42"/>
    <b v="0"/>
    <x v="38"/>
    <m/>
    <m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x v="3092"/>
    <n v="1450724449"/>
    <x v="0"/>
    <n v="27"/>
    <b v="0"/>
    <x v="38"/>
    <m/>
    <m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x v="3093"/>
    <n v="1452659591"/>
    <x v="0"/>
    <n v="5"/>
    <b v="0"/>
    <x v="38"/>
    <m/>
    <m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x v="3094"/>
    <n v="1411224975"/>
    <x v="0"/>
    <n v="13"/>
    <b v="0"/>
    <x v="38"/>
    <m/>
    <m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x v="3095"/>
    <n v="1434445937"/>
    <x v="0"/>
    <n v="12"/>
    <b v="0"/>
    <x v="38"/>
    <m/>
    <m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x v="3096"/>
    <n v="1467619818"/>
    <x v="0"/>
    <n v="90"/>
    <b v="0"/>
    <x v="38"/>
    <m/>
    <m/>
    <x v="1"/>
    <x v="38"/>
  </r>
  <r>
    <n v="3103"/>
    <x v="3102"/>
    <s v="Creating a place for local artists to perform, at substantially less cost for them"/>
    <n v="4100"/>
    <n v="11"/>
    <x v="2"/>
    <x v="0"/>
    <x v="0"/>
    <x v="3097"/>
    <n v="1428896706"/>
    <x v="0"/>
    <n v="2"/>
    <b v="0"/>
    <x v="38"/>
    <m/>
    <m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x v="3098"/>
    <n v="1420235311"/>
    <x v="0"/>
    <n v="5"/>
    <b v="0"/>
    <x v="38"/>
    <m/>
    <m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x v="3099"/>
    <n v="1408986916"/>
    <x v="0"/>
    <n v="31"/>
    <b v="0"/>
    <x v="38"/>
    <m/>
    <m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x v="3100"/>
    <n v="1440497876"/>
    <x v="0"/>
    <n v="4"/>
    <b v="0"/>
    <x v="38"/>
    <m/>
    <m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x v="3101"/>
    <n v="1430767951"/>
    <x v="0"/>
    <n v="29"/>
    <b v="0"/>
    <x v="38"/>
    <m/>
    <m/>
    <x v="1"/>
    <x v="38"/>
  </r>
  <r>
    <n v="3108"/>
    <x v="3107"/>
    <s v="We need a permanent home for the theater!"/>
    <n v="50000"/>
    <n v="26"/>
    <x v="2"/>
    <x v="0"/>
    <x v="0"/>
    <x v="3102"/>
    <n v="1425053994"/>
    <x v="0"/>
    <n v="2"/>
    <b v="0"/>
    <x v="38"/>
    <m/>
    <m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x v="3103"/>
    <n v="1406170810"/>
    <x v="0"/>
    <n v="114"/>
    <b v="0"/>
    <x v="38"/>
    <m/>
    <m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x v="3104"/>
    <n v="1484009119"/>
    <x v="0"/>
    <n v="1"/>
    <b v="0"/>
    <x v="38"/>
    <m/>
    <m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x v="3105"/>
    <n v="1409753820"/>
    <x v="0"/>
    <n v="76"/>
    <b v="0"/>
    <x v="38"/>
    <m/>
    <m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x v="3106"/>
    <n v="1472784934"/>
    <x v="0"/>
    <n v="9"/>
    <b v="0"/>
    <x v="38"/>
    <m/>
    <m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x v="3107"/>
    <n v="1426699982"/>
    <x v="0"/>
    <n v="37"/>
    <b v="0"/>
    <x v="38"/>
    <m/>
    <m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x v="3108"/>
    <n v="1406128250"/>
    <x v="0"/>
    <n v="0"/>
    <b v="0"/>
    <x v="38"/>
    <m/>
    <m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x v="3109"/>
    <n v="1462531427"/>
    <x v="0"/>
    <n v="1"/>
    <b v="0"/>
    <x v="38"/>
    <m/>
    <m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x v="3110"/>
    <n v="1426681325"/>
    <x v="0"/>
    <n v="10"/>
    <b v="0"/>
    <x v="38"/>
    <m/>
    <m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x v="3111"/>
    <n v="1463648360"/>
    <x v="0"/>
    <n v="1"/>
    <b v="0"/>
    <x v="38"/>
    <m/>
    <m/>
    <x v="1"/>
    <x v="38"/>
  </r>
  <r>
    <n v="3118"/>
    <x v="3117"/>
    <s v="a magical place for all kind of people, like a fairytaile in all colours"/>
    <n v="500000"/>
    <n v="1550"/>
    <x v="2"/>
    <x v="11"/>
    <x v="9"/>
    <x v="3112"/>
    <n v="1465832123"/>
    <x v="0"/>
    <n v="2"/>
    <b v="0"/>
    <x v="38"/>
    <m/>
    <m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x v="3113"/>
    <n v="1424826332"/>
    <x v="0"/>
    <n v="1"/>
    <b v="0"/>
    <x v="38"/>
    <m/>
    <m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x v="3114"/>
    <n v="1457303796"/>
    <x v="0"/>
    <n v="10"/>
    <b v="0"/>
    <x v="38"/>
    <m/>
    <m/>
    <x v="1"/>
    <x v="38"/>
  </r>
  <r>
    <n v="3121"/>
    <x v="3120"/>
    <s v="I going to build a theatre for a local ant farm so that Ants can put on their theatre productions."/>
    <n v="1500"/>
    <n v="10"/>
    <x v="1"/>
    <x v="5"/>
    <x v="5"/>
    <x v="3115"/>
    <n v="1406564335"/>
    <x v="0"/>
    <n v="1"/>
    <b v="0"/>
    <x v="38"/>
    <m/>
    <m/>
    <x v="1"/>
    <x v="38"/>
  </r>
  <r>
    <n v="3122"/>
    <x v="3121"/>
    <s v="cancelled until further notice"/>
    <n v="199"/>
    <n v="116"/>
    <x v="1"/>
    <x v="0"/>
    <x v="0"/>
    <x v="3116"/>
    <n v="1478298132"/>
    <x v="0"/>
    <n v="2"/>
    <b v="0"/>
    <x v="38"/>
    <m/>
    <m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x v="3117"/>
    <n v="1465516198"/>
    <x v="0"/>
    <n v="348"/>
    <b v="0"/>
    <x v="38"/>
    <m/>
    <m/>
    <x v="1"/>
    <x v="38"/>
  </r>
  <r>
    <n v="3124"/>
    <x v="3123"/>
    <s v="A place where kids/ teens' dreams come true, and one finds there home without sparkly red shoes!"/>
    <n v="800000"/>
    <n v="26"/>
    <x v="1"/>
    <x v="0"/>
    <x v="0"/>
    <x v="3118"/>
    <n v="1417718601"/>
    <x v="0"/>
    <n v="4"/>
    <b v="0"/>
    <x v="38"/>
    <m/>
    <m/>
    <x v="1"/>
    <x v="38"/>
  </r>
  <r>
    <n v="3125"/>
    <x v="3124"/>
    <s v="N/A"/>
    <n v="1500000"/>
    <n v="0"/>
    <x v="1"/>
    <x v="0"/>
    <x v="0"/>
    <x v="3119"/>
    <n v="1449550672"/>
    <x v="0"/>
    <n v="0"/>
    <b v="0"/>
    <x v="38"/>
    <m/>
    <m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x v="3120"/>
    <n v="1456532762"/>
    <x v="0"/>
    <n v="17"/>
    <b v="0"/>
    <x v="38"/>
    <m/>
    <m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x v="3121"/>
    <n v="1422650029"/>
    <x v="0"/>
    <n v="0"/>
    <b v="0"/>
    <x v="38"/>
    <m/>
    <m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x v="3122"/>
    <n v="1487101741"/>
    <x v="0"/>
    <n v="117"/>
    <b v="0"/>
    <x v="6"/>
    <m/>
    <m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x v="3123"/>
    <n v="1489090419"/>
    <x v="0"/>
    <n v="1"/>
    <b v="0"/>
    <x v="6"/>
    <m/>
    <m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x v="3124"/>
    <n v="1489504916"/>
    <x v="0"/>
    <n v="4"/>
    <b v="0"/>
    <x v="6"/>
    <m/>
    <m/>
    <x v="1"/>
    <x v="6"/>
  </r>
  <r>
    <n v="3131"/>
    <x v="3130"/>
    <s v="A Staged Reading of &quot;Snake Eyes,&quot; a new play by Alex Rafala"/>
    <n v="4100"/>
    <n v="645"/>
    <x v="3"/>
    <x v="0"/>
    <x v="0"/>
    <x v="3125"/>
    <n v="1489067645"/>
    <x v="0"/>
    <n v="12"/>
    <b v="0"/>
    <x v="6"/>
    <m/>
    <m/>
    <x v="1"/>
    <x v="6"/>
  </r>
  <r>
    <n v="3132"/>
    <x v="3131"/>
    <s v="Smells Like Money, Drips Like Honey, Taste Like Mocha, Better Run AWAY"/>
    <n v="30000"/>
    <n v="10"/>
    <x v="3"/>
    <x v="0"/>
    <x v="0"/>
    <x v="3126"/>
    <n v="1487579060"/>
    <x v="0"/>
    <n v="1"/>
    <b v="0"/>
    <x v="6"/>
    <m/>
    <m/>
    <x v="1"/>
    <x v="6"/>
  </r>
  <r>
    <n v="3133"/>
    <x v="3132"/>
    <s v="TwentySomething is taking Hell Has No Fury to Edinburgh! _x000a_We're looking for your support to get us there."/>
    <n v="500"/>
    <n v="540"/>
    <x v="3"/>
    <x v="1"/>
    <x v="1"/>
    <x v="3127"/>
    <n v="1487770434"/>
    <x v="0"/>
    <n v="16"/>
    <b v="0"/>
    <x v="6"/>
    <m/>
    <m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x v="3128"/>
    <n v="1488820619"/>
    <x v="0"/>
    <n v="12"/>
    <b v="0"/>
    <x v="6"/>
    <m/>
    <m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x v="3129"/>
    <n v="1489376321"/>
    <x v="0"/>
    <n v="7"/>
    <b v="0"/>
    <x v="6"/>
    <m/>
    <m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x v="3130"/>
    <n v="1487847954"/>
    <x v="0"/>
    <n v="22"/>
    <b v="0"/>
    <x v="6"/>
    <m/>
    <m/>
    <x v="1"/>
    <x v="6"/>
  </r>
  <r>
    <n v="3137"/>
    <x v="3136"/>
    <s v="Set in 1930s Chinatown, evocative of old world South Jackson Street during the Jazz era."/>
    <n v="1500"/>
    <n v="50"/>
    <x v="3"/>
    <x v="0"/>
    <x v="0"/>
    <x v="3131"/>
    <n v="1489439669"/>
    <x v="0"/>
    <n v="1"/>
    <b v="0"/>
    <x v="6"/>
    <m/>
    <m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x v="3132"/>
    <n v="1489591807"/>
    <x v="0"/>
    <n v="0"/>
    <b v="0"/>
    <x v="6"/>
    <m/>
    <m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x v="3133"/>
    <n v="1487485760"/>
    <x v="0"/>
    <n v="6"/>
    <b v="0"/>
    <x v="6"/>
    <m/>
    <m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x v="3134"/>
    <n v="1488993303"/>
    <x v="0"/>
    <n v="4"/>
    <b v="0"/>
    <x v="6"/>
    <m/>
    <m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x v="3135"/>
    <n v="1488823488"/>
    <x v="0"/>
    <n v="8"/>
    <b v="0"/>
    <x v="6"/>
    <m/>
    <m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x v="3136"/>
    <n v="1487333939"/>
    <x v="0"/>
    <n v="3"/>
    <b v="0"/>
    <x v="6"/>
    <m/>
    <m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x v="3137"/>
    <n v="1489480556"/>
    <x v="0"/>
    <n v="0"/>
    <b v="0"/>
    <x v="6"/>
    <m/>
    <m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x v="3138"/>
    <n v="1488459307"/>
    <x v="0"/>
    <n v="30"/>
    <b v="0"/>
    <x v="6"/>
    <m/>
    <m/>
    <x v="1"/>
    <x v="6"/>
  </r>
  <r>
    <n v="3145"/>
    <x v="3144"/>
    <s v="Dominion Theatre Company is the first community dinner theatre  to be established in Arlington TX."/>
    <n v="25000"/>
    <n v="0"/>
    <x v="3"/>
    <x v="0"/>
    <x v="0"/>
    <x v="3139"/>
    <n v="1485478734"/>
    <x v="0"/>
    <n v="0"/>
    <b v="0"/>
    <x v="6"/>
    <m/>
    <m/>
    <x v="1"/>
    <x v="6"/>
  </r>
  <r>
    <n v="3146"/>
    <x v="3145"/>
    <s v="Somos... Podemos... Amamos... Nuestra muralla, nuestra utopÃ­a. Que el amor sea el lÃ­mite"/>
    <n v="50000"/>
    <n v="5250"/>
    <x v="3"/>
    <x v="14"/>
    <x v="10"/>
    <x v="3140"/>
    <n v="1488471766"/>
    <x v="0"/>
    <n v="12"/>
    <b v="0"/>
    <x v="6"/>
    <m/>
    <m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x v="3141"/>
    <n v="1411859755"/>
    <x v="1"/>
    <n v="213"/>
    <b v="1"/>
    <x v="6"/>
    <m/>
    <m/>
    <x v="1"/>
    <x v="6"/>
  </r>
  <r>
    <n v="3148"/>
    <x v="3147"/>
    <s v="Help fund The Aurora Project, an immersive science fiction epic."/>
    <n v="1800"/>
    <n v="2361"/>
    <x v="0"/>
    <x v="0"/>
    <x v="0"/>
    <x v="3142"/>
    <n v="1410278284"/>
    <x v="1"/>
    <n v="57"/>
    <b v="1"/>
    <x v="6"/>
    <m/>
    <m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x v="3143"/>
    <n v="1352766300"/>
    <x v="1"/>
    <n v="25"/>
    <b v="1"/>
    <x v="6"/>
    <m/>
    <m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x v="3144"/>
    <n v="1288160403"/>
    <x v="1"/>
    <n v="104"/>
    <b v="1"/>
    <x v="6"/>
    <m/>
    <m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x v="3145"/>
    <n v="1407787774"/>
    <x v="1"/>
    <n v="34"/>
    <b v="1"/>
    <x v="6"/>
    <m/>
    <m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x v="3146"/>
    <n v="1380833367"/>
    <x v="1"/>
    <n v="67"/>
    <b v="1"/>
    <x v="6"/>
    <m/>
    <m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x v="3147"/>
    <n v="1301542937"/>
    <x v="1"/>
    <n v="241"/>
    <b v="1"/>
    <x v="6"/>
    <m/>
    <m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x v="3148"/>
    <n v="1330722058"/>
    <x v="1"/>
    <n v="123"/>
    <b v="1"/>
    <x v="6"/>
    <m/>
    <m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x v="3149"/>
    <n v="1353412725"/>
    <x v="1"/>
    <n v="302"/>
    <b v="1"/>
    <x v="6"/>
    <m/>
    <m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x v="3150"/>
    <n v="1335567144"/>
    <x v="1"/>
    <n v="89"/>
    <b v="1"/>
    <x v="6"/>
    <m/>
    <m/>
    <x v="1"/>
    <x v="6"/>
  </r>
  <r>
    <n v="3157"/>
    <x v="3156"/>
    <s v="Four Directors.  Four One Acts.  Four Genres.  For You."/>
    <n v="4000"/>
    <n v="4040"/>
    <x v="0"/>
    <x v="0"/>
    <x v="0"/>
    <x v="3151"/>
    <n v="1404932105"/>
    <x v="1"/>
    <n v="41"/>
    <b v="1"/>
    <x v="6"/>
    <m/>
    <m/>
    <x v="1"/>
    <x v="6"/>
  </r>
  <r>
    <n v="3158"/>
    <x v="3157"/>
    <s v="A 40s crime-noir play using nursery rhyme characters."/>
    <n v="5000"/>
    <n v="5700"/>
    <x v="0"/>
    <x v="0"/>
    <x v="0"/>
    <x v="3152"/>
    <n v="1371931752"/>
    <x v="1"/>
    <n v="69"/>
    <b v="1"/>
    <x v="6"/>
    <m/>
    <m/>
    <x v="1"/>
    <x v="6"/>
  </r>
  <r>
    <n v="3159"/>
    <x v="3158"/>
    <s v="WAXWING is an exciting new world premiere of mythic (perhaps even apocalyptic!) proportions."/>
    <n v="1500"/>
    <n v="2002.22"/>
    <x v="0"/>
    <x v="0"/>
    <x v="0"/>
    <x v="3153"/>
    <n v="1323221761"/>
    <x v="1"/>
    <n v="52"/>
    <b v="1"/>
    <x v="6"/>
    <m/>
    <m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x v="3154"/>
    <n v="1405923687"/>
    <x v="1"/>
    <n v="57"/>
    <b v="1"/>
    <x v="6"/>
    <m/>
    <m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x v="3155"/>
    <n v="1410785522"/>
    <x v="1"/>
    <n v="74"/>
    <b v="1"/>
    <x v="6"/>
    <m/>
    <m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x v="3156"/>
    <n v="1402331262"/>
    <x v="1"/>
    <n v="63"/>
    <b v="1"/>
    <x v="6"/>
    <m/>
    <m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x v="3157"/>
    <n v="1400263525"/>
    <x v="1"/>
    <n v="72"/>
    <b v="1"/>
    <x v="6"/>
    <m/>
    <m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x v="3158"/>
    <n v="1399490415"/>
    <x v="1"/>
    <n v="71"/>
    <b v="1"/>
    <x v="6"/>
    <m/>
    <m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x v="73"/>
    <n v="1302493760"/>
    <x v="1"/>
    <n v="21"/>
    <b v="1"/>
    <x v="6"/>
    <m/>
    <m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x v="3159"/>
    <n v="1414514153"/>
    <x v="1"/>
    <n v="930"/>
    <b v="1"/>
    <x v="6"/>
    <m/>
    <m/>
    <x v="1"/>
    <x v="6"/>
  </r>
  <r>
    <n v="3167"/>
    <x v="3166"/>
    <s v="What is destiny? Explore it with us this August at FringeNYC."/>
    <n v="3000"/>
    <n v="3485"/>
    <x v="0"/>
    <x v="0"/>
    <x v="0"/>
    <x v="3160"/>
    <n v="1405743181"/>
    <x v="1"/>
    <n v="55"/>
    <b v="1"/>
    <x v="6"/>
    <m/>
    <m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x v="3161"/>
    <n v="1399948353"/>
    <x v="1"/>
    <n v="61"/>
    <b v="1"/>
    <x v="6"/>
    <m/>
    <m/>
    <x v="1"/>
    <x v="6"/>
  </r>
  <r>
    <n v="3169"/>
    <x v="3168"/>
    <s v="We're bringing The Window to the Cherry Lane Theater in January 2014."/>
    <n v="8000"/>
    <n v="8241"/>
    <x v="0"/>
    <x v="0"/>
    <x v="0"/>
    <x v="3162"/>
    <n v="1384364561"/>
    <x v="1"/>
    <n v="82"/>
    <b v="1"/>
    <x v="6"/>
    <m/>
    <m/>
    <x v="1"/>
    <x v="6"/>
  </r>
  <r>
    <n v="3170"/>
    <x v="3169"/>
    <s v="An emotionally-charged journey through the history of black women in America told in reverse."/>
    <n v="2000"/>
    <n v="2245"/>
    <x v="0"/>
    <x v="0"/>
    <x v="0"/>
    <x v="3163"/>
    <n v="1401414944"/>
    <x v="1"/>
    <n v="71"/>
    <b v="1"/>
    <x v="6"/>
    <m/>
    <m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x v="3164"/>
    <n v="1459953358"/>
    <x v="1"/>
    <n v="117"/>
    <b v="1"/>
    <x v="6"/>
    <m/>
    <m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x v="3165"/>
    <n v="1326648668"/>
    <x v="1"/>
    <n v="29"/>
    <b v="1"/>
    <x v="6"/>
    <m/>
    <m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x v="3166"/>
    <n v="1409173492"/>
    <x v="1"/>
    <n v="74"/>
    <b v="1"/>
    <x v="6"/>
    <m/>
    <m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x v="3167"/>
    <n v="1407789908"/>
    <x v="1"/>
    <n v="23"/>
    <b v="1"/>
    <x v="6"/>
    <m/>
    <m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x v="3168"/>
    <n v="1292793427"/>
    <x v="1"/>
    <n v="60"/>
    <b v="1"/>
    <x v="6"/>
    <m/>
    <m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x v="3169"/>
    <n v="1374531631"/>
    <x v="1"/>
    <n v="55"/>
    <b v="1"/>
    <x v="6"/>
    <m/>
    <m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x v="3170"/>
    <n v="1400774409"/>
    <x v="1"/>
    <n v="51"/>
    <b v="1"/>
    <x v="6"/>
    <m/>
    <m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x v="3171"/>
    <n v="1402929075"/>
    <x v="1"/>
    <n v="78"/>
    <b v="1"/>
    <x v="6"/>
    <m/>
    <m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x v="3172"/>
    <n v="1365699071"/>
    <x v="1"/>
    <n v="62"/>
    <b v="1"/>
    <x v="6"/>
    <m/>
    <m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x v="3173"/>
    <n v="1400666049"/>
    <x v="1"/>
    <n v="45"/>
    <b v="1"/>
    <x v="6"/>
    <m/>
    <m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x v="3174"/>
    <n v="1400570787"/>
    <x v="1"/>
    <n v="15"/>
    <b v="1"/>
    <x v="6"/>
    <m/>
    <m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x v="3175"/>
    <n v="1323211621"/>
    <x v="1"/>
    <n v="151"/>
    <b v="1"/>
    <x v="6"/>
    <m/>
    <m/>
    <x v="1"/>
    <x v="6"/>
  </r>
  <r>
    <n v="3183"/>
    <x v="3182"/>
    <s v="Anton Chekhov's The Seagull. An outdoor Amphitheater in Manhattan. Trees. A River. Daybreak."/>
    <n v="2500"/>
    <n v="2725"/>
    <x v="0"/>
    <x v="0"/>
    <x v="0"/>
    <x v="3176"/>
    <n v="1375729469"/>
    <x v="1"/>
    <n v="68"/>
    <b v="1"/>
    <x v="6"/>
    <m/>
    <m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x v="3177"/>
    <n v="1401666631"/>
    <x v="1"/>
    <n v="46"/>
    <b v="1"/>
    <x v="6"/>
    <m/>
    <m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x v="3178"/>
    <n v="1404948441"/>
    <x v="1"/>
    <n v="24"/>
    <b v="1"/>
    <x v="6"/>
    <m/>
    <m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x v="3179"/>
    <n v="1408313438"/>
    <x v="1"/>
    <n v="70"/>
    <b v="1"/>
    <x v="6"/>
    <m/>
    <m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x v="3180"/>
    <n v="1405439973"/>
    <x v="1"/>
    <n v="244"/>
    <b v="1"/>
    <x v="6"/>
    <m/>
    <m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x v="3181"/>
    <n v="1432115902"/>
    <x v="0"/>
    <n v="9"/>
    <b v="0"/>
    <x v="40"/>
    <m/>
    <m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x v="3182"/>
    <n v="1429863532"/>
    <x v="0"/>
    <n v="19"/>
    <b v="0"/>
    <x v="40"/>
    <m/>
    <m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x v="3183"/>
    <n v="1478662675"/>
    <x v="0"/>
    <n v="0"/>
    <b v="0"/>
    <x v="40"/>
    <m/>
    <m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x v="3184"/>
    <n v="1466186869"/>
    <x v="0"/>
    <n v="4"/>
    <b v="0"/>
    <x v="40"/>
    <m/>
    <m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x v="3185"/>
    <n v="1421274859"/>
    <x v="0"/>
    <n v="8"/>
    <b v="0"/>
    <x v="40"/>
    <m/>
    <m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x v="3186"/>
    <n v="1420586056"/>
    <x v="0"/>
    <n v="24"/>
    <b v="0"/>
    <x v="40"/>
    <m/>
    <m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x v="3187"/>
    <n v="1435368598"/>
    <x v="0"/>
    <n v="0"/>
    <b v="0"/>
    <x v="40"/>
    <m/>
    <m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x v="3188"/>
    <n v="1421158542"/>
    <x v="0"/>
    <n v="39"/>
    <b v="0"/>
    <x v="40"/>
    <m/>
    <m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x v="3189"/>
    <n v="1433254875"/>
    <x v="0"/>
    <n v="6"/>
    <b v="0"/>
    <x v="40"/>
    <m/>
    <m/>
    <x v="1"/>
    <x v="40"/>
  </r>
  <r>
    <n v="3197"/>
    <x v="3196"/>
    <s v="This years most important stage project for young artists in our region. www.ungespor.no"/>
    <n v="10000"/>
    <n v="1145"/>
    <x v="2"/>
    <x v="10"/>
    <x v="8"/>
    <x v="3190"/>
    <n v="1420458618"/>
    <x v="0"/>
    <n v="4"/>
    <b v="0"/>
    <x v="40"/>
    <m/>
    <m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x v="3191"/>
    <n v="1420798277"/>
    <x v="0"/>
    <n v="3"/>
    <b v="0"/>
    <x v="40"/>
    <m/>
    <m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x v="3192"/>
    <n v="1407435418"/>
    <x v="0"/>
    <n v="53"/>
    <b v="0"/>
    <x v="40"/>
    <m/>
    <m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x v="3193"/>
    <n v="1459410101"/>
    <x v="0"/>
    <n v="1"/>
    <b v="0"/>
    <x v="40"/>
    <m/>
    <m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x v="3194"/>
    <n v="1407695077"/>
    <x v="0"/>
    <n v="2"/>
    <b v="0"/>
    <x v="40"/>
    <m/>
    <m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x v="3195"/>
    <n v="1445027346"/>
    <x v="0"/>
    <n v="25"/>
    <b v="0"/>
    <x v="40"/>
    <m/>
    <m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x v="3196"/>
    <n v="1440632622"/>
    <x v="0"/>
    <n v="6"/>
    <b v="0"/>
    <x v="40"/>
    <m/>
    <m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x v="3197"/>
    <n v="1434558479"/>
    <x v="0"/>
    <n v="0"/>
    <b v="0"/>
    <x v="40"/>
    <m/>
    <m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x v="3198"/>
    <n v="1427878772"/>
    <x v="0"/>
    <n v="12"/>
    <b v="0"/>
    <x v="40"/>
    <m/>
    <m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x v="3199"/>
    <n v="1440052651"/>
    <x v="0"/>
    <n v="0"/>
    <b v="0"/>
    <x v="40"/>
    <m/>
    <m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x v="3200"/>
    <n v="1424587207"/>
    <x v="0"/>
    <n v="36"/>
    <b v="0"/>
    <x v="40"/>
    <m/>
    <m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x v="3201"/>
    <n v="1404743477"/>
    <x v="1"/>
    <n v="82"/>
    <b v="1"/>
    <x v="6"/>
    <m/>
    <m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x v="3202"/>
    <n v="1400512658"/>
    <x v="1"/>
    <n v="226"/>
    <b v="1"/>
    <x v="6"/>
    <m/>
    <m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x v="3203"/>
    <n v="1334442519"/>
    <x v="1"/>
    <n v="60"/>
    <b v="1"/>
    <x v="6"/>
    <m/>
    <m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x v="3204"/>
    <n v="1405346680"/>
    <x v="1"/>
    <n v="322"/>
    <b v="1"/>
    <x v="6"/>
    <m/>
    <m/>
    <x v="1"/>
    <x v="6"/>
  </r>
  <r>
    <n v="3212"/>
    <x v="3211"/>
    <s v="Help us bring our production of Campo Maldito to New York AND San Francisco!"/>
    <n v="4000"/>
    <n v="5050"/>
    <x v="0"/>
    <x v="0"/>
    <x v="0"/>
    <x v="3205"/>
    <n v="1404932751"/>
    <x v="1"/>
    <n v="94"/>
    <b v="1"/>
    <x v="6"/>
    <m/>
    <m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x v="3206"/>
    <n v="1434478759"/>
    <x v="1"/>
    <n v="47"/>
    <b v="1"/>
    <x v="6"/>
    <m/>
    <m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x v="3207"/>
    <n v="1448823673"/>
    <x v="1"/>
    <n v="115"/>
    <b v="1"/>
    <x v="6"/>
    <m/>
    <m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x v="3208"/>
    <n v="1438617471"/>
    <x v="1"/>
    <n v="134"/>
    <b v="1"/>
    <x v="6"/>
    <m/>
    <m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x v="3209"/>
    <n v="1433934371"/>
    <x v="1"/>
    <n v="35"/>
    <b v="1"/>
    <x v="6"/>
    <m/>
    <m/>
    <x v="1"/>
    <x v="6"/>
  </r>
  <r>
    <n v="3217"/>
    <x v="3216"/>
    <s v="Wake Up Call is a comedic play about a group of hotel employees working on Christmas Eve."/>
    <n v="4500"/>
    <n v="5221"/>
    <x v="0"/>
    <x v="0"/>
    <x v="0"/>
    <x v="3210"/>
    <n v="1475672784"/>
    <x v="1"/>
    <n v="104"/>
    <b v="1"/>
    <x v="6"/>
    <m/>
    <m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x v="3211"/>
    <n v="1417132986"/>
    <x v="1"/>
    <n v="184"/>
    <b v="1"/>
    <x v="6"/>
    <m/>
    <m/>
    <x v="1"/>
    <x v="6"/>
  </r>
  <r>
    <n v="3219"/>
    <x v="3218"/>
    <s v="Eyes Closed is a collaborative play and docudrama about New Yorkers and their dreams."/>
    <n v="20000"/>
    <n v="20022"/>
    <x v="0"/>
    <x v="0"/>
    <x v="0"/>
    <x v="3212"/>
    <n v="1424043347"/>
    <x v="1"/>
    <n v="119"/>
    <b v="1"/>
    <x v="6"/>
    <m/>
    <m/>
    <x v="1"/>
    <x v="6"/>
  </r>
  <r>
    <n v="3220"/>
    <x v="3219"/>
    <s v="A sci-fi thriller for the stage opening March 10 in Los Angeles."/>
    <n v="15000"/>
    <n v="15126"/>
    <x v="0"/>
    <x v="0"/>
    <x v="0"/>
    <x v="3213"/>
    <n v="1486411204"/>
    <x v="1"/>
    <n v="59"/>
    <b v="1"/>
    <x v="6"/>
    <m/>
    <m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x v="3214"/>
    <n v="1433090603"/>
    <x v="1"/>
    <n v="113"/>
    <b v="1"/>
    <x v="6"/>
    <m/>
    <m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x v="3215"/>
    <n v="1443016697"/>
    <x v="1"/>
    <n v="84"/>
    <b v="1"/>
    <x v="6"/>
    <m/>
    <m/>
    <x v="1"/>
    <x v="6"/>
  </r>
  <r>
    <n v="3223"/>
    <x v="3222"/>
    <s v="Bringing David Lindsay-Abaire's award-winning story of our times to the East Bay."/>
    <n v="3100"/>
    <n v="3395"/>
    <x v="0"/>
    <x v="0"/>
    <x v="0"/>
    <x v="3216"/>
    <n v="1437508976"/>
    <x v="1"/>
    <n v="74"/>
    <b v="1"/>
    <x v="6"/>
    <m/>
    <m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x v="3217"/>
    <n v="1479932713"/>
    <x v="1"/>
    <n v="216"/>
    <b v="1"/>
    <x v="6"/>
    <m/>
    <m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x v="3218"/>
    <n v="1463145938"/>
    <x v="1"/>
    <n v="39"/>
    <b v="1"/>
    <x v="6"/>
    <m/>
    <m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x v="3219"/>
    <n v="1443621612"/>
    <x v="1"/>
    <n v="21"/>
    <b v="1"/>
    <x v="6"/>
    <m/>
    <m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x v="3220"/>
    <n v="1482095436"/>
    <x v="0"/>
    <n v="30"/>
    <b v="1"/>
    <x v="6"/>
    <m/>
    <m/>
    <x v="1"/>
    <x v="6"/>
  </r>
  <r>
    <n v="3228"/>
    <x v="3227"/>
    <s v="A Season of Powerful Women. A Season of Defiance."/>
    <n v="7000"/>
    <n v="7164"/>
    <x v="0"/>
    <x v="0"/>
    <x v="0"/>
    <x v="3221"/>
    <n v="1447606884"/>
    <x v="1"/>
    <n v="37"/>
    <b v="1"/>
    <x v="6"/>
    <m/>
    <m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x v="3222"/>
    <n v="1413874798"/>
    <x v="1"/>
    <n v="202"/>
    <b v="1"/>
    <x v="6"/>
    <m/>
    <m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x v="341"/>
    <n v="1410840126"/>
    <x v="1"/>
    <n v="37"/>
    <b v="1"/>
    <x v="6"/>
    <m/>
    <m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x v="3223"/>
    <n v="1458254347"/>
    <x v="0"/>
    <n v="28"/>
    <b v="1"/>
    <x v="6"/>
    <m/>
    <m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x v="3224"/>
    <n v="1459711917"/>
    <x v="1"/>
    <n v="26"/>
    <b v="1"/>
    <x v="6"/>
    <m/>
    <m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x v="3225"/>
    <n v="1485890355"/>
    <x v="0"/>
    <n v="61"/>
    <b v="1"/>
    <x v="6"/>
    <m/>
    <m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x v="3226"/>
    <n v="1483124208"/>
    <x v="0"/>
    <n v="115"/>
    <b v="1"/>
    <x v="6"/>
    <m/>
    <m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x v="3227"/>
    <n v="1464769251"/>
    <x v="1"/>
    <n v="181"/>
    <b v="1"/>
    <x v="6"/>
    <m/>
    <m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x v="3228"/>
    <n v="1480370433"/>
    <x v="0"/>
    <n v="110"/>
    <b v="1"/>
    <x v="6"/>
    <m/>
    <m/>
    <x v="1"/>
    <x v="6"/>
  </r>
  <r>
    <n v="3237"/>
    <x v="3236"/>
    <s v="An annual campaign supporting our intensive for artists 25 and under."/>
    <n v="35000"/>
    <n v="35275.64"/>
    <x v="0"/>
    <x v="0"/>
    <x v="0"/>
    <x v="3229"/>
    <n v="1441452184"/>
    <x v="1"/>
    <n v="269"/>
    <b v="1"/>
    <x v="6"/>
    <m/>
    <m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x v="3230"/>
    <n v="1433160898"/>
    <x v="1"/>
    <n v="79"/>
    <b v="1"/>
    <x v="6"/>
    <m/>
    <m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x v="3231"/>
    <n v="1443665293"/>
    <x v="1"/>
    <n v="104"/>
    <b v="1"/>
    <x v="6"/>
    <m/>
    <m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x v="3232"/>
    <n v="1484843948"/>
    <x v="0"/>
    <n v="34"/>
    <b v="1"/>
    <x v="6"/>
    <m/>
    <m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x v="3233"/>
    <n v="1410421670"/>
    <x v="1"/>
    <n v="167"/>
    <b v="1"/>
    <x v="6"/>
    <m/>
    <m/>
    <x v="1"/>
    <x v="6"/>
  </r>
  <r>
    <n v="3242"/>
    <x v="3241"/>
    <s v="First Day Off in a Long Time is a comedy show...            _x000a_About suicide."/>
    <n v="10000"/>
    <n v="12730.42"/>
    <x v="0"/>
    <x v="0"/>
    <x v="0"/>
    <x v="3234"/>
    <n v="1408558092"/>
    <x v="1"/>
    <n v="183"/>
    <b v="1"/>
    <x v="6"/>
    <m/>
    <m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x v="3235"/>
    <n v="1442283562"/>
    <x v="1"/>
    <n v="71"/>
    <b v="1"/>
    <x v="6"/>
    <m/>
    <m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x v="3236"/>
    <n v="1478018382"/>
    <x v="0"/>
    <n v="69"/>
    <b v="1"/>
    <x v="6"/>
    <m/>
    <m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x v="3237"/>
    <n v="1431354258"/>
    <x v="0"/>
    <n v="270"/>
    <b v="1"/>
    <x v="6"/>
    <m/>
    <m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x v="3238"/>
    <n v="1439551200"/>
    <x v="1"/>
    <n v="193"/>
    <b v="1"/>
    <x v="6"/>
    <m/>
    <m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x v="3239"/>
    <n v="1434104712"/>
    <x v="1"/>
    <n v="57"/>
    <b v="1"/>
    <x v="6"/>
    <m/>
    <m/>
    <x v="1"/>
    <x v="6"/>
  </r>
  <r>
    <n v="3248"/>
    <x v="3247"/>
    <s v="Honest Accomplice Theatre produces theatre for social change."/>
    <n v="12000"/>
    <n v="12095"/>
    <x v="0"/>
    <x v="0"/>
    <x v="0"/>
    <x v="3240"/>
    <n v="1425590357"/>
    <x v="1"/>
    <n v="200"/>
    <b v="1"/>
    <x v="6"/>
    <m/>
    <m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x v="3241"/>
    <n v="1432230914"/>
    <x v="1"/>
    <n v="88"/>
    <b v="1"/>
    <x v="6"/>
    <m/>
    <m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x v="3242"/>
    <n v="1412617724"/>
    <x v="1"/>
    <n v="213"/>
    <b v="1"/>
    <x v="6"/>
    <m/>
    <m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x v="3243"/>
    <n v="1432315966"/>
    <x v="1"/>
    <n v="20"/>
    <b v="1"/>
    <x v="6"/>
    <m/>
    <m/>
    <x v="1"/>
    <x v="6"/>
  </r>
  <r>
    <n v="3252"/>
    <x v="3251"/>
    <s v="How do we navigate the boundaries between friendship, sexual intimacy and obsessive desire?"/>
    <n v="2250"/>
    <n v="2876"/>
    <x v="0"/>
    <x v="1"/>
    <x v="1"/>
    <x v="3244"/>
    <n v="1470655240"/>
    <x v="1"/>
    <n v="50"/>
    <b v="1"/>
    <x v="6"/>
    <m/>
    <m/>
    <x v="1"/>
    <x v="6"/>
  </r>
  <r>
    <n v="3253"/>
    <x v="3252"/>
    <s v="Can you ever truly feel what someone else is feeling?_x000a_Do you want to?"/>
    <n v="20000"/>
    <n v="20365"/>
    <x v="0"/>
    <x v="0"/>
    <x v="0"/>
    <x v="3245"/>
    <n v="1471701028"/>
    <x v="1"/>
    <n v="115"/>
    <b v="1"/>
    <x v="6"/>
    <m/>
    <m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x v="3246"/>
    <n v="1424743409"/>
    <x v="1"/>
    <n v="186"/>
    <b v="1"/>
    <x v="6"/>
    <m/>
    <m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x v="3247"/>
    <n v="1410114375"/>
    <x v="1"/>
    <n v="18"/>
    <b v="1"/>
    <x v="6"/>
    <m/>
    <m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x v="3248"/>
    <n v="1432129577"/>
    <x v="1"/>
    <n v="176"/>
    <b v="1"/>
    <x v="6"/>
    <m/>
    <m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x v="3249"/>
    <n v="1485177952"/>
    <x v="0"/>
    <n v="41"/>
    <b v="1"/>
    <x v="6"/>
    <m/>
    <m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x v="3250"/>
    <n v="1418159861"/>
    <x v="1"/>
    <n v="75"/>
    <b v="1"/>
    <x v="6"/>
    <m/>
    <m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x v="3251"/>
    <n v="1472753745"/>
    <x v="1"/>
    <n v="97"/>
    <b v="1"/>
    <x v="6"/>
    <m/>
    <m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x v="3252"/>
    <n v="1445875718"/>
    <x v="1"/>
    <n v="73"/>
    <b v="1"/>
    <x v="6"/>
    <m/>
    <m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x v="3253"/>
    <n v="1434475476"/>
    <x v="1"/>
    <n v="49"/>
    <b v="1"/>
    <x v="6"/>
    <m/>
    <m/>
    <x v="1"/>
    <x v="6"/>
  </r>
  <r>
    <n v="3262"/>
    <x v="3261"/>
    <s v="A one-woman theatrical exploration of the prison system and its inhabitants."/>
    <n v="12200"/>
    <n v="12571"/>
    <x v="0"/>
    <x v="0"/>
    <x v="0"/>
    <x v="3254"/>
    <n v="1416555262"/>
    <x v="1"/>
    <n v="134"/>
    <b v="1"/>
    <x v="6"/>
    <m/>
    <m/>
    <x v="1"/>
    <x v="6"/>
  </r>
  <r>
    <n v="3263"/>
    <x v="3262"/>
    <s v="Shakespeare's bloodiest tragedy, performed and produced exclusively by women."/>
    <n v="2500"/>
    <n v="2804.16"/>
    <x v="0"/>
    <x v="0"/>
    <x v="0"/>
    <x v="3255"/>
    <n v="1444220588"/>
    <x v="1"/>
    <n v="68"/>
    <b v="1"/>
    <x v="6"/>
    <m/>
    <m/>
    <x v="1"/>
    <x v="6"/>
  </r>
  <r>
    <n v="3264"/>
    <x v="3263"/>
    <s v="The three part comedic saga of Kapow-i GoGo, who saves the world.  Again.  And again."/>
    <n v="2500"/>
    <n v="2575"/>
    <x v="0"/>
    <x v="0"/>
    <x v="0"/>
    <x v="3256"/>
    <n v="1421089938"/>
    <x v="1"/>
    <n v="49"/>
    <b v="1"/>
    <x v="6"/>
    <m/>
    <m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x v="3257"/>
    <n v="1446570315"/>
    <x v="1"/>
    <n v="63"/>
    <b v="1"/>
    <x v="6"/>
    <m/>
    <m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x v="3258"/>
    <n v="1431435122"/>
    <x v="1"/>
    <n v="163"/>
    <b v="1"/>
    <x v="6"/>
    <m/>
    <m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x v="3259"/>
    <n v="1434564660"/>
    <x v="1"/>
    <n v="288"/>
    <b v="1"/>
    <x v="6"/>
    <m/>
    <m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x v="3260"/>
    <n v="1470692528"/>
    <x v="1"/>
    <n v="42"/>
    <b v="1"/>
    <x v="6"/>
    <m/>
    <m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x v="3261"/>
    <n v="1431509397"/>
    <x v="1"/>
    <n v="70"/>
    <b v="1"/>
    <x v="6"/>
    <m/>
    <m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x v="3262"/>
    <n v="1434113265"/>
    <x v="1"/>
    <n v="30"/>
    <b v="1"/>
    <x v="6"/>
    <m/>
    <m/>
    <x v="1"/>
    <x v="6"/>
  </r>
  <r>
    <n v="3271"/>
    <x v="3270"/>
    <s v="A razor sharp satire to darken your Christmas."/>
    <n v="1500"/>
    <n v="1950"/>
    <x v="0"/>
    <x v="1"/>
    <x v="1"/>
    <x v="3263"/>
    <n v="1412332175"/>
    <x v="1"/>
    <n v="51"/>
    <b v="1"/>
    <x v="6"/>
    <m/>
    <m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x v="3264"/>
    <n v="1444219209"/>
    <x v="1"/>
    <n v="145"/>
    <b v="1"/>
    <x v="6"/>
    <m/>
    <m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x v="3265"/>
    <n v="1472498042"/>
    <x v="1"/>
    <n v="21"/>
    <b v="1"/>
    <x v="6"/>
    <m/>
    <m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x v="3266"/>
    <n v="1454259272"/>
    <x v="1"/>
    <n v="286"/>
    <b v="1"/>
    <x v="6"/>
    <m/>
    <m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x v="3267"/>
    <n v="1421183271"/>
    <x v="1"/>
    <n v="12"/>
    <b v="1"/>
    <x v="6"/>
    <m/>
    <m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x v="3268"/>
    <n v="1456526879"/>
    <x v="1"/>
    <n v="100"/>
    <b v="1"/>
    <x v="6"/>
    <m/>
    <m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x v="3269"/>
    <n v="1413735806"/>
    <x v="1"/>
    <n v="100"/>
    <b v="1"/>
    <x v="6"/>
    <m/>
    <m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x v="3270"/>
    <n v="1430425303"/>
    <x v="1"/>
    <n v="34"/>
    <b v="1"/>
    <x v="6"/>
    <m/>
    <m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x v="3271"/>
    <n v="1456885659"/>
    <x v="0"/>
    <n v="63"/>
    <b v="1"/>
    <x v="6"/>
    <m/>
    <m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x v="3272"/>
    <n v="1430158198"/>
    <x v="0"/>
    <n v="30"/>
    <b v="1"/>
    <x v="6"/>
    <m/>
    <m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x v="3273"/>
    <n v="1438561705"/>
    <x v="0"/>
    <n v="47"/>
    <b v="1"/>
    <x v="6"/>
    <m/>
    <m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x v="3274"/>
    <n v="1458103188"/>
    <x v="0"/>
    <n v="237"/>
    <b v="1"/>
    <x v="6"/>
    <m/>
    <m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x v="3275"/>
    <n v="1452448298"/>
    <x v="0"/>
    <n v="47"/>
    <b v="1"/>
    <x v="6"/>
    <m/>
    <m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x v="3276"/>
    <n v="1452546853"/>
    <x v="0"/>
    <n v="15"/>
    <b v="1"/>
    <x v="6"/>
    <m/>
    <m/>
    <x v="1"/>
    <x v="6"/>
  </r>
  <r>
    <n v="3285"/>
    <x v="3284"/>
    <s v="A new play by Matthew Gasda"/>
    <n v="4999"/>
    <n v="5604"/>
    <x v="0"/>
    <x v="0"/>
    <x v="0"/>
    <x v="3277"/>
    <n v="1485556626"/>
    <x v="0"/>
    <n v="81"/>
    <b v="1"/>
    <x v="6"/>
    <m/>
    <m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x v="3278"/>
    <n v="1468699782"/>
    <x v="0"/>
    <n v="122"/>
    <b v="1"/>
    <x v="6"/>
    <m/>
    <m/>
    <x v="1"/>
    <x v="6"/>
  </r>
  <r>
    <n v="3287"/>
    <x v="3286"/>
    <s v="An inspirational one-man play about crisis, community, and the search for wholeness."/>
    <n v="2500"/>
    <n v="2500"/>
    <x v="0"/>
    <x v="5"/>
    <x v="5"/>
    <x v="3279"/>
    <n v="1446573628"/>
    <x v="0"/>
    <n v="34"/>
    <b v="1"/>
    <x v="6"/>
    <m/>
    <m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x v="3280"/>
    <n v="1463337315"/>
    <x v="0"/>
    <n v="207"/>
    <b v="1"/>
    <x v="6"/>
    <m/>
    <m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x v="3281"/>
    <n v="1485161402"/>
    <x v="0"/>
    <n v="25"/>
    <b v="1"/>
    <x v="6"/>
    <m/>
    <m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x v="3282"/>
    <n v="1486642891"/>
    <x v="0"/>
    <n v="72"/>
    <b v="1"/>
    <x v="6"/>
    <m/>
    <m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x v="3283"/>
    <n v="1439743900"/>
    <x v="0"/>
    <n v="14"/>
    <b v="1"/>
    <x v="6"/>
    <m/>
    <m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x v="3284"/>
    <n v="1444069748"/>
    <x v="0"/>
    <n v="15"/>
    <b v="1"/>
    <x v="6"/>
    <m/>
    <m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x v="3285"/>
    <n v="1486030352"/>
    <x v="0"/>
    <n v="91"/>
    <b v="1"/>
    <x v="6"/>
    <m/>
    <m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x v="3286"/>
    <n v="1431867554"/>
    <x v="0"/>
    <n v="24"/>
    <b v="1"/>
    <x v="6"/>
    <m/>
    <m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x v="3287"/>
    <n v="1472294229"/>
    <x v="0"/>
    <n v="27"/>
    <b v="1"/>
    <x v="6"/>
    <m/>
    <m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x v="3288"/>
    <n v="1446401372"/>
    <x v="0"/>
    <n v="47"/>
    <b v="1"/>
    <x v="6"/>
    <m/>
    <m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x v="3289"/>
    <n v="1436380256"/>
    <x v="0"/>
    <n v="44"/>
    <b v="1"/>
    <x v="6"/>
    <m/>
    <m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x v="3290"/>
    <n v="1440370768"/>
    <x v="0"/>
    <n v="72"/>
    <b v="1"/>
    <x v="6"/>
    <m/>
    <m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x v="3291"/>
    <n v="1442268063"/>
    <x v="0"/>
    <n v="63"/>
    <b v="1"/>
    <x v="6"/>
    <m/>
    <m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x v="3292"/>
    <n v="1428515462"/>
    <x v="0"/>
    <n v="88"/>
    <b v="1"/>
    <x v="6"/>
    <m/>
    <m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x v="3293"/>
    <n v="1466185176"/>
    <x v="0"/>
    <n v="70"/>
    <b v="1"/>
    <x v="6"/>
    <m/>
    <m/>
    <x v="1"/>
    <x v="6"/>
  </r>
  <r>
    <n v="3302"/>
    <x v="3301"/>
    <s v="FilosofÃ­a de los anÃ³nimos"/>
    <n v="8400"/>
    <n v="8685"/>
    <x v="0"/>
    <x v="3"/>
    <x v="3"/>
    <x v="3294"/>
    <n v="1478507176"/>
    <x v="0"/>
    <n v="50"/>
    <b v="1"/>
    <x v="6"/>
    <m/>
    <m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x v="3295"/>
    <n v="1424533084"/>
    <x v="0"/>
    <n v="35"/>
    <b v="1"/>
    <x v="6"/>
    <m/>
    <m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x v="3296"/>
    <n v="1479826752"/>
    <x v="0"/>
    <n v="175"/>
    <b v="1"/>
    <x v="6"/>
    <m/>
    <m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x v="3297"/>
    <n v="1435782748"/>
    <x v="0"/>
    <n v="20"/>
    <b v="1"/>
    <x v="6"/>
    <m/>
    <m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x v="3298"/>
    <n v="1462252542"/>
    <x v="0"/>
    <n v="54"/>
    <b v="1"/>
    <x v="6"/>
    <m/>
    <m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x v="3299"/>
    <n v="1460683339"/>
    <x v="0"/>
    <n v="20"/>
    <b v="1"/>
    <x v="6"/>
    <m/>
    <m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x v="3300"/>
    <n v="1458766965"/>
    <x v="0"/>
    <n v="57"/>
    <b v="1"/>
    <x v="6"/>
    <m/>
    <m/>
    <x v="1"/>
    <x v="6"/>
  </r>
  <r>
    <n v="3309"/>
    <x v="3308"/>
    <s v="Two unlikely friends, a garage, tinned beans &amp; the end of the world."/>
    <n v="350"/>
    <n v="558"/>
    <x v="0"/>
    <x v="1"/>
    <x v="1"/>
    <x v="3301"/>
    <n v="1473953778"/>
    <x v="0"/>
    <n v="31"/>
    <b v="1"/>
    <x v="6"/>
    <m/>
    <m/>
    <x v="1"/>
    <x v="6"/>
  </r>
  <r>
    <n v="3310"/>
    <x v="3309"/>
    <s v="A new play about coming coming home, recovery, and trying to find God in the process."/>
    <n v="6500"/>
    <n v="6505"/>
    <x v="0"/>
    <x v="0"/>
    <x v="0"/>
    <x v="3302"/>
    <n v="1441577825"/>
    <x v="0"/>
    <n v="31"/>
    <b v="1"/>
    <x v="6"/>
    <m/>
    <m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x v="3303"/>
    <n v="1442473210"/>
    <x v="0"/>
    <n v="45"/>
    <b v="1"/>
    <x v="6"/>
    <m/>
    <m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x v="3304"/>
    <n v="1477077946"/>
    <x v="0"/>
    <n v="41"/>
    <b v="1"/>
    <x v="6"/>
    <m/>
    <m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x v="3305"/>
    <n v="1452664317"/>
    <x v="0"/>
    <n v="29"/>
    <b v="1"/>
    <x v="6"/>
    <m/>
    <m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x v="3306"/>
    <n v="1428733511"/>
    <x v="0"/>
    <n v="58"/>
    <b v="1"/>
    <x v="6"/>
    <m/>
    <m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x v="3307"/>
    <n v="1459927041"/>
    <x v="0"/>
    <n v="89"/>
    <b v="1"/>
    <x v="6"/>
    <m/>
    <m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x v="3308"/>
    <n v="1404680075"/>
    <x v="0"/>
    <n v="125"/>
    <b v="1"/>
    <x v="6"/>
    <m/>
    <m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x v="3309"/>
    <n v="1462755424"/>
    <x v="0"/>
    <n v="18"/>
    <b v="1"/>
    <x v="6"/>
    <m/>
    <m/>
    <x v="1"/>
    <x v="6"/>
  </r>
  <r>
    <n v="3318"/>
    <x v="3317"/>
    <s v="Help us strengthen and inspire disability arts in Atlantic Canada"/>
    <n v="2000"/>
    <n v="2512"/>
    <x v="0"/>
    <x v="5"/>
    <x v="5"/>
    <x v="3310"/>
    <n v="1456902893"/>
    <x v="0"/>
    <n v="32"/>
    <b v="1"/>
    <x v="6"/>
    <m/>
    <m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x v="3311"/>
    <n v="1418824986"/>
    <x v="0"/>
    <n v="16"/>
    <b v="1"/>
    <x v="6"/>
    <m/>
    <m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x v="3312"/>
    <n v="1463965557"/>
    <x v="0"/>
    <n v="38"/>
    <b v="1"/>
    <x v="6"/>
    <m/>
    <m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x v="3313"/>
    <n v="1412216665"/>
    <x v="0"/>
    <n v="15"/>
    <b v="1"/>
    <x v="6"/>
    <m/>
    <m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x v="3314"/>
    <n v="1464653696"/>
    <x v="0"/>
    <n v="23"/>
    <b v="1"/>
    <x v="6"/>
    <m/>
    <m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x v="3315"/>
    <n v="1472201208"/>
    <x v="0"/>
    <n v="49"/>
    <b v="1"/>
    <x v="6"/>
    <m/>
    <m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x v="3316"/>
    <n v="1463925590"/>
    <x v="0"/>
    <n v="10"/>
    <b v="1"/>
    <x v="6"/>
    <m/>
    <m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x v="3317"/>
    <n v="1425235877"/>
    <x v="0"/>
    <n v="15"/>
    <b v="1"/>
    <x v="6"/>
    <m/>
    <m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x v="3318"/>
    <n v="1423242505"/>
    <x v="0"/>
    <n v="57"/>
    <b v="1"/>
    <x v="6"/>
    <m/>
    <m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x v="3319"/>
    <n v="1460105966"/>
    <x v="0"/>
    <n v="33"/>
    <b v="1"/>
    <x v="6"/>
    <m/>
    <m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x v="3320"/>
    <n v="1404308883"/>
    <x v="0"/>
    <n v="9"/>
    <b v="1"/>
    <x v="6"/>
    <m/>
    <m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x v="3321"/>
    <n v="1405583108"/>
    <x v="0"/>
    <n v="26"/>
    <b v="1"/>
    <x v="6"/>
    <m/>
    <m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x v="3322"/>
    <n v="1425331068"/>
    <x v="0"/>
    <n v="69"/>
    <b v="1"/>
    <x v="6"/>
    <m/>
    <m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x v="3323"/>
    <n v="1441125886"/>
    <x v="0"/>
    <n v="65"/>
    <b v="1"/>
    <x v="6"/>
    <m/>
    <m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x v="3324"/>
    <n v="1403210330"/>
    <x v="0"/>
    <n v="83"/>
    <b v="1"/>
    <x v="6"/>
    <m/>
    <m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x v="3325"/>
    <n v="1432484080"/>
    <x v="0"/>
    <n v="111"/>
    <b v="1"/>
    <x v="6"/>
    <m/>
    <m/>
    <x v="1"/>
    <x v="6"/>
  </r>
  <r>
    <n v="3334"/>
    <x v="3333"/>
    <s v="The Saltbox Theatre Collective is a brand new not-for-profit theatre company in Illinois."/>
    <n v="3871"/>
    <n v="5366"/>
    <x v="0"/>
    <x v="0"/>
    <x v="0"/>
    <x v="3326"/>
    <n v="1435667422"/>
    <x v="0"/>
    <n v="46"/>
    <b v="1"/>
    <x v="6"/>
    <m/>
    <m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x v="3327"/>
    <n v="1404749446"/>
    <x v="0"/>
    <n v="63"/>
    <b v="1"/>
    <x v="6"/>
    <m/>
    <m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x v="3328"/>
    <n v="1457429646"/>
    <x v="0"/>
    <n v="9"/>
    <b v="1"/>
    <x v="6"/>
    <m/>
    <m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x v="3329"/>
    <n v="1411109167"/>
    <x v="0"/>
    <n v="34"/>
    <b v="1"/>
    <x v="6"/>
    <m/>
    <m/>
    <x v="1"/>
    <x v="6"/>
  </r>
  <r>
    <n v="3338"/>
    <x v="3337"/>
    <s v="Join Estelle Parsons in support of Theater That Looks and Sounds Like America"/>
    <n v="15000"/>
    <n v="15327"/>
    <x v="0"/>
    <x v="0"/>
    <x v="0"/>
    <x v="3330"/>
    <n v="1486129680"/>
    <x v="0"/>
    <n v="112"/>
    <b v="1"/>
    <x v="6"/>
    <m/>
    <m/>
    <x v="1"/>
    <x v="6"/>
  </r>
  <r>
    <n v="3339"/>
    <x v="3338"/>
    <s v="FPLA presents FRIENDS IN TRANSIENT PLACES by Jonathan Caren: a magical story of modern life."/>
    <n v="8000"/>
    <n v="8348"/>
    <x v="0"/>
    <x v="0"/>
    <x v="0"/>
    <x v="3331"/>
    <n v="1467129518"/>
    <x v="0"/>
    <n v="47"/>
    <b v="1"/>
    <x v="6"/>
    <m/>
    <m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x v="3332"/>
    <n v="1478906554"/>
    <x v="0"/>
    <n v="38"/>
    <b v="1"/>
    <x v="6"/>
    <m/>
    <m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x v="3333"/>
    <n v="1463771421"/>
    <x v="0"/>
    <n v="28"/>
    <b v="1"/>
    <x v="6"/>
    <m/>
    <m/>
    <x v="1"/>
    <x v="6"/>
  </r>
  <r>
    <n v="3342"/>
    <x v="3341"/>
    <s v="We believe in the power of stories to change the world. Theatre that inspires transformation."/>
    <n v="6000"/>
    <n v="6100"/>
    <x v="0"/>
    <x v="0"/>
    <x v="0"/>
    <x v="3334"/>
    <n v="1425020810"/>
    <x v="0"/>
    <n v="78"/>
    <b v="1"/>
    <x v="6"/>
    <m/>
    <m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x v="3335"/>
    <n v="1458770384"/>
    <x v="0"/>
    <n v="23"/>
    <b v="1"/>
    <x v="6"/>
    <m/>
    <m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x v="3336"/>
    <n v="1406782093"/>
    <x v="0"/>
    <n v="40"/>
    <b v="1"/>
    <x v="6"/>
    <m/>
    <m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x v="3337"/>
    <n v="1424226768"/>
    <x v="0"/>
    <n v="13"/>
    <b v="1"/>
    <x v="6"/>
    <m/>
    <m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x v="3338"/>
    <n v="1424306110"/>
    <x v="0"/>
    <n v="18"/>
    <b v="1"/>
    <x v="6"/>
    <m/>
    <m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x v="3339"/>
    <n v="1461503654"/>
    <x v="0"/>
    <n v="22"/>
    <b v="1"/>
    <x v="6"/>
    <m/>
    <m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x v="3340"/>
    <n v="1459949080"/>
    <x v="0"/>
    <n v="79"/>
    <b v="1"/>
    <x v="6"/>
    <m/>
    <m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x v="3341"/>
    <n v="1463971172"/>
    <x v="0"/>
    <n v="14"/>
    <b v="1"/>
    <x v="6"/>
    <m/>
    <m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x v="3342"/>
    <n v="1445791811"/>
    <x v="0"/>
    <n v="51"/>
    <b v="1"/>
    <x v="6"/>
    <m/>
    <m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x v="3343"/>
    <n v="1402910965"/>
    <x v="0"/>
    <n v="54"/>
    <b v="1"/>
    <x v="6"/>
    <m/>
    <m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x v="3344"/>
    <n v="1462492178"/>
    <x v="0"/>
    <n v="70"/>
    <b v="1"/>
    <x v="6"/>
    <m/>
    <m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x v="3345"/>
    <n v="1461061350"/>
    <x v="0"/>
    <n v="44"/>
    <b v="1"/>
    <x v="6"/>
    <m/>
    <m/>
    <x v="1"/>
    <x v="6"/>
  </r>
  <r>
    <n v="3354"/>
    <x v="3352"/>
    <s v="Help Strangeloop Theatre create and support new work by sponsoring our 2015-2016 season."/>
    <n v="3000"/>
    <n v="3058"/>
    <x v="0"/>
    <x v="0"/>
    <x v="0"/>
    <x v="3346"/>
    <n v="1443029206"/>
    <x v="0"/>
    <n v="55"/>
    <b v="1"/>
    <x v="6"/>
    <m/>
    <m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x v="3347"/>
    <n v="1461941527"/>
    <x v="0"/>
    <n v="15"/>
    <b v="1"/>
    <x v="6"/>
    <m/>
    <m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x v="3348"/>
    <n v="1466019272"/>
    <x v="0"/>
    <n v="27"/>
    <b v="1"/>
    <x v="6"/>
    <m/>
    <m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x v="3349"/>
    <n v="1404295310"/>
    <x v="0"/>
    <n v="21"/>
    <b v="1"/>
    <x v="6"/>
    <m/>
    <m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x v="3350"/>
    <n v="1413790079"/>
    <x v="0"/>
    <n v="162"/>
    <b v="1"/>
    <x v="6"/>
    <m/>
    <m/>
    <x v="1"/>
    <x v="6"/>
  </r>
  <r>
    <n v="3359"/>
    <x v="3357"/>
    <s v="A Theatrical Production Celebrating the Lebanese Culture and the Human Spirit in Time of War."/>
    <n v="4000"/>
    <n v="4250"/>
    <x v="0"/>
    <x v="0"/>
    <x v="0"/>
    <x v="3351"/>
    <n v="1484097734"/>
    <x v="0"/>
    <n v="23"/>
    <b v="1"/>
    <x v="6"/>
    <m/>
    <m/>
    <x v="1"/>
    <x v="6"/>
  </r>
  <r>
    <n v="3360"/>
    <x v="3358"/>
    <s v="World Premiere, an M1 Singapore Fringe Festival 2017 commission."/>
    <n v="9000"/>
    <n v="9124"/>
    <x v="0"/>
    <x v="20"/>
    <x v="12"/>
    <x v="3352"/>
    <n v="1479866343"/>
    <x v="0"/>
    <n v="72"/>
    <b v="1"/>
    <x v="6"/>
    <m/>
    <m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x v="3353"/>
    <n v="1408062990"/>
    <x v="0"/>
    <n v="68"/>
    <b v="1"/>
    <x v="6"/>
    <m/>
    <m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x v="3354"/>
    <n v="1424484717"/>
    <x v="0"/>
    <n v="20"/>
    <b v="1"/>
    <x v="6"/>
    <m/>
    <m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x v="3355"/>
    <n v="1406831445"/>
    <x v="0"/>
    <n v="26"/>
    <b v="1"/>
    <x v="6"/>
    <m/>
    <m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x v="3266"/>
    <n v="1456183649"/>
    <x v="0"/>
    <n v="72"/>
    <b v="1"/>
    <x v="6"/>
    <m/>
    <m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x v="3356"/>
    <n v="1447381592"/>
    <x v="0"/>
    <n v="3"/>
    <b v="1"/>
    <x v="6"/>
    <m/>
    <m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x v="3357"/>
    <n v="1428889037"/>
    <x v="0"/>
    <n v="18"/>
    <b v="1"/>
    <x v="6"/>
    <m/>
    <m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x v="3358"/>
    <n v="1436307894"/>
    <x v="0"/>
    <n v="30"/>
    <b v="1"/>
    <x v="6"/>
    <m/>
    <m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x v="3359"/>
    <n v="1416977259"/>
    <x v="0"/>
    <n v="23"/>
    <b v="1"/>
    <x v="6"/>
    <m/>
    <m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x v="3360"/>
    <n v="1479257980"/>
    <x v="0"/>
    <n v="54"/>
    <b v="1"/>
    <x v="6"/>
    <m/>
    <m/>
    <x v="1"/>
    <x v="6"/>
  </r>
  <r>
    <n v="3370"/>
    <x v="3368"/>
    <s v="I'm Alright. A story of young women, told by young women, for the world."/>
    <n v="1500"/>
    <n v="1766"/>
    <x v="0"/>
    <x v="0"/>
    <x v="0"/>
    <x v="3361"/>
    <n v="1479283285"/>
    <x v="0"/>
    <n v="26"/>
    <b v="1"/>
    <x v="6"/>
    <m/>
    <m/>
    <x v="1"/>
    <x v="6"/>
  </r>
  <r>
    <n v="3371"/>
    <x v="3369"/>
    <s v="Help support Red Planet, a new science fiction play based off the Mars One exploration."/>
    <n v="200"/>
    <n v="277"/>
    <x v="0"/>
    <x v="0"/>
    <x v="0"/>
    <x v="3362"/>
    <n v="1446670765"/>
    <x v="0"/>
    <n v="9"/>
    <b v="1"/>
    <x v="6"/>
    <m/>
    <m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x v="2835"/>
    <n v="1407157756"/>
    <x v="0"/>
    <n v="27"/>
    <b v="1"/>
    <x v="6"/>
    <m/>
    <m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x v="3363"/>
    <n v="1435177840"/>
    <x v="0"/>
    <n v="30"/>
    <b v="1"/>
    <x v="6"/>
    <m/>
    <m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x v="3364"/>
    <n v="1443461616"/>
    <x v="0"/>
    <n v="52"/>
    <b v="1"/>
    <x v="6"/>
    <m/>
    <m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x v="3365"/>
    <n v="1399387173"/>
    <x v="0"/>
    <n v="17"/>
    <b v="1"/>
    <x v="6"/>
    <m/>
    <m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x v="3366"/>
    <n v="1424796594"/>
    <x v="0"/>
    <n v="19"/>
    <b v="1"/>
    <x v="6"/>
    <m/>
    <m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x v="3367"/>
    <n v="1424280899"/>
    <x v="0"/>
    <n v="77"/>
    <b v="1"/>
    <x v="6"/>
    <m/>
    <m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x v="3368"/>
    <n v="1407400306"/>
    <x v="0"/>
    <n v="21"/>
    <b v="1"/>
    <x v="6"/>
    <m/>
    <m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x v="3369"/>
    <n v="1439122800"/>
    <x v="0"/>
    <n v="38"/>
    <b v="1"/>
    <x v="6"/>
    <m/>
    <m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x v="3370"/>
    <n v="1414277578"/>
    <x v="0"/>
    <n v="28"/>
    <b v="1"/>
    <x v="6"/>
    <m/>
    <m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x v="3371"/>
    <n v="1423455983"/>
    <x v="0"/>
    <n v="48"/>
    <b v="1"/>
    <x v="6"/>
    <m/>
    <m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x v="3372"/>
    <n v="1467973256"/>
    <x v="0"/>
    <n v="46"/>
    <b v="1"/>
    <x v="6"/>
    <m/>
    <m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x v="3373"/>
    <n v="1464979620"/>
    <x v="0"/>
    <n v="30"/>
    <b v="1"/>
    <x v="6"/>
    <m/>
    <m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x v="3374"/>
    <n v="1444874768"/>
    <x v="0"/>
    <n v="64"/>
    <b v="1"/>
    <x v="6"/>
    <m/>
    <m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x v="3375"/>
    <n v="1415652552"/>
    <x v="0"/>
    <n v="15"/>
    <b v="1"/>
    <x v="6"/>
    <m/>
    <m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x v="3376"/>
    <n v="1415028506"/>
    <x v="0"/>
    <n v="41"/>
    <b v="1"/>
    <x v="6"/>
    <m/>
    <m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x v="3377"/>
    <n v="1415125088"/>
    <x v="0"/>
    <n v="35"/>
    <b v="1"/>
    <x v="6"/>
    <m/>
    <m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x v="3378"/>
    <n v="1432033441"/>
    <x v="0"/>
    <n v="45"/>
    <b v="1"/>
    <x v="6"/>
    <m/>
    <m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x v="3379"/>
    <n v="1462368682"/>
    <x v="0"/>
    <n v="62"/>
    <b v="1"/>
    <x v="6"/>
    <m/>
    <m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x v="3380"/>
    <n v="1403721345"/>
    <x v="0"/>
    <n v="22"/>
    <b v="1"/>
    <x v="6"/>
    <m/>
    <m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x v="3381"/>
    <n v="1404997548"/>
    <x v="0"/>
    <n v="18"/>
    <b v="1"/>
    <x v="6"/>
    <m/>
    <m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x v="3382"/>
    <n v="1458245855"/>
    <x v="0"/>
    <n v="12"/>
    <b v="1"/>
    <x v="6"/>
    <m/>
    <m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x v="3383"/>
    <n v="1413065230"/>
    <x v="0"/>
    <n v="44"/>
    <b v="1"/>
    <x v="6"/>
    <m/>
    <m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x v="3384"/>
    <n v="1403878645"/>
    <x v="0"/>
    <n v="27"/>
    <b v="1"/>
    <x v="6"/>
    <m/>
    <m/>
    <x v="1"/>
    <x v="6"/>
  </r>
  <r>
    <n v="3395"/>
    <x v="3393"/>
    <s v="Miramar is a a darkly funny play exploring what it is we call â€˜homeâ€™."/>
    <n v="500"/>
    <n v="920"/>
    <x v="0"/>
    <x v="1"/>
    <x v="1"/>
    <x v="3385"/>
    <n v="1431795944"/>
    <x v="0"/>
    <n v="38"/>
    <b v="1"/>
    <x v="6"/>
    <m/>
    <m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x v="2806"/>
    <n v="1399286589"/>
    <x v="0"/>
    <n v="28"/>
    <b v="1"/>
    <x v="6"/>
    <m/>
    <m/>
    <x v="1"/>
    <x v="6"/>
  </r>
  <r>
    <n v="3397"/>
    <x v="3395"/>
    <s v="Help a group of recovering alcoholics bring Samuel Beckett's classic to a seaside town!"/>
    <n v="250"/>
    <n v="280"/>
    <x v="0"/>
    <x v="1"/>
    <x v="1"/>
    <x v="3386"/>
    <n v="1452338929"/>
    <x v="0"/>
    <n v="24"/>
    <b v="1"/>
    <x v="6"/>
    <m/>
    <m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x v="3387"/>
    <n v="1414605776"/>
    <x v="0"/>
    <n v="65"/>
    <b v="1"/>
    <x v="6"/>
    <m/>
    <m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x v="3388"/>
    <n v="1421964325"/>
    <x v="0"/>
    <n v="46"/>
    <b v="1"/>
    <x v="6"/>
    <m/>
    <m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x v="3389"/>
    <n v="1405378414"/>
    <x v="0"/>
    <n v="85"/>
    <b v="1"/>
    <x v="6"/>
    <m/>
    <m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x v="3390"/>
    <n v="1436376146"/>
    <x v="0"/>
    <n v="66"/>
    <b v="1"/>
    <x v="6"/>
    <m/>
    <m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x v="3391"/>
    <n v="1444747843"/>
    <x v="0"/>
    <n v="165"/>
    <b v="1"/>
    <x v="6"/>
    <m/>
    <m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x v="3392"/>
    <n v="1432638324"/>
    <x v="0"/>
    <n v="17"/>
    <b v="1"/>
    <x v="6"/>
    <m/>
    <m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x v="3393"/>
    <n v="1432814702"/>
    <x v="0"/>
    <n v="3"/>
    <b v="1"/>
    <x v="6"/>
    <m/>
    <m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x v="3394"/>
    <n v="1455063886"/>
    <x v="0"/>
    <n v="17"/>
    <b v="1"/>
    <x v="6"/>
    <m/>
    <m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x v="3395"/>
    <n v="1401623376"/>
    <x v="0"/>
    <n v="91"/>
    <b v="1"/>
    <x v="6"/>
    <m/>
    <m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x v="3396"/>
    <n v="1402049289"/>
    <x v="0"/>
    <n v="67"/>
    <b v="1"/>
    <x v="6"/>
    <m/>
    <m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x v="3397"/>
    <n v="1403135304"/>
    <x v="0"/>
    <n v="18"/>
    <b v="1"/>
    <x v="6"/>
    <m/>
    <m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x v="3398"/>
    <n v="1466710358"/>
    <x v="0"/>
    <n v="21"/>
    <b v="1"/>
    <x v="6"/>
    <m/>
    <m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x v="3399"/>
    <n v="1462841990"/>
    <x v="0"/>
    <n v="40"/>
    <b v="1"/>
    <x v="6"/>
    <m/>
    <m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x v="3400"/>
    <n v="1442536372"/>
    <x v="0"/>
    <n v="78"/>
    <b v="1"/>
    <x v="6"/>
    <m/>
    <m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x v="3401"/>
    <n v="1409266862"/>
    <x v="0"/>
    <n v="26"/>
    <b v="1"/>
    <x v="6"/>
    <m/>
    <m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x v="3402"/>
    <n v="1424280938"/>
    <x v="0"/>
    <n v="14"/>
    <b v="1"/>
    <x v="6"/>
    <m/>
    <m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x v="3403"/>
    <n v="1478030325"/>
    <x v="0"/>
    <n v="44"/>
    <b v="1"/>
    <x v="6"/>
    <m/>
    <m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x v="3404"/>
    <n v="1459999656"/>
    <x v="0"/>
    <n v="9"/>
    <b v="1"/>
    <x v="6"/>
    <m/>
    <m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x v="3405"/>
    <n v="1427363645"/>
    <x v="0"/>
    <n v="30"/>
    <b v="1"/>
    <x v="6"/>
    <m/>
    <m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x v="3406"/>
    <n v="1410558948"/>
    <x v="0"/>
    <n v="45"/>
    <b v="1"/>
    <x v="6"/>
    <m/>
    <m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x v="3407"/>
    <n v="1398283307"/>
    <x v="0"/>
    <n v="56"/>
    <b v="1"/>
    <x v="6"/>
    <m/>
    <m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x v="3408"/>
    <n v="1458416585"/>
    <x v="0"/>
    <n v="46"/>
    <b v="1"/>
    <x v="6"/>
    <m/>
    <m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x v="3409"/>
    <n v="1454638202"/>
    <x v="0"/>
    <n v="34"/>
    <b v="1"/>
    <x v="6"/>
    <m/>
    <m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x v="3410"/>
    <n v="1422903563"/>
    <x v="0"/>
    <n v="98"/>
    <b v="1"/>
    <x v="6"/>
    <m/>
    <m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x v="2232"/>
    <n v="1447594176"/>
    <x v="0"/>
    <n v="46"/>
    <b v="1"/>
    <x v="6"/>
    <m/>
    <m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x v="3411"/>
    <n v="1427320341"/>
    <x v="0"/>
    <n v="10"/>
    <b v="1"/>
    <x v="6"/>
    <m/>
    <m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x v="3412"/>
    <n v="1421252084"/>
    <x v="0"/>
    <n v="76"/>
    <b v="1"/>
    <x v="6"/>
    <m/>
    <m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x v="3413"/>
    <n v="1409669336"/>
    <x v="0"/>
    <n v="104"/>
    <b v="1"/>
    <x v="6"/>
    <m/>
    <m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x v="3414"/>
    <n v="1409620903"/>
    <x v="0"/>
    <n v="87"/>
    <b v="1"/>
    <x v="6"/>
    <m/>
    <m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x v="3415"/>
    <n v="1401722952"/>
    <x v="0"/>
    <n v="29"/>
    <b v="1"/>
    <x v="6"/>
    <m/>
    <m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x v="3416"/>
    <n v="1422983847"/>
    <x v="0"/>
    <n v="51"/>
    <b v="1"/>
    <x v="6"/>
    <m/>
    <m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x v="3417"/>
    <n v="1476837061"/>
    <x v="0"/>
    <n v="12"/>
    <b v="1"/>
    <x v="6"/>
    <m/>
    <m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x v="3418"/>
    <n v="1404168101"/>
    <x v="0"/>
    <n v="72"/>
    <b v="1"/>
    <x v="6"/>
    <m/>
    <m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x v="3419"/>
    <n v="1405791153"/>
    <x v="0"/>
    <n v="21"/>
    <b v="1"/>
    <x v="6"/>
    <m/>
    <m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x v="3420"/>
    <n v="1452520614"/>
    <x v="0"/>
    <n v="42"/>
    <b v="1"/>
    <x v="6"/>
    <m/>
    <m/>
    <x v="1"/>
    <x v="6"/>
  </r>
  <r>
    <n v="3433"/>
    <x v="3431"/>
    <s v="death&amp;pretzels presents their first Chicago based project:_x000a_The Dybbuk by S. Ansky"/>
    <n v="9500"/>
    <n v="9525"/>
    <x v="0"/>
    <x v="0"/>
    <x v="0"/>
    <x v="3421"/>
    <n v="1400290255"/>
    <x v="0"/>
    <n v="71"/>
    <b v="1"/>
    <x v="6"/>
    <m/>
    <m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x v="3422"/>
    <n v="1402391269"/>
    <x v="0"/>
    <n v="168"/>
    <b v="1"/>
    <x v="6"/>
    <m/>
    <m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x v="3423"/>
    <n v="1469112493"/>
    <x v="0"/>
    <n v="19"/>
    <b v="1"/>
    <x v="6"/>
    <m/>
    <m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x v="3424"/>
    <n v="1406811593"/>
    <x v="0"/>
    <n v="37"/>
    <b v="1"/>
    <x v="6"/>
    <m/>
    <m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x v="3425"/>
    <n v="1437411820"/>
    <x v="0"/>
    <n v="36"/>
    <b v="1"/>
    <x v="6"/>
    <m/>
    <m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x v="3426"/>
    <n v="1428358567"/>
    <x v="0"/>
    <n v="14"/>
    <b v="1"/>
    <x v="6"/>
    <m/>
    <m/>
    <x v="1"/>
    <x v="6"/>
  </r>
  <r>
    <n v="3439"/>
    <x v="3437"/>
    <s v="Help a small theater produce an original adaptation of Lewis Carroll's classic story."/>
    <n v="1200"/>
    <n v="1616.14"/>
    <x v="0"/>
    <x v="0"/>
    <x v="0"/>
    <x v="3427"/>
    <n v="1452030730"/>
    <x v="0"/>
    <n v="18"/>
    <b v="1"/>
    <x v="6"/>
    <m/>
    <m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x v="3428"/>
    <n v="1403146628"/>
    <x v="0"/>
    <n v="82"/>
    <b v="1"/>
    <x v="6"/>
    <m/>
    <m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x v="3429"/>
    <n v="1445077121"/>
    <x v="0"/>
    <n v="43"/>
    <b v="1"/>
    <x v="6"/>
    <m/>
    <m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x v="3430"/>
    <n v="1430424672"/>
    <x v="0"/>
    <n v="8"/>
    <b v="1"/>
    <x v="6"/>
    <m/>
    <m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x v="3431"/>
    <n v="1407674146"/>
    <x v="0"/>
    <n v="45"/>
    <b v="1"/>
    <x v="6"/>
    <m/>
    <m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x v="3432"/>
    <n v="1464677986"/>
    <x v="0"/>
    <n v="20"/>
    <b v="1"/>
    <x v="6"/>
    <m/>
    <m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x v="3433"/>
    <n v="1443185036"/>
    <x v="0"/>
    <n v="31"/>
    <b v="1"/>
    <x v="6"/>
    <m/>
    <m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x v="3434"/>
    <n v="1421092725"/>
    <x v="0"/>
    <n v="25"/>
    <b v="1"/>
    <x v="6"/>
    <m/>
    <m/>
    <x v="1"/>
    <x v="6"/>
  </r>
  <r>
    <n v="3447"/>
    <x v="3445"/>
    <s v="&quot;He was a poet, a vagrant, a philosopher, a lady's man and a hard drinker&quot;"/>
    <n v="1000"/>
    <n v="1078"/>
    <x v="0"/>
    <x v="0"/>
    <x v="0"/>
    <x v="3435"/>
    <n v="1454448012"/>
    <x v="0"/>
    <n v="14"/>
    <b v="1"/>
    <x v="6"/>
    <m/>
    <m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x v="3436"/>
    <n v="1416192689"/>
    <x v="0"/>
    <n v="45"/>
    <b v="1"/>
    <x v="6"/>
    <m/>
    <m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x v="3437"/>
    <n v="1465607738"/>
    <x v="0"/>
    <n v="20"/>
    <b v="1"/>
    <x v="6"/>
    <m/>
    <m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x v="3438"/>
    <n v="1422809671"/>
    <x v="0"/>
    <n v="39"/>
    <b v="1"/>
    <x v="6"/>
    <m/>
    <m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x v="3439"/>
    <n v="1427304127"/>
    <x v="0"/>
    <n v="16"/>
    <b v="1"/>
    <x v="6"/>
    <m/>
    <m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x v="3440"/>
    <n v="1404141626"/>
    <x v="0"/>
    <n v="37"/>
    <b v="1"/>
    <x v="6"/>
    <m/>
    <m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x v="3441"/>
    <n v="1465946956"/>
    <x v="0"/>
    <n v="14"/>
    <b v="1"/>
    <x v="6"/>
    <m/>
    <m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x v="3442"/>
    <n v="1404233159"/>
    <x v="0"/>
    <n v="21"/>
    <b v="1"/>
    <x v="6"/>
    <m/>
    <m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x v="3443"/>
    <n v="1473789627"/>
    <x v="0"/>
    <n v="69"/>
    <b v="1"/>
    <x v="6"/>
    <m/>
    <m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x v="3444"/>
    <n v="1404190567"/>
    <x v="0"/>
    <n v="16"/>
    <b v="1"/>
    <x v="6"/>
    <m/>
    <m/>
    <x v="1"/>
    <x v="6"/>
  </r>
  <r>
    <n v="3457"/>
    <x v="3455"/>
    <s v="Robots, Space Battles, Mystery, and Intrigue. Nothing is Impossible..."/>
    <n v="2000"/>
    <n v="2804"/>
    <x v="0"/>
    <x v="0"/>
    <x v="0"/>
    <x v="3445"/>
    <n v="1421081857"/>
    <x v="0"/>
    <n v="55"/>
    <b v="1"/>
    <x v="6"/>
    <m/>
    <m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x v="3446"/>
    <n v="1420606303"/>
    <x v="0"/>
    <n v="27"/>
    <b v="1"/>
    <x v="6"/>
    <m/>
    <m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x v="3447"/>
    <n v="1461151860"/>
    <x v="0"/>
    <n v="36"/>
    <b v="1"/>
    <x v="6"/>
    <m/>
    <m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x v="3448"/>
    <n v="1406896752"/>
    <x v="0"/>
    <n v="19"/>
    <b v="1"/>
    <x v="6"/>
    <m/>
    <m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x v="3449"/>
    <n v="1475248279"/>
    <x v="0"/>
    <n v="12"/>
    <b v="1"/>
    <x v="6"/>
    <m/>
    <m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x v="3450"/>
    <n v="1435181628"/>
    <x v="0"/>
    <n v="17"/>
    <b v="1"/>
    <x v="6"/>
    <m/>
    <m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x v="3451"/>
    <n v="1472594585"/>
    <x v="0"/>
    <n v="114"/>
    <b v="1"/>
    <x v="6"/>
    <m/>
    <m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x v="3452"/>
    <n v="1469329637"/>
    <x v="0"/>
    <n v="93"/>
    <b v="1"/>
    <x v="6"/>
    <m/>
    <m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x v="3453"/>
    <n v="1436972472"/>
    <x v="0"/>
    <n v="36"/>
    <b v="1"/>
    <x v="6"/>
    <m/>
    <m/>
    <x v="1"/>
    <x v="6"/>
  </r>
  <r>
    <n v="3466"/>
    <x v="3464"/>
    <s v="The Spotlight Youth Theater is a program where every participant has a moment in the spotlight."/>
    <n v="3500"/>
    <n v="4450"/>
    <x v="0"/>
    <x v="0"/>
    <x v="0"/>
    <x v="3454"/>
    <n v="1455928050"/>
    <x v="0"/>
    <n v="61"/>
    <b v="1"/>
    <x v="6"/>
    <m/>
    <m/>
    <x v="1"/>
    <x v="6"/>
  </r>
  <r>
    <n v="3467"/>
    <x v="3465"/>
    <s v="Venus in Fur, By David Ives."/>
    <n v="3000"/>
    <n v="3030"/>
    <x v="0"/>
    <x v="0"/>
    <x v="0"/>
    <x v="3455"/>
    <n v="1424275632"/>
    <x v="0"/>
    <n v="47"/>
    <b v="1"/>
    <x v="6"/>
    <m/>
    <m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x v="3456"/>
    <n v="1471976529"/>
    <x v="0"/>
    <n v="17"/>
    <b v="1"/>
    <x v="6"/>
    <m/>
    <m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x v="3457"/>
    <n v="1459265045"/>
    <x v="0"/>
    <n v="63"/>
    <b v="1"/>
    <x v="6"/>
    <m/>
    <m/>
    <x v="1"/>
    <x v="6"/>
  </r>
  <r>
    <n v="3470"/>
    <x v="3468"/>
    <s v="The New Artist's Circle is a theatre company dedicated to bringing the arts to young people."/>
    <n v="250"/>
    <n v="375"/>
    <x v="0"/>
    <x v="0"/>
    <x v="0"/>
    <x v="3458"/>
    <n v="1465345902"/>
    <x v="0"/>
    <n v="9"/>
    <b v="1"/>
    <x v="6"/>
    <m/>
    <m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x v="3459"/>
    <n v="1405971690"/>
    <x v="0"/>
    <n v="30"/>
    <b v="1"/>
    <x v="6"/>
    <m/>
    <m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x v="3460"/>
    <n v="1413432331"/>
    <x v="0"/>
    <n v="23"/>
    <b v="1"/>
    <x v="6"/>
    <m/>
    <m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x v="3461"/>
    <n v="1425067296"/>
    <x v="0"/>
    <n v="33"/>
    <b v="1"/>
    <x v="6"/>
    <m/>
    <m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x v="3462"/>
    <n v="1466424131"/>
    <x v="0"/>
    <n v="39"/>
    <b v="1"/>
    <x v="6"/>
    <m/>
    <m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x v="3463"/>
    <n v="1412629704"/>
    <x v="0"/>
    <n v="17"/>
    <b v="1"/>
    <x v="6"/>
    <m/>
    <m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x v="3464"/>
    <n v="1412836990"/>
    <x v="0"/>
    <n v="6"/>
    <b v="1"/>
    <x v="6"/>
    <m/>
    <m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x v="3465"/>
    <n v="1430761243"/>
    <x v="0"/>
    <n v="39"/>
    <b v="1"/>
    <x v="6"/>
    <m/>
    <m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x v="3466"/>
    <n v="1424296822"/>
    <x v="0"/>
    <n v="57"/>
    <b v="1"/>
    <x v="6"/>
    <m/>
    <m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x v="3467"/>
    <n v="1400790680"/>
    <x v="0"/>
    <n v="56"/>
    <b v="1"/>
    <x v="6"/>
    <m/>
    <m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x v="3468"/>
    <n v="1434440227"/>
    <x v="0"/>
    <n v="13"/>
    <b v="1"/>
    <x v="6"/>
    <m/>
    <m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x v="3469"/>
    <n v="1418709388"/>
    <x v="0"/>
    <n v="95"/>
    <b v="1"/>
    <x v="6"/>
    <m/>
    <m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x v="3470"/>
    <n v="1402079466"/>
    <x v="0"/>
    <n v="80"/>
    <b v="1"/>
    <x v="6"/>
    <m/>
    <m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x v="3471"/>
    <n v="1401811381"/>
    <x v="0"/>
    <n v="133"/>
    <b v="1"/>
    <x v="6"/>
    <m/>
    <m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x v="3472"/>
    <n v="1463422499"/>
    <x v="0"/>
    <n v="44"/>
    <b v="1"/>
    <x v="6"/>
    <m/>
    <m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x v="3473"/>
    <n v="1451839080"/>
    <x v="0"/>
    <n v="30"/>
    <b v="1"/>
    <x v="6"/>
    <m/>
    <m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x v="3474"/>
    <n v="1430600401"/>
    <x v="0"/>
    <n v="56"/>
    <b v="1"/>
    <x v="6"/>
    <m/>
    <m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x v="3475"/>
    <n v="1432593252"/>
    <x v="0"/>
    <n v="66"/>
    <b v="1"/>
    <x v="6"/>
    <m/>
    <m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x v="3476"/>
    <n v="1427221560"/>
    <x v="0"/>
    <n v="29"/>
    <b v="1"/>
    <x v="6"/>
    <m/>
    <m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x v="3477"/>
    <n v="1398352531"/>
    <x v="0"/>
    <n v="72"/>
    <b v="1"/>
    <x v="6"/>
    <m/>
    <m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x v="3478"/>
    <n v="1457982924"/>
    <x v="0"/>
    <n v="27"/>
    <b v="1"/>
    <x v="6"/>
    <m/>
    <m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x v="3479"/>
    <n v="1430114384"/>
    <x v="0"/>
    <n v="10"/>
    <b v="1"/>
    <x v="6"/>
    <m/>
    <m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x v="3480"/>
    <n v="1442794397"/>
    <x v="0"/>
    <n v="35"/>
    <b v="1"/>
    <x v="6"/>
    <m/>
    <m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x v="3481"/>
    <n v="1406580436"/>
    <x v="0"/>
    <n v="29"/>
    <b v="1"/>
    <x v="6"/>
    <m/>
    <m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x v="3482"/>
    <n v="1479186575"/>
    <x v="0"/>
    <n v="13"/>
    <b v="1"/>
    <x v="6"/>
    <m/>
    <m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x v="3483"/>
    <n v="1412360309"/>
    <x v="0"/>
    <n v="72"/>
    <b v="1"/>
    <x v="6"/>
    <m/>
    <m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x v="3484"/>
    <n v="1470169166"/>
    <x v="0"/>
    <n v="78"/>
    <b v="1"/>
    <x v="6"/>
    <m/>
    <m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x v="3485"/>
    <n v="1463852904"/>
    <x v="0"/>
    <n v="49"/>
    <b v="1"/>
    <x v="6"/>
    <m/>
    <m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x v="3486"/>
    <n v="1459309704"/>
    <x v="0"/>
    <n v="42"/>
    <b v="1"/>
    <x v="6"/>
    <m/>
    <m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x v="3487"/>
    <n v="1431046325"/>
    <x v="0"/>
    <n v="35"/>
    <b v="1"/>
    <x v="6"/>
    <m/>
    <m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x v="3488"/>
    <n v="1455919438"/>
    <x v="0"/>
    <n v="42"/>
    <b v="1"/>
    <x v="6"/>
    <m/>
    <m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x v="3489"/>
    <n v="1439835595"/>
    <x v="0"/>
    <n v="42"/>
    <b v="1"/>
    <x v="6"/>
    <m/>
    <m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x v="3490"/>
    <n v="1456862924"/>
    <x v="0"/>
    <n v="31"/>
    <b v="1"/>
    <x v="6"/>
    <m/>
    <m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x v="3491"/>
    <n v="1466767728"/>
    <x v="0"/>
    <n v="38"/>
    <b v="1"/>
    <x v="6"/>
    <m/>
    <m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x v="3492"/>
    <n v="1445363891"/>
    <x v="0"/>
    <n v="8"/>
    <b v="1"/>
    <x v="6"/>
    <m/>
    <m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x v="3493"/>
    <n v="1398983245"/>
    <x v="0"/>
    <n v="39"/>
    <b v="1"/>
    <x v="6"/>
    <m/>
    <m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x v="3494"/>
    <n v="1404927440"/>
    <x v="0"/>
    <n v="29"/>
    <b v="1"/>
    <x v="6"/>
    <m/>
    <m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x v="3495"/>
    <n v="1462140537"/>
    <x v="0"/>
    <n v="72"/>
    <b v="1"/>
    <x v="6"/>
    <m/>
    <m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x v="3496"/>
    <n v="1460914253"/>
    <x v="0"/>
    <n v="15"/>
    <b v="1"/>
    <x v="6"/>
    <m/>
    <m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x v="3497"/>
    <n v="1415392666"/>
    <x v="0"/>
    <n v="33"/>
    <b v="1"/>
    <x v="6"/>
    <m/>
    <m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x v="3498"/>
    <n v="1402584846"/>
    <x v="0"/>
    <n v="15"/>
    <b v="1"/>
    <x v="6"/>
    <m/>
    <m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x v="3499"/>
    <n v="1413406695"/>
    <x v="0"/>
    <n v="19"/>
    <b v="1"/>
    <x v="6"/>
    <m/>
    <m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x v="3500"/>
    <n v="1424609592"/>
    <x v="0"/>
    <n v="17"/>
    <b v="1"/>
    <x v="6"/>
    <m/>
    <m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x v="3501"/>
    <n v="1400725112"/>
    <x v="0"/>
    <n v="44"/>
    <b v="1"/>
    <x v="6"/>
    <m/>
    <m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x v="3502"/>
    <n v="1421439552"/>
    <x v="0"/>
    <n v="10"/>
    <b v="1"/>
    <x v="6"/>
    <m/>
    <m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x v="3503"/>
    <n v="1430505171"/>
    <x v="0"/>
    <n v="46"/>
    <b v="1"/>
    <x v="6"/>
    <m/>
    <m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x v="3504"/>
    <n v="1407197670"/>
    <x v="0"/>
    <n v="11"/>
    <b v="1"/>
    <x v="6"/>
    <m/>
    <m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x v="3505"/>
    <n v="1401910634"/>
    <x v="0"/>
    <n v="13"/>
    <b v="1"/>
    <x v="6"/>
    <m/>
    <m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x v="3506"/>
    <n v="1410461299"/>
    <x v="0"/>
    <n v="33"/>
    <b v="1"/>
    <x v="6"/>
    <m/>
    <m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x v="3507"/>
    <n v="1422886950"/>
    <x v="0"/>
    <n v="28"/>
    <b v="1"/>
    <x v="6"/>
    <m/>
    <m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x v="3508"/>
    <n v="1439322412"/>
    <x v="0"/>
    <n v="21"/>
    <b v="1"/>
    <x v="6"/>
    <m/>
    <m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x v="3509"/>
    <n v="1409388020"/>
    <x v="0"/>
    <n v="13"/>
    <b v="1"/>
    <x v="6"/>
    <m/>
    <m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x v="3510"/>
    <n v="1439924246"/>
    <x v="0"/>
    <n v="34"/>
    <b v="1"/>
    <x v="6"/>
    <m/>
    <m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x v="3511"/>
    <n v="1469871148"/>
    <x v="0"/>
    <n v="80"/>
    <b v="1"/>
    <x v="6"/>
    <m/>
    <m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x v="3512"/>
    <n v="1409336373"/>
    <x v="0"/>
    <n v="74"/>
    <b v="1"/>
    <x v="6"/>
    <m/>
    <m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x v="3453"/>
    <n v="1438188106"/>
    <x v="0"/>
    <n v="7"/>
    <b v="1"/>
    <x v="6"/>
    <m/>
    <m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x v="3513"/>
    <n v="1459411371"/>
    <x v="0"/>
    <n v="34"/>
    <b v="1"/>
    <x v="6"/>
    <m/>
    <m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x v="3514"/>
    <n v="1434069205"/>
    <x v="0"/>
    <n v="86"/>
    <b v="1"/>
    <x v="6"/>
    <m/>
    <m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x v="3515"/>
    <n v="1483012918"/>
    <x v="0"/>
    <n v="37"/>
    <b v="1"/>
    <x v="6"/>
    <m/>
    <m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x v="3516"/>
    <n v="1434997018"/>
    <x v="0"/>
    <n v="18"/>
    <b v="1"/>
    <x v="6"/>
    <m/>
    <m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x v="3517"/>
    <n v="1457881057"/>
    <x v="0"/>
    <n v="22"/>
    <b v="1"/>
    <x v="6"/>
    <m/>
    <m/>
    <x v="1"/>
    <x v="6"/>
  </r>
  <r>
    <n v="3531"/>
    <x v="3529"/>
    <s v="A political comedy for a crazy election year"/>
    <n v="1000"/>
    <n v="1280"/>
    <x v="0"/>
    <x v="0"/>
    <x v="0"/>
    <x v="3518"/>
    <n v="1464709334"/>
    <x v="0"/>
    <n v="26"/>
    <b v="1"/>
    <x v="6"/>
    <m/>
    <m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x v="3519"/>
    <n v="1409667827"/>
    <x v="0"/>
    <n v="27"/>
    <b v="1"/>
    <x v="6"/>
    <m/>
    <m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x v="3520"/>
    <n v="1444673767"/>
    <x v="0"/>
    <n v="8"/>
    <b v="1"/>
    <x v="6"/>
    <m/>
    <m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x v="3521"/>
    <n v="1440687623"/>
    <x v="0"/>
    <n v="204"/>
    <b v="1"/>
    <x v="6"/>
    <m/>
    <m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x v="1804"/>
    <n v="1441120910"/>
    <x v="0"/>
    <n v="46"/>
    <b v="1"/>
    <x v="6"/>
    <m/>
    <m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x v="3522"/>
    <n v="1448040425"/>
    <x v="0"/>
    <n v="17"/>
    <b v="1"/>
    <x v="6"/>
    <m/>
    <m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x v="3523"/>
    <n v="1413016216"/>
    <x v="0"/>
    <n v="28"/>
    <b v="1"/>
    <x v="6"/>
    <m/>
    <m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x v="3524"/>
    <n v="1469009140"/>
    <x v="0"/>
    <n v="83"/>
    <b v="1"/>
    <x v="6"/>
    <m/>
    <m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x v="3525"/>
    <n v="1471543722"/>
    <x v="0"/>
    <n v="13"/>
    <b v="1"/>
    <x v="6"/>
    <m/>
    <m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x v="3526"/>
    <n v="1464307491"/>
    <x v="0"/>
    <n v="8"/>
    <b v="1"/>
    <x v="6"/>
    <m/>
    <m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x v="3527"/>
    <n v="1438882275"/>
    <x v="0"/>
    <n v="32"/>
    <b v="1"/>
    <x v="6"/>
    <m/>
    <m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x v="3528"/>
    <n v="1404915822"/>
    <x v="0"/>
    <n v="85"/>
    <b v="1"/>
    <x v="6"/>
    <m/>
    <m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x v="3529"/>
    <n v="1432663659"/>
    <x v="0"/>
    <n v="29"/>
    <b v="1"/>
    <x v="6"/>
    <m/>
    <m/>
    <x v="1"/>
    <x v="6"/>
  </r>
  <r>
    <n v="3544"/>
    <x v="3542"/>
    <s v="Death &amp; Pretzels presents the world premiere of Paul Pasulka's Gruoch, or Lady Macbeth"/>
    <n v="2500"/>
    <n v="2500"/>
    <x v="0"/>
    <x v="0"/>
    <x v="0"/>
    <x v="3530"/>
    <n v="1423166257"/>
    <x v="0"/>
    <n v="24"/>
    <b v="1"/>
    <x v="6"/>
    <m/>
    <m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x v="3531"/>
    <n v="1426188159"/>
    <x v="0"/>
    <n v="8"/>
    <b v="1"/>
    <x v="6"/>
    <m/>
    <m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x v="3532"/>
    <n v="1426002684"/>
    <x v="0"/>
    <n v="19"/>
    <b v="1"/>
    <x v="6"/>
    <m/>
    <m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x v="3533"/>
    <n v="1461117201"/>
    <x v="0"/>
    <n v="336"/>
    <b v="1"/>
    <x v="6"/>
    <m/>
    <m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x v="3534"/>
    <n v="1455230214"/>
    <x v="0"/>
    <n v="13"/>
    <b v="1"/>
    <x v="6"/>
    <m/>
    <m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x v="3535"/>
    <n v="1438939673"/>
    <x v="0"/>
    <n v="42"/>
    <b v="1"/>
    <x v="6"/>
    <m/>
    <m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x v="3536"/>
    <n v="1459632398"/>
    <x v="0"/>
    <n v="64"/>
    <b v="1"/>
    <x v="6"/>
    <m/>
    <m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x v="3537"/>
    <n v="1398342170"/>
    <x v="0"/>
    <n v="25"/>
    <b v="1"/>
    <x v="6"/>
    <m/>
    <m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x v="3538"/>
    <n v="1401372324"/>
    <x v="0"/>
    <n v="20"/>
    <b v="1"/>
    <x v="6"/>
    <m/>
    <m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x v="3539"/>
    <n v="1436575280"/>
    <x v="0"/>
    <n v="104"/>
    <b v="1"/>
    <x v="6"/>
    <m/>
    <m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x v="3540"/>
    <n v="1421025159"/>
    <x v="0"/>
    <n v="53"/>
    <b v="1"/>
    <x v="6"/>
    <m/>
    <m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x v="3541"/>
    <n v="1476786994"/>
    <x v="0"/>
    <n v="14"/>
    <b v="1"/>
    <x v="6"/>
    <m/>
    <m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x v="3542"/>
    <n v="1403105724"/>
    <x v="0"/>
    <n v="20"/>
    <b v="1"/>
    <x v="6"/>
    <m/>
    <m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x v="3543"/>
    <n v="1396334311"/>
    <x v="0"/>
    <n v="558"/>
    <b v="1"/>
    <x v="6"/>
    <m/>
    <m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x v="3544"/>
    <n v="1431718575"/>
    <x v="0"/>
    <n v="22"/>
    <b v="1"/>
    <x v="6"/>
    <m/>
    <m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x v="3545"/>
    <n v="1436408308"/>
    <x v="0"/>
    <n v="24"/>
    <b v="1"/>
    <x v="6"/>
    <m/>
    <m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x v="3546"/>
    <n v="1429651266"/>
    <x v="0"/>
    <n v="74"/>
    <b v="1"/>
    <x v="6"/>
    <m/>
    <m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x v="3547"/>
    <n v="1437236378"/>
    <x v="0"/>
    <n v="54"/>
    <b v="1"/>
    <x v="6"/>
    <m/>
    <m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x v="3548"/>
    <n v="1457115427"/>
    <x v="0"/>
    <n v="31"/>
    <b v="1"/>
    <x v="6"/>
    <m/>
    <m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x v="3549"/>
    <n v="1467648456"/>
    <x v="0"/>
    <n v="25"/>
    <b v="1"/>
    <x v="6"/>
    <m/>
    <m/>
    <x v="1"/>
    <x v="6"/>
  </r>
  <r>
    <n v="3564"/>
    <x v="3562"/>
    <s v="Multi Award-Winng play THE PILLOWMAN coming to the Arts Centre Theatre, Aberdeen"/>
    <n v="1000"/>
    <n v="1005"/>
    <x v="0"/>
    <x v="1"/>
    <x v="1"/>
    <x v="3550"/>
    <n v="1440082649"/>
    <x v="0"/>
    <n v="17"/>
    <b v="1"/>
    <x v="6"/>
    <m/>
    <m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x v="3551"/>
    <n v="1417456208"/>
    <x v="0"/>
    <n v="12"/>
    <b v="1"/>
    <x v="6"/>
    <m/>
    <m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x v="3552"/>
    <n v="1419423083"/>
    <x v="0"/>
    <n v="38"/>
    <b v="1"/>
    <x v="6"/>
    <m/>
    <m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x v="3553"/>
    <n v="1431372444"/>
    <x v="0"/>
    <n v="41"/>
    <b v="1"/>
    <x v="6"/>
    <m/>
    <m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x v="3554"/>
    <n v="1408383994"/>
    <x v="0"/>
    <n v="19"/>
    <b v="1"/>
    <x v="6"/>
    <m/>
    <m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x v="3555"/>
    <n v="1418142696"/>
    <x v="0"/>
    <n v="41"/>
    <b v="1"/>
    <x v="6"/>
    <m/>
    <m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x v="3556"/>
    <n v="1417593483"/>
    <x v="0"/>
    <n v="26"/>
    <b v="1"/>
    <x v="6"/>
    <m/>
    <m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x v="3557"/>
    <n v="1412109413"/>
    <x v="0"/>
    <n v="25"/>
    <b v="1"/>
    <x v="6"/>
    <m/>
    <m/>
    <x v="1"/>
    <x v="6"/>
  </r>
  <r>
    <n v="3572"/>
    <x v="3570"/>
    <s v="A darkly comic one woman show by Abram Rooney as part of The Camden Fringe 2015."/>
    <n v="500"/>
    <n v="500"/>
    <x v="0"/>
    <x v="1"/>
    <x v="1"/>
    <x v="3558"/>
    <n v="1432302082"/>
    <x v="0"/>
    <n v="9"/>
    <b v="1"/>
    <x v="6"/>
    <m/>
    <m/>
    <x v="1"/>
    <x v="6"/>
  </r>
  <r>
    <n v="3573"/>
    <x v="3571"/>
    <s v="London based theatre makers collaborating to create a new show about the history of HipHop."/>
    <n v="3000"/>
    <n v="3084"/>
    <x v="0"/>
    <x v="1"/>
    <x v="1"/>
    <x v="3559"/>
    <n v="1412845246"/>
    <x v="0"/>
    <n v="78"/>
    <b v="1"/>
    <x v="6"/>
    <m/>
    <m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x v="3560"/>
    <n v="1413326248"/>
    <x v="0"/>
    <n v="45"/>
    <b v="1"/>
    <x v="6"/>
    <m/>
    <m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x v="3561"/>
    <n v="1468176527"/>
    <x v="0"/>
    <n v="102"/>
    <b v="1"/>
    <x v="6"/>
    <m/>
    <m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x v="3562"/>
    <n v="1475759454"/>
    <x v="0"/>
    <n v="5"/>
    <b v="1"/>
    <x v="6"/>
    <m/>
    <m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x v="3563"/>
    <n v="1427741583"/>
    <x v="0"/>
    <n v="27"/>
    <b v="1"/>
    <x v="6"/>
    <m/>
    <m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x v="3564"/>
    <n v="1459445777"/>
    <x v="0"/>
    <n v="37"/>
    <b v="1"/>
    <x v="6"/>
    <m/>
    <m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x v="3565"/>
    <n v="1456856256"/>
    <x v="0"/>
    <n v="14"/>
    <b v="1"/>
    <x v="6"/>
    <m/>
    <m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x v="3566"/>
    <n v="1421900022"/>
    <x v="0"/>
    <n v="27"/>
    <b v="1"/>
    <x v="6"/>
    <m/>
    <m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x v="3567"/>
    <n v="1405509510"/>
    <x v="0"/>
    <n v="45"/>
    <b v="1"/>
    <x v="6"/>
    <m/>
    <m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x v="3568"/>
    <n v="1458613082"/>
    <x v="0"/>
    <n v="49"/>
    <b v="1"/>
    <x v="6"/>
    <m/>
    <m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x v="3569"/>
    <n v="1455790405"/>
    <x v="0"/>
    <n v="24"/>
    <b v="1"/>
    <x v="6"/>
    <m/>
    <m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x v="3570"/>
    <n v="1434180944"/>
    <x v="0"/>
    <n v="112"/>
    <b v="1"/>
    <x v="6"/>
    <m/>
    <m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x v="3571"/>
    <n v="1416589890"/>
    <x v="0"/>
    <n v="23"/>
    <b v="1"/>
    <x v="6"/>
    <m/>
    <m/>
    <x v="1"/>
    <x v="6"/>
  </r>
  <r>
    <n v="3586"/>
    <x v="3584"/>
    <s v="See Theatre In A New Light"/>
    <n v="7500"/>
    <n v="8207"/>
    <x v="0"/>
    <x v="0"/>
    <x v="0"/>
    <x v="3572"/>
    <n v="1469465070"/>
    <x v="0"/>
    <n v="54"/>
    <b v="1"/>
    <x v="6"/>
    <m/>
    <m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x v="3573"/>
    <n v="1463144254"/>
    <x v="0"/>
    <n v="28"/>
    <b v="1"/>
    <x v="6"/>
    <m/>
    <m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x v="3574"/>
    <n v="1428436410"/>
    <x v="0"/>
    <n v="11"/>
    <b v="1"/>
    <x v="6"/>
    <m/>
    <m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x v="3575"/>
    <n v="1430494347"/>
    <x v="0"/>
    <n v="62"/>
    <b v="1"/>
    <x v="6"/>
    <m/>
    <m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x v="3576"/>
    <n v="1411200034"/>
    <x v="0"/>
    <n v="73"/>
    <b v="1"/>
    <x v="6"/>
    <m/>
    <m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x v="3577"/>
    <n v="1419979544"/>
    <x v="0"/>
    <n v="18"/>
    <b v="1"/>
    <x v="6"/>
    <m/>
    <m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x v="3578"/>
    <n v="1418673307"/>
    <x v="0"/>
    <n v="35"/>
    <b v="1"/>
    <x v="6"/>
    <m/>
    <m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x v="3579"/>
    <n v="1417469639"/>
    <x v="0"/>
    <n v="43"/>
    <b v="1"/>
    <x v="6"/>
    <m/>
    <m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x v="3580"/>
    <n v="1470792982"/>
    <x v="0"/>
    <n v="36"/>
    <b v="1"/>
    <x v="6"/>
    <m/>
    <m/>
    <x v="1"/>
    <x v="6"/>
  </r>
  <r>
    <n v="3595"/>
    <x v="3593"/>
    <s v="A new theatre company staging Will Eno's The Flu Season in Seattle"/>
    <n v="2600"/>
    <n v="3081"/>
    <x v="0"/>
    <x v="0"/>
    <x v="0"/>
    <x v="3581"/>
    <n v="1423959123"/>
    <x v="0"/>
    <n v="62"/>
    <b v="1"/>
    <x v="6"/>
    <m/>
    <m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x v="3582"/>
    <n v="1407258582"/>
    <x v="0"/>
    <n v="15"/>
    <b v="1"/>
    <x v="6"/>
    <m/>
    <m/>
    <x v="1"/>
    <x v="6"/>
  </r>
  <r>
    <n v="3597"/>
    <x v="3595"/>
    <s v="&quot;I think that I have my own will. I can stop this, I tell myself. But it's not true.&quot;"/>
    <n v="2500"/>
    <n v="2565"/>
    <x v="0"/>
    <x v="0"/>
    <x v="0"/>
    <x v="3583"/>
    <n v="1455717790"/>
    <x v="0"/>
    <n v="33"/>
    <b v="1"/>
    <x v="6"/>
    <m/>
    <m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x v="3584"/>
    <n v="1408129822"/>
    <x v="0"/>
    <n v="27"/>
    <b v="1"/>
    <x v="6"/>
    <m/>
    <m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x v="3585"/>
    <n v="1438715077"/>
    <x v="0"/>
    <n v="17"/>
    <b v="1"/>
    <x v="6"/>
    <m/>
    <m/>
    <x v="1"/>
    <x v="6"/>
  </r>
  <r>
    <n v="3600"/>
    <x v="3598"/>
    <s v="The First Play From The Man Who Brought You The Black James Bond!"/>
    <n v="10"/>
    <n v="13"/>
    <x v="0"/>
    <x v="0"/>
    <x v="0"/>
    <x v="3586"/>
    <n v="1473970964"/>
    <x v="0"/>
    <n v="4"/>
    <b v="1"/>
    <x v="6"/>
    <m/>
    <m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x v="3587"/>
    <n v="1418860682"/>
    <x v="0"/>
    <n v="53"/>
    <b v="1"/>
    <x v="6"/>
    <m/>
    <m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x v="3588"/>
    <n v="1458336479"/>
    <x v="0"/>
    <n v="49"/>
    <b v="1"/>
    <x v="6"/>
    <m/>
    <m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x v="3589"/>
    <n v="1444164280"/>
    <x v="0"/>
    <n v="57"/>
    <b v="1"/>
    <x v="6"/>
    <m/>
    <m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x v="3590"/>
    <n v="1461370956"/>
    <x v="0"/>
    <n v="69"/>
    <b v="1"/>
    <x v="6"/>
    <m/>
    <m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x v="3591"/>
    <n v="1452798126"/>
    <x v="0"/>
    <n v="15"/>
    <b v="1"/>
    <x v="6"/>
    <m/>
    <m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x v="3592"/>
    <n v="1468593057"/>
    <x v="0"/>
    <n v="64"/>
    <b v="1"/>
    <x v="6"/>
    <m/>
    <m/>
    <x v="1"/>
    <x v="6"/>
  </r>
  <r>
    <n v="3607"/>
    <x v="3605"/>
    <s v="'E15' is a verbatim project that looks at the story of the Focus E15 Campaign"/>
    <n v="550"/>
    <n v="580"/>
    <x v="0"/>
    <x v="1"/>
    <x v="1"/>
    <x v="3593"/>
    <n v="1448924882"/>
    <x v="0"/>
    <n v="20"/>
    <b v="1"/>
    <x v="6"/>
    <m/>
    <m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x v="3594"/>
    <n v="1463418090"/>
    <x v="0"/>
    <n v="27"/>
    <b v="1"/>
    <x v="6"/>
    <m/>
    <m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x v="3595"/>
    <n v="1456789685"/>
    <x v="0"/>
    <n v="21"/>
    <b v="1"/>
    <x v="6"/>
    <m/>
    <m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x v="3596"/>
    <n v="1437214936"/>
    <x v="0"/>
    <n v="31"/>
    <b v="1"/>
    <x v="6"/>
    <m/>
    <m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x v="3597"/>
    <n v="1425891201"/>
    <x v="0"/>
    <n v="51"/>
    <b v="1"/>
    <x v="6"/>
    <m/>
    <m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x v="3598"/>
    <n v="1401470811"/>
    <x v="0"/>
    <n v="57"/>
    <b v="1"/>
    <x v="6"/>
    <m/>
    <m/>
    <x v="1"/>
    <x v="6"/>
  </r>
  <r>
    <n v="3613"/>
    <x v="3611"/>
    <s v="a woman walks into a bar except she looks like a man and no one's serving drinks. one night only"/>
    <n v="1250"/>
    <n v="1250"/>
    <x v="0"/>
    <x v="0"/>
    <x v="0"/>
    <x v="3599"/>
    <n v="1401372574"/>
    <x v="0"/>
    <n v="20"/>
    <b v="1"/>
    <x v="6"/>
    <m/>
    <m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x v="3600"/>
    <n v="1432083616"/>
    <x v="0"/>
    <n v="71"/>
    <b v="1"/>
    <x v="6"/>
    <m/>
    <m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x v="3601"/>
    <n v="1447164896"/>
    <x v="0"/>
    <n v="72"/>
    <b v="1"/>
    <x v="6"/>
    <m/>
    <m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x v="3602"/>
    <n v="1424213264"/>
    <x v="0"/>
    <n v="45"/>
    <b v="1"/>
    <x v="6"/>
    <m/>
    <m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x v="3603"/>
    <n v="1486996729"/>
    <x v="0"/>
    <n v="51"/>
    <b v="1"/>
    <x v="6"/>
    <m/>
    <m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x v="3604"/>
    <n v="1430751850"/>
    <x v="0"/>
    <n v="56"/>
    <b v="1"/>
    <x v="6"/>
    <m/>
    <m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x v="3605"/>
    <n v="1476760226"/>
    <x v="0"/>
    <n v="17"/>
    <b v="1"/>
    <x v="6"/>
    <m/>
    <m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x v="3606"/>
    <n v="1422916261"/>
    <x v="0"/>
    <n v="197"/>
    <b v="1"/>
    <x v="6"/>
    <m/>
    <m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x v="3607"/>
    <n v="1473200844"/>
    <x v="0"/>
    <n v="70"/>
    <b v="1"/>
    <x v="6"/>
    <m/>
    <m/>
    <x v="1"/>
    <x v="6"/>
  </r>
  <r>
    <n v="3622"/>
    <x v="3619"/>
    <s v="5 actors. 39 characters. 1 epic adventure. Presented by the Cradle Theatre Company."/>
    <n v="1000"/>
    <n v="1000.99"/>
    <x v="0"/>
    <x v="0"/>
    <x v="0"/>
    <x v="3608"/>
    <n v="1409030371"/>
    <x v="0"/>
    <n v="21"/>
    <b v="1"/>
    <x v="6"/>
    <m/>
    <m/>
    <x v="1"/>
    <x v="6"/>
  </r>
  <r>
    <n v="3623"/>
    <x v="3620"/>
    <s v="An original play exploring the complications of romantic relationships in all forms."/>
    <n v="2500"/>
    <n v="3000"/>
    <x v="0"/>
    <x v="0"/>
    <x v="0"/>
    <x v="3609"/>
    <n v="1404841270"/>
    <x v="0"/>
    <n v="34"/>
    <b v="1"/>
    <x v="6"/>
    <m/>
    <m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x v="3610"/>
    <n v="1466793290"/>
    <x v="0"/>
    <n v="39"/>
    <b v="1"/>
    <x v="6"/>
    <m/>
    <m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x v="3611"/>
    <n v="1433259577"/>
    <x v="0"/>
    <n v="78"/>
    <b v="1"/>
    <x v="6"/>
    <m/>
    <m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x v="3612"/>
    <n v="1406390457"/>
    <x v="0"/>
    <n v="48"/>
    <b v="1"/>
    <x v="6"/>
    <m/>
    <m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x v="3613"/>
    <n v="1459446487"/>
    <x v="0"/>
    <n v="29"/>
    <b v="1"/>
    <x v="6"/>
    <m/>
    <m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x v="3614"/>
    <n v="1444852796"/>
    <x v="0"/>
    <n v="0"/>
    <b v="0"/>
    <x v="40"/>
    <m/>
    <m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x v="3615"/>
    <n v="1457403364"/>
    <x v="0"/>
    <n v="2"/>
    <b v="0"/>
    <x v="40"/>
    <m/>
    <m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x v="3616"/>
    <n v="1414700390"/>
    <x v="0"/>
    <n v="1"/>
    <b v="0"/>
    <x v="40"/>
    <m/>
    <m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x v="3617"/>
    <n v="1409335497"/>
    <x v="0"/>
    <n v="59"/>
    <b v="0"/>
    <x v="40"/>
    <m/>
    <m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x v="3618"/>
    <n v="1415053749"/>
    <x v="0"/>
    <n v="1"/>
    <b v="0"/>
    <x v="40"/>
    <m/>
    <m/>
    <x v="1"/>
    <x v="40"/>
  </r>
  <r>
    <n v="3633"/>
    <x v="3630"/>
    <s v="SMOKEY AND THE BANDIT: THE MUSICAL_x000a_The classic film, characters and music you love, on stage, LIVE!"/>
    <n v="5000"/>
    <n v="1762"/>
    <x v="2"/>
    <x v="0"/>
    <x v="0"/>
    <x v="3619"/>
    <n v="1475765867"/>
    <x v="0"/>
    <n v="31"/>
    <b v="0"/>
    <x v="40"/>
    <m/>
    <m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x v="3620"/>
    <n v="1480219174"/>
    <x v="0"/>
    <n v="18"/>
    <b v="0"/>
    <x v="40"/>
    <m/>
    <m/>
    <x v="1"/>
    <x v="40"/>
  </r>
  <r>
    <n v="3635"/>
    <x v="3632"/>
    <s v="Mary's Son is a pop opera about Jesus and the hope he brings to all people."/>
    <n v="3500"/>
    <n v="1276"/>
    <x v="2"/>
    <x v="0"/>
    <x v="0"/>
    <x v="3621"/>
    <n v="1458594676"/>
    <x v="0"/>
    <n v="10"/>
    <b v="0"/>
    <x v="40"/>
    <m/>
    <m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x v="3622"/>
    <n v="1439224829"/>
    <x v="0"/>
    <n v="0"/>
    <b v="0"/>
    <x v="40"/>
    <m/>
    <m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x v="3623"/>
    <n v="1417538935"/>
    <x v="0"/>
    <n v="14"/>
    <b v="0"/>
    <x v="40"/>
    <m/>
    <m/>
    <x v="1"/>
    <x v="40"/>
  </r>
  <r>
    <n v="3638"/>
    <x v="3635"/>
    <s v="A rock and roll journey that explores love, loss, redemption, duality and ascension."/>
    <n v="3300"/>
    <n v="216"/>
    <x v="2"/>
    <x v="5"/>
    <x v="5"/>
    <x v="3624"/>
    <n v="1424275732"/>
    <x v="0"/>
    <n v="2"/>
    <b v="0"/>
    <x v="40"/>
    <m/>
    <m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x v="3625"/>
    <n v="1470672906"/>
    <x v="0"/>
    <n v="1"/>
    <b v="0"/>
    <x v="40"/>
    <m/>
    <m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x v="3626"/>
    <n v="1428691530"/>
    <x v="0"/>
    <n v="3"/>
    <b v="0"/>
    <x v="40"/>
    <m/>
    <m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x v="3627"/>
    <n v="1410966179"/>
    <x v="0"/>
    <n v="0"/>
    <b v="0"/>
    <x v="40"/>
    <m/>
    <m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x v="3628"/>
    <n v="1445369727"/>
    <x v="0"/>
    <n v="2"/>
    <b v="0"/>
    <x v="40"/>
    <m/>
    <m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x v="3629"/>
    <n v="1444274839"/>
    <x v="0"/>
    <n v="0"/>
    <b v="0"/>
    <x v="40"/>
    <m/>
    <m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x v="3630"/>
    <n v="1454996887"/>
    <x v="0"/>
    <n v="12"/>
    <b v="0"/>
    <x v="40"/>
    <m/>
    <m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x v="3631"/>
    <n v="1477178238"/>
    <x v="0"/>
    <n v="1"/>
    <b v="0"/>
    <x v="40"/>
    <m/>
    <m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x v="3632"/>
    <n v="1431770802"/>
    <x v="0"/>
    <n v="8"/>
    <b v="0"/>
    <x v="40"/>
    <m/>
    <m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x v="3633"/>
    <n v="1471370327"/>
    <x v="0"/>
    <n v="2"/>
    <b v="0"/>
    <x v="40"/>
    <m/>
    <m/>
    <x v="1"/>
    <x v="40"/>
  </r>
  <r>
    <n v="3648"/>
    <x v="3645"/>
    <s v="Help Moth Live! Support Moth and its artist collective to achieve its 2014/15 season."/>
    <n v="40000"/>
    <n v="40153"/>
    <x v="0"/>
    <x v="0"/>
    <x v="0"/>
    <x v="3634"/>
    <n v="1409900445"/>
    <x v="0"/>
    <n v="73"/>
    <b v="1"/>
    <x v="6"/>
    <m/>
    <m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x v="3635"/>
    <n v="1400691994"/>
    <x v="0"/>
    <n v="8"/>
    <b v="1"/>
    <x v="6"/>
    <m/>
    <m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x v="3636"/>
    <n v="1452598184"/>
    <x v="0"/>
    <n v="17"/>
    <b v="1"/>
    <x v="6"/>
    <m/>
    <m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x v="3637"/>
    <n v="1404833442"/>
    <x v="0"/>
    <n v="9"/>
    <b v="1"/>
    <x v="6"/>
    <m/>
    <m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x v="3638"/>
    <n v="1471188502"/>
    <x v="0"/>
    <n v="17"/>
    <b v="1"/>
    <x v="6"/>
    <m/>
    <m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x v="3639"/>
    <n v="1436172207"/>
    <x v="0"/>
    <n v="33"/>
    <b v="1"/>
    <x v="6"/>
    <m/>
    <m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x v="3640"/>
    <n v="1457690386"/>
    <x v="0"/>
    <n v="38"/>
    <b v="1"/>
    <x v="6"/>
    <m/>
    <m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x v="3641"/>
    <n v="1434654998"/>
    <x v="0"/>
    <n v="79"/>
    <b v="1"/>
    <x v="6"/>
    <m/>
    <m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x v="3642"/>
    <n v="1483393836"/>
    <x v="0"/>
    <n v="46"/>
    <b v="1"/>
    <x v="6"/>
    <m/>
    <m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x v="3643"/>
    <n v="1462806419"/>
    <x v="0"/>
    <n v="20"/>
    <b v="1"/>
    <x v="6"/>
    <m/>
    <m/>
    <x v="1"/>
    <x v="6"/>
  </r>
  <r>
    <n v="3658"/>
    <x v="3654"/>
    <s v="Life is hard when your own imaginary friend can't make time for you."/>
    <n v="1500"/>
    <n v="1510"/>
    <x v="0"/>
    <x v="0"/>
    <x v="0"/>
    <x v="3644"/>
    <n v="1400272580"/>
    <x v="0"/>
    <n v="20"/>
    <b v="1"/>
    <x v="6"/>
    <m/>
    <m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x v="3645"/>
    <n v="1424414350"/>
    <x v="0"/>
    <n v="13"/>
    <b v="1"/>
    <x v="6"/>
    <m/>
    <m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x v="3646"/>
    <n v="1417208925"/>
    <x v="0"/>
    <n v="22"/>
    <b v="1"/>
    <x v="6"/>
    <m/>
    <m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x v="3647"/>
    <n v="1458336672"/>
    <x v="0"/>
    <n v="36"/>
    <b v="1"/>
    <x v="6"/>
    <m/>
    <m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x v="3648"/>
    <n v="1425187014"/>
    <x v="0"/>
    <n v="40"/>
    <b v="1"/>
    <x v="6"/>
    <m/>
    <m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x v="3649"/>
    <n v="1477133430"/>
    <x v="0"/>
    <n v="9"/>
    <b v="1"/>
    <x v="6"/>
    <m/>
    <m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x v="3650"/>
    <n v="1464847089"/>
    <x v="0"/>
    <n v="19"/>
    <b v="1"/>
    <x v="6"/>
    <m/>
    <m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x v="3651"/>
    <n v="1445109822"/>
    <x v="0"/>
    <n v="14"/>
    <b v="1"/>
    <x v="6"/>
    <m/>
    <m/>
    <x v="1"/>
    <x v="6"/>
  </r>
  <r>
    <n v="3666"/>
    <x v="3662"/>
    <s v="Artistic Internship @ Ojai Playwrights Conference"/>
    <n v="1200"/>
    <n v="1200"/>
    <x v="0"/>
    <x v="0"/>
    <x v="0"/>
    <x v="3652"/>
    <n v="1404337382"/>
    <x v="0"/>
    <n v="38"/>
    <b v="1"/>
    <x v="6"/>
    <m/>
    <m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x v="3653"/>
    <n v="1434669419"/>
    <x v="0"/>
    <n v="58"/>
    <b v="1"/>
    <x v="6"/>
    <m/>
    <m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x v="3654"/>
    <n v="1435670452"/>
    <x v="0"/>
    <n v="28"/>
    <b v="1"/>
    <x v="6"/>
    <m/>
    <m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x v="3655"/>
    <n v="1431447137"/>
    <x v="0"/>
    <n v="17"/>
    <b v="1"/>
    <x v="6"/>
    <m/>
    <m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x v="3656"/>
    <n v="1431951611"/>
    <x v="0"/>
    <n v="12"/>
    <b v="1"/>
    <x v="6"/>
    <m/>
    <m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x v="3657"/>
    <n v="1404140667"/>
    <x v="0"/>
    <n v="40"/>
    <b v="1"/>
    <x v="6"/>
    <m/>
    <m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x v="3658"/>
    <n v="1409179384"/>
    <x v="0"/>
    <n v="57"/>
    <b v="1"/>
    <x v="6"/>
    <m/>
    <m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x v="3659"/>
    <n v="1412233497"/>
    <x v="0"/>
    <n v="114"/>
    <b v="1"/>
    <x v="6"/>
    <m/>
    <m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x v="3660"/>
    <n v="1467752229"/>
    <x v="0"/>
    <n v="31"/>
    <b v="1"/>
    <x v="6"/>
    <m/>
    <m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x v="3661"/>
    <n v="1462285182"/>
    <x v="0"/>
    <n v="3"/>
    <b v="1"/>
    <x v="6"/>
    <m/>
    <m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x v="3662"/>
    <n v="1408995284"/>
    <x v="0"/>
    <n v="16"/>
    <b v="1"/>
    <x v="6"/>
    <m/>
    <m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x v="3663"/>
    <n v="1402580818"/>
    <x v="0"/>
    <n v="199"/>
    <b v="1"/>
    <x v="6"/>
    <m/>
    <m/>
    <x v="1"/>
    <x v="6"/>
  </r>
  <r>
    <n v="3678"/>
    <x v="3674"/>
    <s v="The Ugly Collective takes Some big Some bang to the Underbelly Venues at the Edinburgh Fringe!"/>
    <n v="2000"/>
    <n v="2050"/>
    <x v="0"/>
    <x v="1"/>
    <x v="1"/>
    <x v="3664"/>
    <n v="1430052298"/>
    <x v="0"/>
    <n v="31"/>
    <b v="1"/>
    <x v="6"/>
    <m/>
    <m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x v="3665"/>
    <n v="1401214581"/>
    <x v="0"/>
    <n v="30"/>
    <b v="1"/>
    <x v="6"/>
    <m/>
    <m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x v="3666"/>
    <n v="1473850434"/>
    <x v="0"/>
    <n v="34"/>
    <b v="1"/>
    <x v="6"/>
    <m/>
    <m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x v="3667"/>
    <n v="1452008290"/>
    <x v="0"/>
    <n v="18"/>
    <b v="1"/>
    <x v="6"/>
    <m/>
    <m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x v="3668"/>
    <n v="1399998418"/>
    <x v="0"/>
    <n v="67"/>
    <b v="1"/>
    <x v="6"/>
    <m/>
    <m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x v="3669"/>
    <n v="1474339696"/>
    <x v="0"/>
    <n v="66"/>
    <b v="1"/>
    <x v="6"/>
    <m/>
    <m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x v="3670"/>
    <n v="1438575586"/>
    <x v="0"/>
    <n v="23"/>
    <b v="1"/>
    <x v="6"/>
    <m/>
    <m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x v="3671"/>
    <n v="1398348859"/>
    <x v="0"/>
    <n v="126"/>
    <b v="1"/>
    <x v="6"/>
    <m/>
    <m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x v="3672"/>
    <n v="1439567660"/>
    <x v="0"/>
    <n v="6"/>
    <b v="1"/>
    <x v="6"/>
    <m/>
    <m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x v="3673"/>
    <n v="1401254055"/>
    <x v="0"/>
    <n v="25"/>
    <b v="1"/>
    <x v="6"/>
    <m/>
    <m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x v="3674"/>
    <n v="1404932004"/>
    <x v="0"/>
    <n v="39"/>
    <b v="1"/>
    <x v="6"/>
    <m/>
    <m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x v="3675"/>
    <n v="1432410639"/>
    <x v="0"/>
    <n v="62"/>
    <b v="1"/>
    <x v="6"/>
    <m/>
    <m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x v="3676"/>
    <n v="1414506083"/>
    <x v="0"/>
    <n v="31"/>
    <b v="1"/>
    <x v="6"/>
    <m/>
    <m/>
    <x v="1"/>
    <x v="6"/>
  </r>
  <r>
    <n v="3691"/>
    <x v="3687"/>
    <s v="World Premiere of last play written by Amiri Baraka"/>
    <n v="40000"/>
    <n v="51184"/>
    <x v="0"/>
    <x v="0"/>
    <x v="0"/>
    <x v="3677"/>
    <n v="1421426929"/>
    <x v="0"/>
    <n v="274"/>
    <b v="1"/>
    <x v="6"/>
    <m/>
    <m/>
    <x v="1"/>
    <x v="6"/>
  </r>
  <r>
    <n v="3692"/>
    <x v="3688"/>
    <s v="Help us independently produce two great comedies by Christopher Durang."/>
    <n v="1000"/>
    <n v="1260"/>
    <x v="0"/>
    <x v="0"/>
    <x v="0"/>
    <x v="3678"/>
    <n v="1410304179"/>
    <x v="0"/>
    <n v="17"/>
    <b v="1"/>
    <x v="6"/>
    <m/>
    <m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x v="3679"/>
    <n v="1446352529"/>
    <x v="0"/>
    <n v="14"/>
    <b v="1"/>
    <x v="6"/>
    <m/>
    <m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x v="3680"/>
    <n v="1461985967"/>
    <x v="0"/>
    <n v="60"/>
    <b v="1"/>
    <x v="6"/>
    <m/>
    <m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x v="3681"/>
    <n v="1419281610"/>
    <x v="0"/>
    <n v="33"/>
    <b v="1"/>
    <x v="6"/>
    <m/>
    <m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x v="3682"/>
    <n v="1418654916"/>
    <x v="0"/>
    <n v="78"/>
    <b v="1"/>
    <x v="6"/>
    <m/>
    <m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x v="3683"/>
    <n v="1461064248"/>
    <x v="0"/>
    <n v="30"/>
    <b v="1"/>
    <x v="6"/>
    <m/>
    <m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x v="3684"/>
    <n v="1454354487"/>
    <x v="0"/>
    <n v="136"/>
    <b v="1"/>
    <x v="6"/>
    <m/>
    <m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x v="3685"/>
    <n v="1410791216"/>
    <x v="0"/>
    <n v="40"/>
    <b v="1"/>
    <x v="6"/>
    <m/>
    <m/>
    <x v="1"/>
    <x v="6"/>
  </r>
  <r>
    <n v="3700"/>
    <x v="3696"/>
    <s v="Help me produce the play I have written for my senior project!"/>
    <n v="500"/>
    <n v="606"/>
    <x v="0"/>
    <x v="0"/>
    <x v="0"/>
    <x v="3686"/>
    <n v="1409493800"/>
    <x v="0"/>
    <n v="18"/>
    <b v="1"/>
    <x v="6"/>
    <m/>
    <m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x v="3687"/>
    <n v="1430830793"/>
    <x v="0"/>
    <n v="39"/>
    <b v="1"/>
    <x v="6"/>
    <m/>
    <m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x v="3688"/>
    <n v="1464958484"/>
    <x v="0"/>
    <n v="21"/>
    <b v="1"/>
    <x v="6"/>
    <m/>
    <m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x v="3689"/>
    <n v="1467720388"/>
    <x v="0"/>
    <n v="30"/>
    <b v="1"/>
    <x v="6"/>
    <m/>
    <m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x v="3690"/>
    <n v="1459528394"/>
    <x v="0"/>
    <n v="27"/>
    <b v="1"/>
    <x v="6"/>
    <m/>
    <m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x v="3691"/>
    <n v="1401714114"/>
    <x v="0"/>
    <n v="35"/>
    <b v="1"/>
    <x v="6"/>
    <m/>
    <m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x v="3692"/>
    <n v="1409262949"/>
    <x v="0"/>
    <n v="13"/>
    <b v="1"/>
    <x v="6"/>
    <m/>
    <m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x v="3693"/>
    <n v="1467335378"/>
    <x v="0"/>
    <n v="23"/>
    <b v="1"/>
    <x v="6"/>
    <m/>
    <m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x v="3694"/>
    <n v="1403234686"/>
    <x v="0"/>
    <n v="39"/>
    <b v="1"/>
    <x v="6"/>
    <m/>
    <m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x v="3695"/>
    <n v="1401123546"/>
    <x v="0"/>
    <n v="35"/>
    <b v="1"/>
    <x v="6"/>
    <m/>
    <m/>
    <x v="1"/>
    <x v="6"/>
  </r>
  <r>
    <n v="3710"/>
    <x v="3706"/>
    <s v="A comedy about, life, death, men, women, and the power of a good Kegel."/>
    <n v="1300"/>
    <n v="1835"/>
    <x v="0"/>
    <x v="0"/>
    <x v="0"/>
    <x v="3696"/>
    <n v="1425908988"/>
    <x v="0"/>
    <n v="27"/>
    <b v="1"/>
    <x v="6"/>
    <m/>
    <m/>
    <x v="1"/>
    <x v="6"/>
  </r>
  <r>
    <n v="3711"/>
    <x v="3707"/>
    <s v="Two teachers and twenty kids bring one of Shakespeare's plays to life!"/>
    <n v="500"/>
    <n v="570"/>
    <x v="0"/>
    <x v="0"/>
    <x v="0"/>
    <x v="3174"/>
    <n v="1400606573"/>
    <x v="0"/>
    <n v="21"/>
    <b v="1"/>
    <x v="6"/>
    <m/>
    <m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x v="3697"/>
    <n v="1431230867"/>
    <x v="0"/>
    <n v="104"/>
    <b v="1"/>
    <x v="6"/>
    <m/>
    <m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x v="3698"/>
    <n v="1463334166"/>
    <x v="0"/>
    <n v="19"/>
    <b v="1"/>
    <x v="6"/>
    <m/>
    <m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x v="3699"/>
    <n v="1429881667"/>
    <x v="0"/>
    <n v="97"/>
    <b v="1"/>
    <x v="6"/>
    <m/>
    <m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x v="3700"/>
    <n v="1422834819"/>
    <x v="0"/>
    <n v="27"/>
    <b v="1"/>
    <x v="6"/>
    <m/>
    <m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x v="3701"/>
    <n v="1450819109"/>
    <x v="0"/>
    <n v="24"/>
    <b v="1"/>
    <x v="6"/>
    <m/>
    <m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x v="3702"/>
    <n v="1428526049"/>
    <x v="0"/>
    <n v="13"/>
    <b v="1"/>
    <x v="6"/>
    <m/>
    <m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x v="3703"/>
    <n v="1422465075"/>
    <x v="0"/>
    <n v="46"/>
    <b v="1"/>
    <x v="6"/>
    <m/>
    <m/>
    <x v="1"/>
    <x v="6"/>
  </r>
  <r>
    <n v="3719"/>
    <x v="3715"/>
    <s v="A new piece of physical theatre about love, regret and longing."/>
    <n v="200"/>
    <n v="420"/>
    <x v="0"/>
    <x v="1"/>
    <x v="1"/>
    <x v="3704"/>
    <n v="1432402266"/>
    <x v="0"/>
    <n v="4"/>
    <b v="1"/>
    <x v="6"/>
    <m/>
    <m/>
    <x v="1"/>
    <x v="6"/>
  </r>
  <r>
    <n v="3720"/>
    <x v="3716"/>
    <s v="Breaking the American Indian stereotype in the American Theatre."/>
    <n v="3300"/>
    <n v="3449"/>
    <x v="0"/>
    <x v="0"/>
    <x v="0"/>
    <x v="3705"/>
    <n v="1433980206"/>
    <x v="0"/>
    <n v="40"/>
    <b v="1"/>
    <x v="6"/>
    <m/>
    <m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x v="3706"/>
    <n v="1413412084"/>
    <x v="0"/>
    <n v="44"/>
    <b v="1"/>
    <x v="6"/>
    <m/>
    <m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x v="3707"/>
    <n v="1452614847"/>
    <x v="0"/>
    <n v="35"/>
    <b v="1"/>
    <x v="6"/>
    <m/>
    <m/>
    <x v="1"/>
    <x v="6"/>
  </r>
  <r>
    <n v="3723"/>
    <x v="3719"/>
    <s v="Saltmine Theatre Company present Beauty and the Beast:"/>
    <n v="4500"/>
    <n v="4592"/>
    <x v="0"/>
    <x v="1"/>
    <x v="1"/>
    <x v="3708"/>
    <n v="1414778662"/>
    <x v="0"/>
    <n v="63"/>
    <b v="1"/>
    <x v="6"/>
    <m/>
    <m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x v="3709"/>
    <n v="1459856860"/>
    <x v="0"/>
    <n v="89"/>
    <b v="1"/>
    <x v="6"/>
    <m/>
    <m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x v="3710"/>
    <n v="1454366467"/>
    <x v="0"/>
    <n v="15"/>
    <b v="1"/>
    <x v="6"/>
    <m/>
    <m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x v="3711"/>
    <n v="1459567371"/>
    <x v="0"/>
    <n v="46"/>
    <b v="1"/>
    <x v="6"/>
    <m/>
    <m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x v="3712"/>
    <n v="1474273294"/>
    <x v="0"/>
    <n v="33"/>
    <b v="1"/>
    <x v="6"/>
    <m/>
    <m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x v="3713"/>
    <n v="1437365176"/>
    <x v="0"/>
    <n v="31"/>
    <b v="0"/>
    <x v="6"/>
    <m/>
    <m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x v="3714"/>
    <n v="1423198512"/>
    <x v="0"/>
    <n v="5"/>
    <b v="0"/>
    <x v="6"/>
    <m/>
    <m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x v="3715"/>
    <n v="1437236159"/>
    <x v="0"/>
    <n v="1"/>
    <b v="0"/>
    <x v="6"/>
    <m/>
    <m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x v="3716"/>
    <n v="1418234646"/>
    <x v="0"/>
    <n v="12"/>
    <b v="0"/>
    <x v="6"/>
    <m/>
    <m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x v="3717"/>
    <n v="1416932133"/>
    <x v="0"/>
    <n v="4"/>
    <b v="0"/>
    <x v="6"/>
    <m/>
    <m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x v="3718"/>
    <n v="1428539708"/>
    <x v="0"/>
    <n v="0"/>
    <b v="0"/>
    <x v="6"/>
    <m/>
    <m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x v="3719"/>
    <n v="1427405896"/>
    <x v="0"/>
    <n v="7"/>
    <b v="0"/>
    <x v="6"/>
    <m/>
    <m/>
    <x v="1"/>
    <x v="6"/>
  </r>
  <r>
    <n v="3735"/>
    <x v="3731"/>
    <s v="Young Actor's taking on a Jacobean tragedy. Family, betrayal, love, lust, sex and death."/>
    <n v="150"/>
    <n v="20"/>
    <x v="2"/>
    <x v="1"/>
    <x v="1"/>
    <x v="3720"/>
    <n v="1430239089"/>
    <x v="0"/>
    <n v="2"/>
    <b v="0"/>
    <x v="6"/>
    <m/>
    <m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x v="3721"/>
    <n v="1423847093"/>
    <x v="0"/>
    <n v="1"/>
    <b v="0"/>
    <x v="6"/>
    <m/>
    <m/>
    <x v="1"/>
    <x v="6"/>
  </r>
  <r>
    <n v="3737"/>
    <x v="3476"/>
    <s v="The ASU Theatre and Shakespeare Club presents Measure For Measure directed by Jordyn Ochser."/>
    <n v="700"/>
    <n v="150"/>
    <x v="2"/>
    <x v="0"/>
    <x v="0"/>
    <x v="3722"/>
    <n v="1445358903"/>
    <x v="0"/>
    <n v="4"/>
    <b v="0"/>
    <x v="6"/>
    <m/>
    <m/>
    <x v="1"/>
    <x v="6"/>
  </r>
  <r>
    <n v="3738"/>
    <x v="3733"/>
    <s v="A filmic, fast-paced exploration of trust, making its debut at Camden People's Theatre this July."/>
    <n v="1500"/>
    <n v="270"/>
    <x v="2"/>
    <x v="1"/>
    <x v="1"/>
    <x v="3723"/>
    <n v="1403562705"/>
    <x v="0"/>
    <n v="6"/>
    <b v="0"/>
    <x v="6"/>
    <m/>
    <m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x v="3724"/>
    <n v="1467024468"/>
    <x v="0"/>
    <n v="8"/>
    <b v="0"/>
    <x v="6"/>
    <m/>
    <m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x v="3725"/>
    <n v="1405217355"/>
    <x v="0"/>
    <n v="14"/>
    <b v="0"/>
    <x v="6"/>
    <m/>
    <m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x v="3726"/>
    <n v="1447797950"/>
    <x v="0"/>
    <n v="0"/>
    <b v="0"/>
    <x v="6"/>
    <m/>
    <m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x v="3727"/>
    <n v="1407388144"/>
    <x v="0"/>
    <n v="4"/>
    <b v="0"/>
    <x v="6"/>
    <m/>
    <m/>
    <x v="1"/>
    <x v="6"/>
  </r>
  <r>
    <n v="3743"/>
    <x v="3738"/>
    <s v="I'm taking the Adventures of Huckleberry Finn puppet show down the Mississippi River!"/>
    <n v="2200"/>
    <n v="0"/>
    <x v="2"/>
    <x v="0"/>
    <x v="0"/>
    <x v="3728"/>
    <n v="1401814964"/>
    <x v="0"/>
    <n v="0"/>
    <b v="0"/>
    <x v="6"/>
    <m/>
    <m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x v="3729"/>
    <n v="1401823952"/>
    <x v="0"/>
    <n v="0"/>
    <b v="0"/>
    <x v="6"/>
    <m/>
    <m/>
    <x v="1"/>
    <x v="6"/>
  </r>
  <r>
    <n v="3745"/>
    <x v="3740"/>
    <s v="Tyke wants to expand her puppet theater show to weekly online web shows and is looking for backers."/>
    <n v="100"/>
    <n v="10"/>
    <x v="2"/>
    <x v="0"/>
    <x v="0"/>
    <x v="3730"/>
    <n v="1405097102"/>
    <x v="0"/>
    <n v="1"/>
    <b v="0"/>
    <x v="6"/>
    <m/>
    <m/>
    <x v="1"/>
    <x v="6"/>
  </r>
  <r>
    <n v="3746"/>
    <x v="3741"/>
    <s v="Generational curses CAN be broken...right?"/>
    <n v="8500"/>
    <n v="202"/>
    <x v="2"/>
    <x v="0"/>
    <x v="0"/>
    <x v="3731"/>
    <n v="1473326439"/>
    <x v="0"/>
    <n v="1"/>
    <b v="0"/>
    <x v="6"/>
    <m/>
    <m/>
    <x v="1"/>
    <x v="6"/>
  </r>
  <r>
    <n v="3747"/>
    <x v="3742"/>
    <s v="The world premiere of an astonishing new play by acclaimed writer Atiha Sen Gupta."/>
    <n v="2500"/>
    <n v="25"/>
    <x v="2"/>
    <x v="1"/>
    <x v="1"/>
    <x v="3732"/>
    <n v="1433833896"/>
    <x v="0"/>
    <n v="1"/>
    <b v="0"/>
    <x v="6"/>
    <m/>
    <m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x v="3733"/>
    <n v="1453827436"/>
    <x v="0"/>
    <n v="52"/>
    <b v="1"/>
    <x v="40"/>
    <m/>
    <m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x v="3734"/>
    <n v="1459220588"/>
    <x v="0"/>
    <n v="7"/>
    <b v="1"/>
    <x v="40"/>
    <m/>
    <m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x v="3735"/>
    <n v="1421105608"/>
    <x v="0"/>
    <n v="28"/>
    <b v="1"/>
    <x v="40"/>
    <m/>
    <m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x v="3736"/>
    <n v="1454460673"/>
    <x v="0"/>
    <n v="11"/>
    <b v="1"/>
    <x v="40"/>
    <m/>
    <m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x v="3737"/>
    <n v="1473189335"/>
    <x v="0"/>
    <n v="15"/>
    <b v="1"/>
    <x v="40"/>
    <m/>
    <m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x v="3738"/>
    <n v="1430768800"/>
    <x v="0"/>
    <n v="30"/>
    <b v="1"/>
    <x v="40"/>
    <m/>
    <m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x v="3739"/>
    <n v="1403125737"/>
    <x v="0"/>
    <n v="27"/>
    <b v="1"/>
    <x v="40"/>
    <m/>
    <m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x v="3740"/>
    <n v="1458161307"/>
    <x v="0"/>
    <n v="28"/>
    <b v="1"/>
    <x v="40"/>
    <m/>
    <m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x v="3741"/>
    <n v="1399923198"/>
    <x v="0"/>
    <n v="17"/>
    <b v="1"/>
    <x v="40"/>
    <m/>
    <m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x v="3742"/>
    <n v="1415737515"/>
    <x v="0"/>
    <n v="50"/>
    <b v="1"/>
    <x v="40"/>
    <m/>
    <m/>
    <x v="1"/>
    <x v="40"/>
  </r>
  <r>
    <n v="3758"/>
    <x v="3753"/>
    <s v="LUIGI'S LADIES: an original one-woman musical comedy"/>
    <n v="1500"/>
    <n v="1535"/>
    <x v="0"/>
    <x v="0"/>
    <x v="0"/>
    <x v="3743"/>
    <n v="1397819938"/>
    <x v="0"/>
    <n v="26"/>
    <b v="1"/>
    <x v="40"/>
    <m/>
    <m/>
    <x v="1"/>
    <x v="40"/>
  </r>
  <r>
    <n v="3759"/>
    <x v="3754"/>
    <s v="A production company specializing in small-scale musicals"/>
    <n v="4000"/>
    <n v="4409.7700000000004"/>
    <x v="0"/>
    <x v="0"/>
    <x v="0"/>
    <x v="3744"/>
    <n v="1435372553"/>
    <x v="0"/>
    <n v="88"/>
    <b v="1"/>
    <x v="40"/>
    <m/>
    <m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x v="3745"/>
    <n v="1397133386"/>
    <x v="0"/>
    <n v="91"/>
    <b v="1"/>
    <x v="40"/>
    <m/>
    <m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x v="3746"/>
    <n v="1434625937"/>
    <x v="0"/>
    <n v="3"/>
    <b v="1"/>
    <x v="40"/>
    <m/>
    <m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x v="3747"/>
    <n v="1436383889"/>
    <x v="0"/>
    <n v="28"/>
    <b v="1"/>
    <x v="40"/>
    <m/>
    <m/>
    <x v="1"/>
    <x v="40"/>
  </r>
  <r>
    <n v="3763"/>
    <x v="3758"/>
    <s v="A musical about two guys writing a musical about...two guys writing a musical."/>
    <n v="5000"/>
    <n v="5000"/>
    <x v="0"/>
    <x v="0"/>
    <x v="0"/>
    <x v="3748"/>
    <n v="1425319226"/>
    <x v="0"/>
    <n v="77"/>
    <b v="1"/>
    <x v="40"/>
    <m/>
    <m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x v="3749"/>
    <n v="1462824832"/>
    <x v="0"/>
    <n v="27"/>
    <b v="1"/>
    <x v="40"/>
    <m/>
    <m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x v="3750"/>
    <n v="1404153482"/>
    <x v="0"/>
    <n v="107"/>
    <b v="1"/>
    <x v="40"/>
    <m/>
    <m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x v="3751"/>
    <n v="1401336045"/>
    <x v="0"/>
    <n v="96"/>
    <b v="1"/>
    <x v="40"/>
    <m/>
    <m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x v="3566"/>
    <n v="1423960097"/>
    <x v="0"/>
    <n v="56"/>
    <b v="1"/>
    <x v="40"/>
    <m/>
    <m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x v="3752"/>
    <n v="1400002090"/>
    <x v="0"/>
    <n v="58"/>
    <b v="1"/>
    <x v="40"/>
    <m/>
    <m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x v="3753"/>
    <n v="1458138079"/>
    <x v="0"/>
    <n v="15"/>
    <b v="1"/>
    <x v="40"/>
    <m/>
    <m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x v="3754"/>
    <n v="1431642010"/>
    <x v="0"/>
    <n v="20"/>
    <b v="1"/>
    <x v="40"/>
    <m/>
    <m/>
    <x v="1"/>
    <x v="40"/>
  </r>
  <r>
    <n v="3771"/>
    <x v="3766"/>
    <s v="I would like to make a demo recording of six songs from COME OUT SWINGIN'!"/>
    <n v="1000"/>
    <n v="1460"/>
    <x v="0"/>
    <x v="0"/>
    <x v="0"/>
    <x v="3755"/>
    <n v="1462307652"/>
    <x v="0"/>
    <n v="38"/>
    <b v="1"/>
    <x v="40"/>
    <m/>
    <m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x v="3756"/>
    <n v="1478616506"/>
    <x v="0"/>
    <n v="33"/>
    <b v="1"/>
    <x v="40"/>
    <m/>
    <m/>
    <x v="1"/>
    <x v="40"/>
  </r>
  <r>
    <n v="3773"/>
    <x v="3768"/>
    <s v="A dramatic hip-hopera, inspired from monologues written by the performers."/>
    <n v="5000"/>
    <n v="5410"/>
    <x v="0"/>
    <x v="0"/>
    <x v="0"/>
    <x v="3757"/>
    <n v="1476317247"/>
    <x v="0"/>
    <n v="57"/>
    <b v="1"/>
    <x v="40"/>
    <m/>
    <m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x v="3758"/>
    <n v="1427223655"/>
    <x v="0"/>
    <n v="25"/>
    <b v="1"/>
    <x v="40"/>
    <m/>
    <m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x v="3759"/>
    <n v="1426199843"/>
    <x v="0"/>
    <n v="14"/>
    <b v="1"/>
    <x v="40"/>
    <m/>
    <m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x v="3760"/>
    <n v="1403599778"/>
    <x v="0"/>
    <n v="94"/>
    <b v="1"/>
    <x v="40"/>
    <m/>
    <m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x v="3761"/>
    <n v="1409884821"/>
    <x v="0"/>
    <n v="59"/>
    <b v="1"/>
    <x v="40"/>
    <m/>
    <m/>
    <x v="1"/>
    <x v="40"/>
  </r>
  <r>
    <n v="3778"/>
    <x v="3773"/>
    <s v="Sponsor an AVENUE Q puppet for The Barn Players April 2015 production."/>
    <n v="2400"/>
    <n v="2521"/>
    <x v="0"/>
    <x v="0"/>
    <x v="0"/>
    <x v="3762"/>
    <n v="1418758780"/>
    <x v="0"/>
    <n v="36"/>
    <b v="1"/>
    <x v="40"/>
    <m/>
    <m/>
    <x v="1"/>
    <x v="40"/>
  </r>
  <r>
    <n v="3779"/>
    <x v="3774"/>
    <s v="A fresh, re-telling of the Jesus story for a new generation."/>
    <n v="15000"/>
    <n v="15597"/>
    <x v="0"/>
    <x v="0"/>
    <x v="0"/>
    <x v="3763"/>
    <n v="1456421940"/>
    <x v="0"/>
    <n v="115"/>
    <b v="1"/>
    <x v="40"/>
    <m/>
    <m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x v="3764"/>
    <n v="1433999785"/>
    <x v="0"/>
    <n v="30"/>
    <b v="1"/>
    <x v="40"/>
    <m/>
    <m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x v="3765"/>
    <n v="1408050685"/>
    <x v="0"/>
    <n v="52"/>
    <b v="1"/>
    <x v="40"/>
    <m/>
    <m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x v="3766"/>
    <n v="1466887297"/>
    <x v="0"/>
    <n v="27"/>
    <b v="1"/>
    <x v="40"/>
    <m/>
    <m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x v="3767"/>
    <n v="1455938520"/>
    <x v="0"/>
    <n v="24"/>
    <b v="1"/>
    <x v="40"/>
    <m/>
    <m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x v="3768"/>
    <n v="1465601532"/>
    <x v="0"/>
    <n v="10"/>
    <b v="1"/>
    <x v="40"/>
    <m/>
    <m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x v="3769"/>
    <n v="1467040769"/>
    <x v="0"/>
    <n v="30"/>
    <b v="1"/>
    <x v="40"/>
    <m/>
    <m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x v="3770"/>
    <n v="1461718475"/>
    <x v="0"/>
    <n v="71"/>
    <b v="1"/>
    <x v="40"/>
    <m/>
    <m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x v="3514"/>
    <n v="1434113406"/>
    <x v="0"/>
    <n v="10"/>
    <b v="1"/>
    <x v="40"/>
    <m/>
    <m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x v="3771"/>
    <n v="1448469719"/>
    <x v="0"/>
    <n v="1"/>
    <b v="0"/>
    <x v="40"/>
    <m/>
    <m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x v="3772"/>
    <n v="1431630618"/>
    <x v="0"/>
    <n v="4"/>
    <b v="0"/>
    <x v="40"/>
    <m/>
    <m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x v="3773"/>
    <n v="1477238423"/>
    <x v="0"/>
    <n v="0"/>
    <b v="0"/>
    <x v="40"/>
    <m/>
    <m/>
    <x v="1"/>
    <x v="40"/>
  </r>
  <r>
    <n v="3791"/>
    <x v="3786"/>
    <s v="Spin! is an original musical comedy-drama presented by Blue Palm Productions."/>
    <n v="1500"/>
    <n v="0"/>
    <x v="2"/>
    <x v="0"/>
    <x v="0"/>
    <x v="3774"/>
    <n v="1399480592"/>
    <x v="0"/>
    <n v="0"/>
    <b v="0"/>
    <x v="40"/>
    <m/>
    <m/>
    <x v="1"/>
    <x v="40"/>
  </r>
  <r>
    <n v="3792"/>
    <x v="3787"/>
    <s v="A cultural and historic journey through Puerto Rico's music and dance!"/>
    <n v="12500"/>
    <n v="35"/>
    <x v="2"/>
    <x v="0"/>
    <x v="0"/>
    <x v="3775"/>
    <n v="1434365022"/>
    <x v="0"/>
    <n v="2"/>
    <b v="0"/>
    <x v="40"/>
    <m/>
    <m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x v="3776"/>
    <n v="1416954729"/>
    <x v="0"/>
    <n v="24"/>
    <b v="0"/>
    <x v="40"/>
    <m/>
    <m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x v="3777"/>
    <n v="1431093354"/>
    <x v="0"/>
    <n v="1"/>
    <b v="0"/>
    <x v="40"/>
    <m/>
    <m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x v="3778"/>
    <n v="1437042490"/>
    <x v="0"/>
    <n v="2"/>
    <b v="0"/>
    <x v="40"/>
    <m/>
    <m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x v="3779"/>
    <n v="1479170556"/>
    <x v="0"/>
    <n v="1"/>
    <b v="0"/>
    <x v="40"/>
    <m/>
    <m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x v="3780"/>
    <n v="1426972165"/>
    <x v="0"/>
    <n v="37"/>
    <b v="0"/>
    <x v="40"/>
    <m/>
    <m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x v="3781"/>
    <n v="1405099248"/>
    <x v="0"/>
    <n v="5"/>
    <b v="0"/>
    <x v="40"/>
    <m/>
    <m/>
    <x v="1"/>
    <x v="40"/>
  </r>
  <r>
    <n v="3799"/>
    <x v="3794"/>
    <s v="An original musical on it's way to the stage in Minneapolis, MN. Feel free to ask any questions."/>
    <n v="10000"/>
    <n v="402"/>
    <x v="2"/>
    <x v="0"/>
    <x v="0"/>
    <x v="3782"/>
    <n v="1455142843"/>
    <x v="0"/>
    <n v="4"/>
    <b v="0"/>
    <x v="40"/>
    <m/>
    <m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x v="3783"/>
    <n v="1418146883"/>
    <x v="0"/>
    <n v="16"/>
    <b v="0"/>
    <x v="40"/>
    <m/>
    <m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x v="3784"/>
    <n v="1417536816"/>
    <x v="0"/>
    <n v="9"/>
    <b v="0"/>
    <x v="40"/>
    <m/>
    <m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x v="3785"/>
    <n v="1442890906"/>
    <x v="0"/>
    <n v="0"/>
    <b v="0"/>
    <x v="40"/>
    <m/>
    <m/>
    <x v="1"/>
    <x v="40"/>
  </r>
  <r>
    <n v="3803"/>
    <x v="3798"/>
    <s v="A fully orchestrated concept album of Benjamin Button the Musical!"/>
    <n v="12000"/>
    <n v="2358"/>
    <x v="2"/>
    <x v="0"/>
    <x v="0"/>
    <x v="3786"/>
    <n v="1454541568"/>
    <x v="0"/>
    <n v="40"/>
    <b v="0"/>
    <x v="40"/>
    <m/>
    <m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x v="3787"/>
    <n v="1465172024"/>
    <x v="0"/>
    <n v="0"/>
    <b v="0"/>
    <x v="40"/>
    <m/>
    <m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x v="3788"/>
    <n v="1406668640"/>
    <x v="0"/>
    <n v="2"/>
    <b v="0"/>
    <x v="40"/>
    <m/>
    <m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x v="3789"/>
    <n v="1402294381"/>
    <x v="0"/>
    <n v="1"/>
    <b v="0"/>
    <x v="40"/>
    <m/>
    <m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x v="3790"/>
    <n v="1427492939"/>
    <x v="0"/>
    <n v="9"/>
    <b v="0"/>
    <x v="40"/>
    <m/>
    <m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x v="3791"/>
    <n v="1424775219"/>
    <x v="0"/>
    <n v="24"/>
    <b v="1"/>
    <x v="6"/>
    <m/>
    <m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x v="3792"/>
    <n v="1402403907"/>
    <x v="0"/>
    <n v="38"/>
    <b v="1"/>
    <x v="6"/>
    <m/>
    <m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x v="3793"/>
    <n v="1424377358"/>
    <x v="0"/>
    <n v="26"/>
    <b v="1"/>
    <x v="6"/>
    <m/>
    <m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x v="3794"/>
    <n v="1461769373"/>
    <x v="0"/>
    <n v="19"/>
    <b v="1"/>
    <x v="6"/>
    <m/>
    <m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x v="2551"/>
    <n v="1429120908"/>
    <x v="0"/>
    <n v="11"/>
    <b v="1"/>
    <x v="6"/>
    <m/>
    <m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x v="3795"/>
    <n v="1462603021"/>
    <x v="0"/>
    <n v="27"/>
    <b v="1"/>
    <x v="6"/>
    <m/>
    <m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x v="3532"/>
    <n v="1424727712"/>
    <x v="0"/>
    <n v="34"/>
    <b v="1"/>
    <x v="6"/>
    <m/>
    <m/>
    <x v="1"/>
    <x v="6"/>
  </r>
  <r>
    <n v="3815"/>
    <x v="3810"/>
    <s v="Come and help us make the Canterbury Shakespeare Festival a reality"/>
    <n v="1000"/>
    <n v="1000.01"/>
    <x v="0"/>
    <x v="1"/>
    <x v="1"/>
    <x v="3796"/>
    <n v="1437545657"/>
    <x v="0"/>
    <n v="20"/>
    <b v="1"/>
    <x v="6"/>
    <m/>
    <m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x v="3797"/>
    <n v="1403022823"/>
    <x v="0"/>
    <n v="37"/>
    <b v="1"/>
    <x v="6"/>
    <m/>
    <m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x v="3798"/>
    <n v="1444236216"/>
    <x v="0"/>
    <n v="20"/>
    <b v="1"/>
    <x v="6"/>
    <m/>
    <m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x v="3799"/>
    <n v="1423599182"/>
    <x v="0"/>
    <n v="10"/>
    <b v="1"/>
    <x v="6"/>
    <m/>
    <m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x v="3800"/>
    <n v="1435554104"/>
    <x v="0"/>
    <n v="26"/>
    <b v="1"/>
    <x v="6"/>
    <m/>
    <m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x v="3801"/>
    <n v="1433518717"/>
    <x v="0"/>
    <n v="20"/>
    <b v="1"/>
    <x v="6"/>
    <m/>
    <m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x v="3802"/>
    <n v="1449116407"/>
    <x v="0"/>
    <n v="46"/>
    <b v="1"/>
    <x v="6"/>
    <m/>
    <m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x v="3803"/>
    <n v="1448136417"/>
    <x v="0"/>
    <n v="76"/>
    <b v="1"/>
    <x v="6"/>
    <m/>
    <m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x v="3804"/>
    <n v="1434405044"/>
    <x v="0"/>
    <n v="41"/>
    <b v="1"/>
    <x v="6"/>
    <m/>
    <m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x v="3805"/>
    <n v="1469026903"/>
    <x v="0"/>
    <n v="7"/>
    <b v="1"/>
    <x v="6"/>
    <m/>
    <m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x v="3806"/>
    <n v="1432690814"/>
    <x v="0"/>
    <n v="49"/>
    <b v="1"/>
    <x v="6"/>
    <m/>
    <m/>
    <x v="1"/>
    <x v="6"/>
  </r>
  <r>
    <n v="3826"/>
    <x v="3821"/>
    <s v="This is the story about the Westons. One family who live with mental illness on a daily basis."/>
    <n v="600"/>
    <n v="715"/>
    <x v="0"/>
    <x v="1"/>
    <x v="1"/>
    <x v="3807"/>
    <n v="1428401394"/>
    <x v="0"/>
    <n v="26"/>
    <b v="1"/>
    <x v="6"/>
    <m/>
    <m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x v="3808"/>
    <n v="1422656201"/>
    <x v="0"/>
    <n v="65"/>
    <b v="1"/>
    <x v="6"/>
    <m/>
    <m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x v="3809"/>
    <n v="1414845587"/>
    <x v="0"/>
    <n v="28"/>
    <b v="1"/>
    <x v="6"/>
    <m/>
    <m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x v="3810"/>
    <n v="1470948371"/>
    <x v="0"/>
    <n v="8"/>
    <b v="1"/>
    <x v="6"/>
    <m/>
    <m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x v="3811"/>
    <n v="1463161611"/>
    <x v="0"/>
    <n v="3"/>
    <b v="1"/>
    <x v="6"/>
    <m/>
    <m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x v="3812"/>
    <n v="1413404545"/>
    <x v="0"/>
    <n v="9"/>
    <b v="1"/>
    <x v="6"/>
    <m/>
    <m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x v="3813"/>
    <n v="1452048335"/>
    <x v="0"/>
    <n v="9"/>
    <b v="1"/>
    <x v="6"/>
    <m/>
    <m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x v="3814"/>
    <n v="1416516972"/>
    <x v="0"/>
    <n v="20"/>
    <b v="1"/>
    <x v="6"/>
    <m/>
    <m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x v="3815"/>
    <n v="1432032067"/>
    <x v="0"/>
    <n v="57"/>
    <b v="1"/>
    <x v="6"/>
    <m/>
    <m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x v="3816"/>
    <n v="1459463808"/>
    <x v="0"/>
    <n v="8"/>
    <b v="1"/>
    <x v="6"/>
    <m/>
    <m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x v="3817"/>
    <n v="1467497652"/>
    <x v="0"/>
    <n v="14"/>
    <b v="1"/>
    <x v="6"/>
    <m/>
    <m/>
    <x v="1"/>
    <x v="6"/>
  </r>
  <r>
    <n v="3837"/>
    <x v="3832"/>
    <s v="A high-flying French farce with the thrust of a well-tuned jet engine"/>
    <n v="2000"/>
    <n v="2042"/>
    <x v="0"/>
    <x v="1"/>
    <x v="1"/>
    <x v="3818"/>
    <n v="1432837358"/>
    <x v="0"/>
    <n v="17"/>
    <b v="1"/>
    <x v="6"/>
    <m/>
    <m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x v="3819"/>
    <n v="1429722209"/>
    <x v="0"/>
    <n v="100"/>
    <b v="1"/>
    <x v="6"/>
    <m/>
    <m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x v="3820"/>
    <n v="1433042724"/>
    <x v="0"/>
    <n v="32"/>
    <b v="1"/>
    <x v="6"/>
    <m/>
    <m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x v="3821"/>
    <n v="1457023829"/>
    <x v="0"/>
    <n v="3"/>
    <b v="1"/>
    <x v="6"/>
    <m/>
    <m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x v="3822"/>
    <n v="1400698287"/>
    <x v="1"/>
    <n v="34"/>
    <b v="0"/>
    <x v="6"/>
    <m/>
    <m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x v="3823"/>
    <n v="1397217052"/>
    <x v="1"/>
    <n v="23"/>
    <b v="0"/>
    <x v="6"/>
    <m/>
    <m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x v="3824"/>
    <n v="1399427064"/>
    <x v="1"/>
    <n v="19"/>
    <b v="0"/>
    <x v="6"/>
    <m/>
    <m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x v="3825"/>
    <n v="1399474134"/>
    <x v="1"/>
    <n v="50"/>
    <b v="0"/>
    <x v="6"/>
    <m/>
    <m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x v="3826"/>
    <n v="1441119774"/>
    <x v="1"/>
    <n v="12"/>
    <b v="0"/>
    <x v="6"/>
    <m/>
    <m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x v="3827"/>
    <n v="1409721542"/>
    <x v="1"/>
    <n v="8"/>
    <b v="0"/>
    <x v="6"/>
    <m/>
    <m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x v="3828"/>
    <n v="1433395391"/>
    <x v="1"/>
    <n v="9"/>
    <b v="0"/>
    <x v="6"/>
    <m/>
    <m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x v="3829"/>
    <n v="1442604989"/>
    <x v="1"/>
    <n v="43"/>
    <b v="0"/>
    <x v="6"/>
    <m/>
    <m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x v="3830"/>
    <n v="1431455084"/>
    <x v="1"/>
    <n v="28"/>
    <b v="0"/>
    <x v="6"/>
    <m/>
    <m/>
    <x v="1"/>
    <x v="6"/>
  </r>
  <r>
    <n v="3850"/>
    <x v="3845"/>
    <s v="V-Day is a global activist movement to end violence against women and girls."/>
    <n v="1000"/>
    <n v="38"/>
    <x v="2"/>
    <x v="0"/>
    <x v="0"/>
    <x v="3831"/>
    <n v="1417489143"/>
    <x v="1"/>
    <n v="4"/>
    <b v="0"/>
    <x v="6"/>
    <m/>
    <m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x v="3832"/>
    <n v="1434537179"/>
    <x v="1"/>
    <n v="24"/>
    <b v="0"/>
    <x v="6"/>
    <m/>
    <m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x v="3833"/>
    <n v="1425270876"/>
    <x v="0"/>
    <n v="2"/>
    <b v="0"/>
    <x v="6"/>
    <m/>
    <m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x v="3834"/>
    <n v="1406578178"/>
    <x v="0"/>
    <n v="2"/>
    <b v="0"/>
    <x v="6"/>
    <m/>
    <m/>
    <x v="1"/>
    <x v="6"/>
  </r>
  <r>
    <n v="3854"/>
    <x v="3849"/>
    <s v="A play dedicated to the 100th anniversary of the Armenian Genocide."/>
    <n v="11000"/>
    <n v="1788"/>
    <x v="2"/>
    <x v="0"/>
    <x v="0"/>
    <x v="3835"/>
    <n v="1428614058"/>
    <x v="0"/>
    <n v="20"/>
    <b v="0"/>
    <x v="6"/>
    <m/>
    <m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x v="3836"/>
    <n v="1424819871"/>
    <x v="0"/>
    <n v="1"/>
    <b v="0"/>
    <x v="6"/>
    <m/>
    <m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x v="3837"/>
    <n v="1423245003"/>
    <x v="0"/>
    <n v="1"/>
    <b v="0"/>
    <x v="6"/>
    <m/>
    <m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x v="3838"/>
    <n v="1404927690"/>
    <x v="0"/>
    <n v="4"/>
    <b v="0"/>
    <x v="6"/>
    <m/>
    <m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x v="3839"/>
    <n v="1430734844"/>
    <x v="0"/>
    <n v="1"/>
    <b v="0"/>
    <x v="6"/>
    <m/>
    <m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x v="3840"/>
    <n v="1401485207"/>
    <x v="0"/>
    <n v="1"/>
    <b v="0"/>
    <x v="6"/>
    <m/>
    <m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x v="3841"/>
    <n v="1405266710"/>
    <x v="0"/>
    <n v="13"/>
    <b v="0"/>
    <x v="6"/>
    <m/>
    <m/>
    <x v="1"/>
    <x v="6"/>
  </r>
  <r>
    <n v="3861"/>
    <x v="3856"/>
    <s v="THE COMING OF THE LORD!"/>
    <n v="2000"/>
    <n v="100"/>
    <x v="2"/>
    <x v="0"/>
    <x v="0"/>
    <x v="3842"/>
    <n v="1412258977"/>
    <x v="0"/>
    <n v="1"/>
    <b v="0"/>
    <x v="6"/>
    <m/>
    <m/>
    <x v="1"/>
    <x v="6"/>
  </r>
  <r>
    <n v="3862"/>
    <x v="3857"/>
    <s v="The hit immersive theatre experience of England comes to Corpus Christi!"/>
    <n v="7500"/>
    <n v="1"/>
    <x v="2"/>
    <x v="0"/>
    <x v="0"/>
    <x v="3843"/>
    <n v="1472451356"/>
    <x v="0"/>
    <n v="1"/>
    <b v="0"/>
    <x v="6"/>
    <m/>
    <m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x v="3844"/>
    <n v="1441552305"/>
    <x v="0"/>
    <n v="0"/>
    <b v="0"/>
    <x v="6"/>
    <m/>
    <m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x v="3845"/>
    <n v="1445203454"/>
    <x v="0"/>
    <n v="3"/>
    <b v="0"/>
    <x v="6"/>
    <m/>
    <m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x v="3846"/>
    <n v="1405957098"/>
    <x v="0"/>
    <n v="14"/>
    <b v="0"/>
    <x v="6"/>
    <m/>
    <m/>
    <x v="1"/>
    <x v="6"/>
  </r>
  <r>
    <n v="3866"/>
    <x v="3861"/>
    <s v="A funny, moving, witty piece about a girl, her oboe, and her dreams."/>
    <n v="2000"/>
    <n v="11"/>
    <x v="2"/>
    <x v="0"/>
    <x v="0"/>
    <x v="3847"/>
    <n v="1454453021"/>
    <x v="0"/>
    <n v="2"/>
    <b v="0"/>
    <x v="6"/>
    <m/>
    <m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x v="3848"/>
    <n v="1463686339"/>
    <x v="0"/>
    <n v="5"/>
    <b v="0"/>
    <x v="6"/>
    <m/>
    <m/>
    <x v="1"/>
    <x v="6"/>
  </r>
  <r>
    <n v="3868"/>
    <x v="3863"/>
    <s v="New collection of music by Scott Evan Davis!"/>
    <n v="5000"/>
    <n v="10"/>
    <x v="1"/>
    <x v="1"/>
    <x v="1"/>
    <x v="3849"/>
    <n v="1408031405"/>
    <x v="0"/>
    <n v="1"/>
    <b v="0"/>
    <x v="40"/>
    <m/>
    <m/>
    <x v="1"/>
    <x v="40"/>
  </r>
  <r>
    <n v="3869"/>
    <x v="3864"/>
    <s v="A Musical about 3 women who pursue their Pleasure and end up finding themselves."/>
    <n v="13111"/>
    <n v="452"/>
    <x v="1"/>
    <x v="0"/>
    <x v="0"/>
    <x v="3850"/>
    <n v="1423761792"/>
    <x v="0"/>
    <n v="15"/>
    <b v="0"/>
    <x v="40"/>
    <m/>
    <m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x v="3851"/>
    <n v="1401768478"/>
    <x v="0"/>
    <n v="10"/>
    <b v="0"/>
    <x v="40"/>
    <m/>
    <m/>
    <x v="1"/>
    <x v="40"/>
  </r>
  <r>
    <n v="3871"/>
    <x v="3866"/>
    <s v="Our musical is finally ready to come to life, and we're raising funds to help make that happen!"/>
    <n v="1500"/>
    <n v="40"/>
    <x v="1"/>
    <x v="0"/>
    <x v="0"/>
    <x v="3852"/>
    <n v="1485629050"/>
    <x v="0"/>
    <n v="3"/>
    <b v="0"/>
    <x v="40"/>
    <m/>
    <m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x v="3853"/>
    <n v="1435202996"/>
    <x v="0"/>
    <n v="0"/>
    <b v="0"/>
    <x v="40"/>
    <m/>
    <m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x v="3854"/>
    <n v="1441730535"/>
    <x v="0"/>
    <n v="0"/>
    <b v="0"/>
    <x v="40"/>
    <m/>
    <m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x v="3855"/>
    <n v="1420244622"/>
    <x v="0"/>
    <n v="0"/>
    <b v="0"/>
    <x v="40"/>
    <m/>
    <m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x v="3856"/>
    <n v="1472804365"/>
    <x v="0"/>
    <n v="0"/>
    <b v="0"/>
    <x v="40"/>
    <m/>
    <m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x v="3857"/>
    <n v="1451833128"/>
    <x v="0"/>
    <n v="46"/>
    <b v="0"/>
    <x v="40"/>
    <m/>
    <m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x v="3858"/>
    <n v="1478621752"/>
    <x v="0"/>
    <n v="14"/>
    <b v="0"/>
    <x v="40"/>
    <m/>
    <m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x v="3859"/>
    <n v="1433014746"/>
    <x v="0"/>
    <n v="1"/>
    <b v="0"/>
    <x v="40"/>
    <m/>
    <m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x v="3860"/>
    <n v="1419626396"/>
    <x v="0"/>
    <n v="0"/>
    <b v="0"/>
    <x v="40"/>
    <m/>
    <m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x v="3792"/>
    <n v="1403724820"/>
    <x v="0"/>
    <n v="17"/>
    <b v="0"/>
    <x v="40"/>
    <m/>
    <m/>
    <x v="1"/>
    <x v="40"/>
  </r>
  <r>
    <n v="3881"/>
    <x v="3876"/>
    <s v="A musical journey coming to the Blue Venue at the 2017 Orlando Fringe Festival!"/>
    <n v="500"/>
    <n v="25"/>
    <x v="1"/>
    <x v="0"/>
    <x v="0"/>
    <x v="3861"/>
    <n v="1484958399"/>
    <x v="0"/>
    <n v="1"/>
    <b v="0"/>
    <x v="40"/>
    <m/>
    <m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x v="3862"/>
    <n v="1451950570"/>
    <x v="0"/>
    <n v="0"/>
    <b v="0"/>
    <x v="40"/>
    <m/>
    <m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x v="3863"/>
    <n v="1407076069"/>
    <x v="0"/>
    <n v="0"/>
    <b v="0"/>
    <x v="40"/>
    <m/>
    <m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x v="3864"/>
    <n v="1425322792"/>
    <x v="0"/>
    <n v="0"/>
    <b v="0"/>
    <x v="40"/>
    <m/>
    <m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x v="3865"/>
    <n v="1460242191"/>
    <x v="0"/>
    <n v="0"/>
    <b v="0"/>
    <x v="40"/>
    <m/>
    <m/>
    <x v="1"/>
    <x v="40"/>
  </r>
  <r>
    <n v="3886"/>
    <x v="3881"/>
    <n v="1"/>
    <n v="10000"/>
    <n v="0"/>
    <x v="1"/>
    <x v="2"/>
    <x v="2"/>
    <x v="3866"/>
    <n v="1415683702"/>
    <x v="0"/>
    <n v="0"/>
    <b v="0"/>
    <x v="40"/>
    <m/>
    <m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x v="3867"/>
    <n v="1426538129"/>
    <x v="0"/>
    <n v="2"/>
    <b v="0"/>
    <x v="40"/>
    <m/>
    <m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x v="3868"/>
    <n v="1485522358"/>
    <x v="0"/>
    <n v="14"/>
    <b v="0"/>
    <x v="6"/>
    <m/>
    <m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x v="3869"/>
    <n v="1417651630"/>
    <x v="0"/>
    <n v="9"/>
    <b v="0"/>
    <x v="6"/>
    <m/>
    <m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x v="3870"/>
    <n v="1434478344"/>
    <x v="0"/>
    <n v="8"/>
    <b v="0"/>
    <x v="6"/>
    <m/>
    <m/>
    <x v="1"/>
    <x v="6"/>
  </r>
  <r>
    <n v="3891"/>
    <x v="3886"/>
    <s v="A comedy about a mime who dreams of becoming a stand up comedian."/>
    <n v="800"/>
    <n v="260"/>
    <x v="2"/>
    <x v="0"/>
    <x v="0"/>
    <x v="3871"/>
    <n v="1424488244"/>
    <x v="0"/>
    <n v="7"/>
    <b v="0"/>
    <x v="6"/>
    <m/>
    <m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x v="3872"/>
    <n v="1408203557"/>
    <x v="0"/>
    <n v="0"/>
    <b v="0"/>
    <x v="6"/>
    <m/>
    <m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x v="3873"/>
    <n v="1400600840"/>
    <x v="0"/>
    <n v="84"/>
    <b v="0"/>
    <x v="6"/>
    <m/>
    <m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x v="3874"/>
    <n v="1478386812"/>
    <x v="0"/>
    <n v="11"/>
    <b v="0"/>
    <x v="6"/>
    <m/>
    <m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x v="3875"/>
    <n v="1422424818"/>
    <x v="0"/>
    <n v="1"/>
    <b v="0"/>
    <x v="6"/>
    <m/>
    <m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x v="3876"/>
    <n v="1401770178"/>
    <x v="0"/>
    <n v="4"/>
    <b v="0"/>
    <x v="6"/>
    <m/>
    <m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x v="3877"/>
    <n v="1418158683"/>
    <x v="0"/>
    <n v="10"/>
    <b v="0"/>
    <x v="6"/>
    <m/>
    <m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x v="3878"/>
    <n v="1436355270"/>
    <x v="0"/>
    <n v="16"/>
    <b v="0"/>
    <x v="6"/>
    <m/>
    <m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x v="3879"/>
    <n v="1406140561"/>
    <x v="0"/>
    <n v="2"/>
    <b v="0"/>
    <x v="6"/>
    <m/>
    <m/>
    <x v="1"/>
    <x v="6"/>
  </r>
  <r>
    <n v="3900"/>
    <x v="3895"/>
    <s v="HUB Theatre Group collaborates with local artists to present John Logan's RED to the community."/>
    <n v="2500"/>
    <n v="135"/>
    <x v="2"/>
    <x v="0"/>
    <x v="0"/>
    <x v="3880"/>
    <n v="1431396791"/>
    <x v="0"/>
    <n v="5"/>
    <b v="0"/>
    <x v="6"/>
    <m/>
    <m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x v="3881"/>
    <n v="1447098599"/>
    <x v="0"/>
    <n v="1"/>
    <b v="0"/>
    <x v="6"/>
    <m/>
    <m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x v="3882"/>
    <n v="1476962042"/>
    <x v="0"/>
    <n v="31"/>
    <b v="0"/>
    <x v="6"/>
    <m/>
    <m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x v="3883"/>
    <n v="1435709765"/>
    <x v="0"/>
    <n v="0"/>
    <b v="0"/>
    <x v="6"/>
    <m/>
    <m/>
    <x v="1"/>
    <x v="6"/>
  </r>
  <r>
    <n v="3904"/>
    <x v="3899"/>
    <s v="A play that will cover 4000 years of black history."/>
    <n v="10000"/>
    <n v="3"/>
    <x v="2"/>
    <x v="0"/>
    <x v="0"/>
    <x v="3884"/>
    <n v="1427866200"/>
    <x v="0"/>
    <n v="2"/>
    <b v="0"/>
    <x v="6"/>
    <m/>
    <m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x v="3885"/>
    <n v="1430405903"/>
    <x v="0"/>
    <n v="7"/>
    <b v="0"/>
    <x v="6"/>
    <m/>
    <m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x v="3886"/>
    <n v="1432072893"/>
    <x v="0"/>
    <n v="16"/>
    <b v="0"/>
    <x v="6"/>
    <m/>
    <m/>
    <x v="1"/>
    <x v="6"/>
  </r>
  <r>
    <n v="3907"/>
    <x v="3902"/>
    <s v="Burqa&amp;Rifle dramatizes the  encounter between two women -- a vigilante and a convert to Islam."/>
    <n v="1000"/>
    <n v="153"/>
    <x v="2"/>
    <x v="0"/>
    <x v="0"/>
    <x v="3887"/>
    <n v="1411587606"/>
    <x v="0"/>
    <n v="4"/>
    <b v="0"/>
    <x v="6"/>
    <m/>
    <m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x v="3888"/>
    <n v="1405307696"/>
    <x v="0"/>
    <n v="4"/>
    <b v="0"/>
    <x v="6"/>
    <m/>
    <m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x v="3889"/>
    <n v="1407832642"/>
    <x v="0"/>
    <n v="4"/>
    <b v="0"/>
    <x v="6"/>
    <m/>
    <m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x v="3890"/>
    <n v="1439057397"/>
    <x v="0"/>
    <n v="3"/>
    <b v="0"/>
    <x v="6"/>
    <m/>
    <m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x v="3891"/>
    <n v="1414438177"/>
    <x v="0"/>
    <n v="36"/>
    <b v="0"/>
    <x v="6"/>
    <m/>
    <m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x v="3892"/>
    <n v="1424759330"/>
    <x v="0"/>
    <n v="1"/>
    <b v="0"/>
    <x v="6"/>
    <m/>
    <m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x v="3893"/>
    <n v="1446267849"/>
    <x v="0"/>
    <n v="7"/>
    <b v="0"/>
    <x v="6"/>
    <m/>
    <m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x v="3894"/>
    <n v="1429558756"/>
    <x v="0"/>
    <n v="27"/>
    <b v="0"/>
    <x v="6"/>
    <m/>
    <m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x v="3895"/>
    <n v="1462232309"/>
    <x v="0"/>
    <n v="1"/>
    <b v="0"/>
    <x v="6"/>
    <m/>
    <m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x v="3896"/>
    <n v="1462360752"/>
    <x v="0"/>
    <n v="0"/>
    <b v="0"/>
    <x v="6"/>
    <m/>
    <m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x v="3897"/>
    <n v="1407847161"/>
    <x v="0"/>
    <n v="1"/>
    <b v="0"/>
    <x v="6"/>
    <m/>
    <m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x v="3898"/>
    <n v="1406131023"/>
    <x v="0"/>
    <n v="3"/>
    <b v="0"/>
    <x v="6"/>
    <m/>
    <m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x v="3899"/>
    <n v="1450628773"/>
    <x v="0"/>
    <n v="3"/>
    <b v="0"/>
    <x v="6"/>
    <m/>
    <m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x v="3900"/>
    <n v="1476436660"/>
    <x v="0"/>
    <n v="3"/>
    <b v="0"/>
    <x v="6"/>
    <m/>
    <m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x v="3901"/>
    <n v="1413291655"/>
    <x v="0"/>
    <n v="0"/>
    <b v="0"/>
    <x v="6"/>
    <m/>
    <m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x v="3902"/>
    <n v="1421432810"/>
    <x v="0"/>
    <n v="6"/>
    <b v="0"/>
    <x v="6"/>
    <m/>
    <m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x v="3903"/>
    <n v="1426203071"/>
    <x v="0"/>
    <n v="17"/>
    <b v="0"/>
    <x v="6"/>
    <m/>
    <m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x v="3904"/>
    <n v="1401231722"/>
    <x v="0"/>
    <n v="40"/>
    <b v="0"/>
    <x v="6"/>
    <m/>
    <m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x v="3905"/>
    <n v="1404161639"/>
    <x v="0"/>
    <n v="3"/>
    <b v="0"/>
    <x v="6"/>
    <m/>
    <m/>
    <x v="1"/>
    <x v="6"/>
  </r>
  <r>
    <n v="3926"/>
    <x v="3921"/>
    <s v="Producing syllabus-relevant theatre targeted to HSC students on the NSW Central Coast"/>
    <n v="5000"/>
    <n v="15"/>
    <x v="2"/>
    <x v="2"/>
    <x v="2"/>
    <x v="3906"/>
    <n v="1417053748"/>
    <x v="0"/>
    <n v="1"/>
    <b v="0"/>
    <x v="6"/>
    <m/>
    <m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x v="3907"/>
    <n v="1404973504"/>
    <x v="0"/>
    <n v="2"/>
    <b v="0"/>
    <x v="6"/>
    <m/>
    <m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x v="3908"/>
    <n v="1442593427"/>
    <x v="0"/>
    <n v="7"/>
    <b v="0"/>
    <x v="6"/>
    <m/>
    <m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x v="3909"/>
    <n v="1471636265"/>
    <x v="0"/>
    <n v="14"/>
    <b v="0"/>
    <x v="6"/>
    <m/>
    <m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x v="3910"/>
    <n v="1457078868"/>
    <x v="0"/>
    <n v="0"/>
    <b v="0"/>
    <x v="6"/>
    <m/>
    <m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x v="3911"/>
    <n v="1439350707"/>
    <x v="0"/>
    <n v="0"/>
    <b v="0"/>
    <x v="6"/>
    <m/>
    <m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x v="3912"/>
    <n v="1455508964"/>
    <x v="0"/>
    <n v="1"/>
    <b v="0"/>
    <x v="6"/>
    <m/>
    <m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x v="3913"/>
    <n v="1466205262"/>
    <x v="0"/>
    <n v="12"/>
    <b v="0"/>
    <x v="6"/>
    <m/>
    <m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x v="3914"/>
    <n v="1439827639"/>
    <x v="0"/>
    <n v="12"/>
    <b v="0"/>
    <x v="6"/>
    <m/>
    <m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x v="3915"/>
    <n v="1438789546"/>
    <x v="0"/>
    <n v="23"/>
    <b v="0"/>
    <x v="6"/>
    <m/>
    <m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x v="3916"/>
    <n v="1477981120"/>
    <x v="0"/>
    <n v="0"/>
    <b v="0"/>
    <x v="6"/>
    <m/>
    <m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x v="3917"/>
    <n v="1465830560"/>
    <x v="0"/>
    <n v="10"/>
    <b v="0"/>
    <x v="6"/>
    <m/>
    <m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x v="3918"/>
    <n v="1432763054"/>
    <x v="0"/>
    <n v="5"/>
    <b v="0"/>
    <x v="6"/>
    <m/>
    <m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x v="3919"/>
    <n v="1412328979"/>
    <x v="0"/>
    <n v="1"/>
    <b v="0"/>
    <x v="6"/>
    <m/>
    <m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x v="3920"/>
    <n v="1416311351"/>
    <x v="0"/>
    <n v="2"/>
    <b v="0"/>
    <x v="6"/>
    <m/>
    <m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x v="3921"/>
    <n v="1414505137"/>
    <x v="0"/>
    <n v="2"/>
    <b v="0"/>
    <x v="6"/>
    <m/>
    <m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x v="3922"/>
    <n v="1429306914"/>
    <x v="0"/>
    <n v="0"/>
    <b v="0"/>
    <x v="6"/>
    <m/>
    <m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x v="3923"/>
    <n v="1443811268"/>
    <x v="0"/>
    <n v="13"/>
    <b v="0"/>
    <x v="6"/>
    <m/>
    <m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x v="3924"/>
    <n v="1438098875"/>
    <x v="0"/>
    <n v="0"/>
    <b v="0"/>
    <x v="6"/>
    <m/>
    <m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x v="3925"/>
    <n v="1429125268"/>
    <x v="0"/>
    <n v="1"/>
    <b v="0"/>
    <x v="6"/>
    <m/>
    <m/>
    <x v="1"/>
    <x v="6"/>
  </r>
  <r>
    <n v="3946"/>
    <x v="3941"/>
    <s v="Dr. Mecurio's is an original work of fantasy designed and written for the stage."/>
    <n v="6000"/>
    <n v="195"/>
    <x v="2"/>
    <x v="0"/>
    <x v="0"/>
    <x v="3926"/>
    <n v="1422388822"/>
    <x v="0"/>
    <n v="5"/>
    <b v="0"/>
    <x v="6"/>
    <m/>
    <m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x v="3927"/>
    <n v="1472786744"/>
    <x v="0"/>
    <n v="2"/>
    <b v="0"/>
    <x v="6"/>
    <m/>
    <m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x v="3928"/>
    <n v="1404892123"/>
    <x v="0"/>
    <n v="0"/>
    <b v="0"/>
    <x v="6"/>
    <m/>
    <m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x v="3929"/>
    <n v="1421031221"/>
    <x v="0"/>
    <n v="32"/>
    <b v="0"/>
    <x v="6"/>
    <m/>
    <m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x v="3930"/>
    <n v="1457628680"/>
    <x v="0"/>
    <n v="1"/>
    <b v="0"/>
    <x v="6"/>
    <m/>
    <m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x v="3931"/>
    <n v="1457120942"/>
    <x v="0"/>
    <n v="1"/>
    <b v="0"/>
    <x v="6"/>
    <m/>
    <m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x v="3932"/>
    <n v="1440701890"/>
    <x v="0"/>
    <n v="1"/>
    <b v="0"/>
    <x v="6"/>
    <m/>
    <m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x v="3933"/>
    <n v="1467162586"/>
    <x v="0"/>
    <n v="0"/>
    <b v="0"/>
    <x v="6"/>
    <m/>
    <m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x v="3934"/>
    <n v="1400168264"/>
    <x v="0"/>
    <n v="0"/>
    <b v="0"/>
    <x v="6"/>
    <m/>
    <m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x v="3935"/>
    <n v="1446150141"/>
    <x v="0"/>
    <n v="8"/>
    <b v="0"/>
    <x v="6"/>
    <m/>
    <m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x v="3936"/>
    <n v="1459203727"/>
    <x v="0"/>
    <n v="0"/>
    <b v="0"/>
    <x v="6"/>
    <m/>
    <m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x v="3937"/>
    <n v="1464045954"/>
    <x v="0"/>
    <n v="1"/>
    <b v="0"/>
    <x v="6"/>
    <m/>
    <m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x v="3938"/>
    <n v="1403822912"/>
    <x v="0"/>
    <n v="16"/>
    <b v="0"/>
    <x v="6"/>
    <m/>
    <m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x v="3939"/>
    <n v="1409338556"/>
    <x v="0"/>
    <n v="12"/>
    <b v="0"/>
    <x v="6"/>
    <m/>
    <m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x v="3940"/>
    <n v="1449260256"/>
    <x v="0"/>
    <n v="4"/>
    <b v="0"/>
    <x v="6"/>
    <m/>
    <m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x v="3941"/>
    <n v="1397683410"/>
    <x v="0"/>
    <n v="2"/>
    <b v="0"/>
    <x v="6"/>
    <m/>
    <m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x v="3942"/>
    <n v="1446562494"/>
    <x v="0"/>
    <n v="3"/>
    <b v="0"/>
    <x v="6"/>
    <m/>
    <m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x v="3943"/>
    <n v="1445226117"/>
    <x v="0"/>
    <n v="0"/>
    <b v="0"/>
    <x v="6"/>
    <m/>
    <m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x v="3944"/>
    <n v="1424279986"/>
    <x v="0"/>
    <n v="3"/>
    <b v="0"/>
    <x v="6"/>
    <m/>
    <m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x v="3945"/>
    <n v="1455428380"/>
    <x v="0"/>
    <n v="4"/>
    <b v="0"/>
    <x v="6"/>
    <m/>
    <m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x v="3946"/>
    <n v="1402506278"/>
    <x v="0"/>
    <n v="2"/>
    <b v="0"/>
    <x v="6"/>
    <m/>
    <m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x v="3947"/>
    <n v="1486191507"/>
    <x v="0"/>
    <n v="10"/>
    <b v="0"/>
    <x v="6"/>
    <m/>
    <m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x v="3948"/>
    <n v="1458761673"/>
    <x v="0"/>
    <n v="11"/>
    <b v="0"/>
    <x v="6"/>
    <m/>
    <m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x v="3949"/>
    <n v="1471638646"/>
    <x v="0"/>
    <n v="6"/>
    <b v="0"/>
    <x v="6"/>
    <m/>
    <m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x v="3950"/>
    <n v="1458333811"/>
    <x v="0"/>
    <n v="2"/>
    <b v="0"/>
    <x v="6"/>
    <m/>
    <m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x v="3951"/>
    <n v="1403355126"/>
    <x v="0"/>
    <n v="6"/>
    <b v="0"/>
    <x v="6"/>
    <m/>
    <m/>
    <x v="1"/>
    <x v="6"/>
  </r>
  <r>
    <n v="3972"/>
    <x v="3967"/>
    <s v="We're a horror based theatre company in Oklahoma City beginning our first season of shows."/>
    <n v="1000"/>
    <n v="211"/>
    <x v="2"/>
    <x v="0"/>
    <x v="0"/>
    <x v="3952"/>
    <n v="1418002634"/>
    <x v="0"/>
    <n v="8"/>
    <b v="0"/>
    <x v="6"/>
    <m/>
    <m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x v="3953"/>
    <n v="1460219110"/>
    <x v="0"/>
    <n v="37"/>
    <b v="0"/>
    <x v="6"/>
    <m/>
    <m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x v="3954"/>
    <n v="1462280848"/>
    <x v="0"/>
    <n v="11"/>
    <b v="0"/>
    <x v="6"/>
    <m/>
    <m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x v="3955"/>
    <n v="1465850898"/>
    <x v="0"/>
    <n v="0"/>
    <b v="0"/>
    <x v="6"/>
    <m/>
    <m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x v="3956"/>
    <n v="1405024561"/>
    <x v="0"/>
    <n v="10"/>
    <b v="0"/>
    <x v="6"/>
    <m/>
    <m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x v="3957"/>
    <n v="1466621732"/>
    <x v="0"/>
    <n v="6"/>
    <b v="0"/>
    <x v="6"/>
    <m/>
    <m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x v="3958"/>
    <n v="1417533953"/>
    <x v="0"/>
    <n v="8"/>
    <b v="0"/>
    <x v="6"/>
    <m/>
    <m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x v="3959"/>
    <n v="1425678057"/>
    <x v="0"/>
    <n v="6"/>
    <b v="0"/>
    <x v="6"/>
    <m/>
    <m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x v="3960"/>
    <n v="1401978147"/>
    <x v="0"/>
    <n v="7"/>
    <b v="0"/>
    <x v="6"/>
    <m/>
    <m/>
    <x v="1"/>
    <x v="6"/>
  </r>
  <r>
    <n v="3981"/>
    <x v="3357"/>
    <s v="A Theatrical Production Celebrating the Lebanese Culture and the Human Spirit in Time of War."/>
    <n v="30000"/>
    <n v="1225"/>
    <x v="2"/>
    <x v="0"/>
    <x v="0"/>
    <x v="3961"/>
    <n v="1463545149"/>
    <x v="0"/>
    <n v="7"/>
    <b v="0"/>
    <x v="6"/>
    <m/>
    <m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x v="3962"/>
    <n v="1431113180"/>
    <x v="0"/>
    <n v="5"/>
    <b v="0"/>
    <x v="6"/>
    <m/>
    <m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x v="3963"/>
    <n v="1397854356"/>
    <x v="0"/>
    <n v="46"/>
    <b v="0"/>
    <x v="6"/>
    <m/>
    <m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x v="3964"/>
    <n v="1412809644"/>
    <x v="0"/>
    <n v="10"/>
    <b v="0"/>
    <x v="6"/>
    <m/>
    <m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x v="3965"/>
    <n v="1454173120"/>
    <x v="0"/>
    <n v="19"/>
    <b v="0"/>
    <x v="6"/>
    <m/>
    <m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x v="3966"/>
    <n v="1460034594"/>
    <x v="0"/>
    <n v="13"/>
    <b v="0"/>
    <x v="6"/>
    <m/>
    <m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x v="3967"/>
    <n v="1399414290"/>
    <x v="0"/>
    <n v="13"/>
    <b v="0"/>
    <x v="6"/>
    <m/>
    <m/>
    <x v="1"/>
    <x v="6"/>
  </r>
  <r>
    <n v="3988"/>
    <x v="3982"/>
    <s v="An evening of of stories based both in myth and truth."/>
    <n v="1500"/>
    <n v="32"/>
    <x v="2"/>
    <x v="0"/>
    <x v="0"/>
    <x v="3968"/>
    <n v="1439517413"/>
    <x v="0"/>
    <n v="4"/>
    <b v="0"/>
    <x v="6"/>
    <m/>
    <m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x v="3969"/>
    <n v="1444413581"/>
    <x v="0"/>
    <n v="0"/>
    <b v="0"/>
    <x v="6"/>
    <m/>
    <m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x v="3970"/>
    <n v="1454342893"/>
    <x v="0"/>
    <n v="3"/>
    <b v="0"/>
    <x v="6"/>
    <m/>
    <m/>
    <x v="1"/>
    <x v="6"/>
  </r>
  <r>
    <n v="3991"/>
    <x v="3985"/>
    <s v="North Texas first actor-driven theatre company needs your help"/>
    <n v="500"/>
    <n v="100"/>
    <x v="2"/>
    <x v="0"/>
    <x v="0"/>
    <x v="3971"/>
    <n v="1430494082"/>
    <x v="0"/>
    <n v="1"/>
    <b v="0"/>
    <x v="6"/>
    <m/>
    <m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x v="3972"/>
    <n v="1444689259"/>
    <x v="0"/>
    <n v="9"/>
    <b v="0"/>
    <x v="6"/>
    <m/>
    <m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x v="3973"/>
    <n v="1428957912"/>
    <x v="0"/>
    <n v="1"/>
    <b v="0"/>
    <x v="6"/>
    <m/>
    <m/>
    <x v="1"/>
    <x v="6"/>
  </r>
  <r>
    <n v="3994"/>
    <x v="3988"/>
    <s v="Is Henson willing to dare risk a theatrical speaking tour of his North Pole adventures...and more?"/>
    <n v="2000"/>
    <n v="5"/>
    <x v="2"/>
    <x v="0"/>
    <x v="0"/>
    <x v="3974"/>
    <n v="1403169690"/>
    <x v="0"/>
    <n v="1"/>
    <b v="0"/>
    <x v="6"/>
    <m/>
    <m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x v="3975"/>
    <n v="1421339077"/>
    <x v="0"/>
    <n v="4"/>
    <b v="0"/>
    <x v="6"/>
    <m/>
    <m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x v="3976"/>
    <n v="1415341464"/>
    <x v="0"/>
    <n v="17"/>
    <b v="0"/>
    <x v="6"/>
    <m/>
    <m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x v="3977"/>
    <n v="1425633821"/>
    <x v="0"/>
    <n v="0"/>
    <b v="0"/>
    <x v="6"/>
    <m/>
    <m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x v="3978"/>
    <n v="1424992026"/>
    <x v="0"/>
    <n v="12"/>
    <b v="0"/>
    <x v="6"/>
    <m/>
    <m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x v="3979"/>
    <n v="1406058798"/>
    <x v="0"/>
    <n v="14"/>
    <b v="0"/>
    <x v="6"/>
    <m/>
    <m/>
    <x v="1"/>
    <x v="6"/>
  </r>
  <r>
    <n v="4000"/>
    <x v="3994"/>
    <s v="An Enticing Trip into the World of Assisted Dying"/>
    <n v="8000"/>
    <n v="10"/>
    <x v="2"/>
    <x v="0"/>
    <x v="0"/>
    <x v="3980"/>
    <n v="1457450958"/>
    <x v="0"/>
    <n v="1"/>
    <b v="0"/>
    <x v="6"/>
    <m/>
    <m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x v="1748"/>
    <n v="1486681708"/>
    <x v="0"/>
    <n v="14"/>
    <b v="0"/>
    <x v="6"/>
    <m/>
    <m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x v="3981"/>
    <n v="1409187761"/>
    <x v="0"/>
    <n v="4"/>
    <b v="0"/>
    <x v="6"/>
    <m/>
    <m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x v="3982"/>
    <n v="1421417147"/>
    <x v="0"/>
    <n v="2"/>
    <b v="0"/>
    <x v="6"/>
    <m/>
    <m/>
    <x v="1"/>
    <x v="6"/>
  </r>
  <r>
    <n v="4004"/>
    <x v="3998"/>
    <s v="Help Launch The Queen Into South Florida!"/>
    <n v="500"/>
    <n v="1"/>
    <x v="2"/>
    <x v="0"/>
    <x v="0"/>
    <x v="3983"/>
    <n v="1410148457"/>
    <x v="0"/>
    <n v="1"/>
    <b v="0"/>
    <x v="6"/>
    <m/>
    <m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x v="3984"/>
    <n v="1408648985"/>
    <x v="0"/>
    <n v="2"/>
    <b v="0"/>
    <x v="6"/>
    <m/>
    <m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x v="3985"/>
    <n v="1453487587"/>
    <x v="0"/>
    <n v="1"/>
    <b v="0"/>
    <x v="6"/>
    <m/>
    <m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x v="3986"/>
    <n v="1406572381"/>
    <x v="0"/>
    <n v="1"/>
    <b v="0"/>
    <x v="6"/>
    <m/>
    <m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x v="3987"/>
    <n v="1435014507"/>
    <x v="0"/>
    <n v="4"/>
    <b v="0"/>
    <x v="6"/>
    <m/>
    <m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x v="3988"/>
    <n v="1406825360"/>
    <x v="0"/>
    <n v="3"/>
    <b v="0"/>
    <x v="6"/>
    <m/>
    <m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x v="3989"/>
    <n v="1412879366"/>
    <x v="0"/>
    <n v="38"/>
    <b v="0"/>
    <x v="6"/>
    <m/>
    <m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x v="3990"/>
    <n v="1419858278"/>
    <x v="0"/>
    <n v="4"/>
    <b v="0"/>
    <x v="6"/>
    <m/>
    <m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x v="3991"/>
    <n v="1427979849"/>
    <x v="0"/>
    <n v="0"/>
    <b v="0"/>
    <x v="6"/>
    <m/>
    <m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x v="3992"/>
    <n v="1421478823"/>
    <x v="0"/>
    <n v="2"/>
    <b v="0"/>
    <x v="6"/>
    <m/>
    <m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x v="3993"/>
    <n v="1455861269"/>
    <x v="0"/>
    <n v="0"/>
    <b v="0"/>
    <x v="6"/>
    <m/>
    <m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x v="3994"/>
    <n v="1434739463"/>
    <x v="0"/>
    <n v="1"/>
    <b v="0"/>
    <x v="6"/>
    <m/>
    <m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x v="3995"/>
    <n v="1408395400"/>
    <x v="0"/>
    <n v="7"/>
    <b v="0"/>
    <x v="6"/>
    <m/>
    <m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x v="3996"/>
    <n v="1407254874"/>
    <x v="0"/>
    <n v="2"/>
    <b v="0"/>
    <x v="6"/>
    <m/>
    <m/>
    <x v="1"/>
    <x v="6"/>
  </r>
  <r>
    <n v="4018"/>
    <x v="4011"/>
    <s v="Funding for a production of Time Please at the Brighton Fringe 2017... and beyond."/>
    <n v="1500"/>
    <n v="130"/>
    <x v="2"/>
    <x v="1"/>
    <x v="1"/>
    <x v="3997"/>
    <n v="1473285108"/>
    <x v="0"/>
    <n v="4"/>
    <b v="0"/>
    <x v="6"/>
    <m/>
    <m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x v="3998"/>
    <n v="1455725596"/>
    <x v="0"/>
    <n v="4"/>
    <b v="0"/>
    <x v="6"/>
    <m/>
    <m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x v="3999"/>
    <n v="1424579699"/>
    <x v="0"/>
    <n v="3"/>
    <b v="0"/>
    <x v="6"/>
    <m/>
    <m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x v="4000"/>
    <n v="1409176358"/>
    <x v="0"/>
    <n v="2"/>
    <b v="0"/>
    <x v="6"/>
    <m/>
    <m/>
    <x v="1"/>
    <x v="6"/>
  </r>
  <r>
    <n v="4022"/>
    <x v="4015"/>
    <s v="Help us produce a video of the first Original Pronunciation Merchant of Venice."/>
    <n v="18000"/>
    <n v="12521"/>
    <x v="2"/>
    <x v="0"/>
    <x v="0"/>
    <x v="4001"/>
    <n v="1418824867"/>
    <x v="0"/>
    <n v="197"/>
    <b v="0"/>
    <x v="6"/>
    <m/>
    <m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x v="4002"/>
    <n v="1454975963"/>
    <x v="0"/>
    <n v="0"/>
    <b v="0"/>
    <x v="6"/>
    <m/>
    <m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x v="4003"/>
    <n v="1438445097"/>
    <x v="0"/>
    <n v="1"/>
    <b v="0"/>
    <x v="6"/>
    <m/>
    <m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x v="4004"/>
    <n v="1432705336"/>
    <x v="0"/>
    <n v="4"/>
    <b v="0"/>
    <x v="6"/>
    <m/>
    <m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x v="4005"/>
    <n v="1444059839"/>
    <x v="0"/>
    <n v="0"/>
    <b v="0"/>
    <x v="6"/>
    <m/>
    <m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x v="4006"/>
    <n v="1486077481"/>
    <x v="0"/>
    <n v="7"/>
    <b v="0"/>
    <x v="6"/>
    <m/>
    <m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x v="4007"/>
    <n v="1399415500"/>
    <x v="0"/>
    <n v="11"/>
    <b v="0"/>
    <x v="6"/>
    <m/>
    <m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x v="4008"/>
    <n v="1447461370"/>
    <x v="0"/>
    <n v="0"/>
    <b v="0"/>
    <x v="6"/>
    <m/>
    <m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x v="4009"/>
    <n v="1452008599"/>
    <x v="0"/>
    <n v="6"/>
    <b v="0"/>
    <x v="6"/>
    <m/>
    <m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x v="4010"/>
    <n v="1414591364"/>
    <x v="0"/>
    <n v="0"/>
    <b v="0"/>
    <x v="6"/>
    <m/>
    <m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x v="4011"/>
    <n v="1445023516"/>
    <x v="0"/>
    <n v="7"/>
    <b v="0"/>
    <x v="6"/>
    <m/>
    <m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x v="4012"/>
    <n v="1472711224"/>
    <x v="0"/>
    <n v="94"/>
    <b v="0"/>
    <x v="6"/>
    <m/>
    <m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x v="4013"/>
    <n v="1425509050"/>
    <x v="0"/>
    <n v="2"/>
    <b v="0"/>
    <x v="6"/>
    <m/>
    <m/>
    <x v="1"/>
    <x v="6"/>
  </r>
  <r>
    <n v="4035"/>
    <x v="4028"/>
    <s v="&quot;Stories are where you go to look for the truth of your own life.&quot; (Frank Delaney)"/>
    <n v="10000"/>
    <n v="3685"/>
    <x v="2"/>
    <x v="0"/>
    <x v="0"/>
    <x v="4014"/>
    <n v="1411333887"/>
    <x v="0"/>
    <n v="25"/>
    <b v="0"/>
    <x v="6"/>
    <m/>
    <m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x v="4015"/>
    <n v="1402784964"/>
    <x v="0"/>
    <n v="17"/>
    <b v="0"/>
    <x v="6"/>
    <m/>
    <m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x v="4016"/>
    <n v="1462585315"/>
    <x v="0"/>
    <n v="2"/>
    <b v="0"/>
    <x v="6"/>
    <m/>
    <m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x v="4017"/>
    <n v="1408389010"/>
    <x v="0"/>
    <n v="4"/>
    <b v="0"/>
    <x v="6"/>
    <m/>
    <m/>
    <x v="1"/>
    <x v="6"/>
  </r>
  <r>
    <n v="4039"/>
    <x v="4032"/>
    <s v="Help stage an original One Act Play that brings awareness to Alzheimer's in its debut performance."/>
    <n v="500"/>
    <n v="300"/>
    <x v="2"/>
    <x v="0"/>
    <x v="0"/>
    <x v="4018"/>
    <n v="1446048367"/>
    <x v="0"/>
    <n v="5"/>
    <b v="0"/>
    <x v="6"/>
    <m/>
    <m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x v="4019"/>
    <n v="1432100004"/>
    <x v="0"/>
    <n v="2"/>
    <b v="0"/>
    <x v="6"/>
    <m/>
    <m/>
    <x v="1"/>
    <x v="6"/>
  </r>
  <r>
    <n v="4041"/>
    <x v="4034"/>
    <s v="A bold, colouful, vibrant play centred around the last remaining monarchy of Africa."/>
    <n v="5000"/>
    <n v="21"/>
    <x v="2"/>
    <x v="1"/>
    <x v="1"/>
    <x v="4020"/>
    <n v="1467976954"/>
    <x v="0"/>
    <n v="2"/>
    <b v="0"/>
    <x v="6"/>
    <m/>
    <m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x v="4021"/>
    <n v="1419213664"/>
    <x v="0"/>
    <n v="3"/>
    <b v="0"/>
    <x v="6"/>
    <m/>
    <m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x v="4022"/>
    <n v="1415228325"/>
    <x v="0"/>
    <n v="0"/>
    <b v="0"/>
    <x v="6"/>
    <m/>
    <m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x v="4023"/>
    <n v="1426050982"/>
    <x v="0"/>
    <n v="4"/>
    <b v="0"/>
    <x v="6"/>
    <m/>
    <m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x v="4024"/>
    <n v="1406004589"/>
    <x v="0"/>
    <n v="1"/>
    <b v="0"/>
    <x v="6"/>
    <m/>
    <m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x v="4025"/>
    <n v="1411400210"/>
    <x v="0"/>
    <n v="12"/>
    <b v="0"/>
    <x v="6"/>
    <m/>
    <m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x v="4026"/>
    <n v="1418862743"/>
    <x v="0"/>
    <n v="4"/>
    <b v="0"/>
    <x v="6"/>
    <m/>
    <m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x v="4027"/>
    <n v="1457352787"/>
    <x v="0"/>
    <n v="91"/>
    <b v="0"/>
    <x v="6"/>
    <m/>
    <m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x v="4028"/>
    <n v="1434322815"/>
    <x v="0"/>
    <n v="1"/>
    <b v="0"/>
    <x v="6"/>
    <m/>
    <m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x v="4029"/>
    <n v="1411485391"/>
    <x v="0"/>
    <n v="1"/>
    <b v="0"/>
    <x v="6"/>
    <m/>
    <m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x v="4030"/>
    <n v="1399058797"/>
    <x v="0"/>
    <n v="0"/>
    <b v="0"/>
    <x v="6"/>
    <m/>
    <m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x v="4031"/>
    <n v="1408050316"/>
    <x v="0"/>
    <n v="13"/>
    <b v="0"/>
    <x v="6"/>
    <m/>
    <m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x v="4032"/>
    <n v="1413477228"/>
    <x v="0"/>
    <n v="2"/>
    <b v="0"/>
    <x v="6"/>
    <m/>
    <m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x v="4033"/>
    <n v="1472674285"/>
    <x v="0"/>
    <n v="0"/>
    <b v="0"/>
    <x v="6"/>
    <m/>
    <m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x v="4034"/>
    <n v="1400600031"/>
    <x v="0"/>
    <n v="21"/>
    <b v="0"/>
    <x v="6"/>
    <m/>
    <m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x v="4035"/>
    <n v="1465856639"/>
    <x v="0"/>
    <n v="9"/>
    <b v="0"/>
    <x v="6"/>
    <m/>
    <m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x v="4036"/>
    <n v="1446506080"/>
    <x v="0"/>
    <n v="6"/>
    <b v="0"/>
    <x v="6"/>
    <m/>
    <m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x v="3268"/>
    <n v="1458178044"/>
    <x v="0"/>
    <n v="4"/>
    <b v="0"/>
    <x v="6"/>
    <m/>
    <m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x v="4037"/>
    <n v="1408116152"/>
    <x v="0"/>
    <n v="7"/>
    <b v="0"/>
    <x v="6"/>
    <m/>
    <m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x v="4038"/>
    <n v="1400604056"/>
    <x v="0"/>
    <n v="5"/>
    <b v="0"/>
    <x v="6"/>
    <m/>
    <m/>
    <x v="1"/>
    <x v="6"/>
  </r>
  <r>
    <n v="4061"/>
    <x v="4054"/>
    <s v="SKYLAR'S SYNDROME is a tremendous psychodrama by master playwright Gavin Kayner!"/>
    <n v="525"/>
    <n v="0"/>
    <x v="2"/>
    <x v="0"/>
    <x v="0"/>
    <x v="4039"/>
    <n v="1456025023"/>
    <x v="0"/>
    <n v="0"/>
    <b v="0"/>
    <x v="6"/>
    <m/>
    <m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x v="4040"/>
    <n v="1464889468"/>
    <x v="0"/>
    <n v="3"/>
    <b v="0"/>
    <x v="6"/>
    <m/>
    <m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x v="4041"/>
    <n v="1401294084"/>
    <x v="0"/>
    <n v="9"/>
    <b v="0"/>
    <x v="6"/>
    <m/>
    <m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x v="4042"/>
    <n v="1427724426"/>
    <x v="0"/>
    <n v="6"/>
    <b v="0"/>
    <x v="6"/>
    <m/>
    <m/>
    <x v="1"/>
    <x v="6"/>
  </r>
  <r>
    <n v="4065"/>
    <x v="4058"/>
    <s v="A classical/ fantasy version of midsummers done by professionally trained actors in Tulsa!"/>
    <n v="4000"/>
    <n v="27"/>
    <x v="2"/>
    <x v="0"/>
    <x v="0"/>
    <x v="4043"/>
    <n v="1405291811"/>
    <x v="0"/>
    <n v="4"/>
    <b v="0"/>
    <x v="6"/>
    <m/>
    <m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x v="4044"/>
    <n v="1461027388"/>
    <x v="0"/>
    <n v="1"/>
    <b v="0"/>
    <x v="6"/>
    <m/>
    <m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x v="4045"/>
    <n v="1439952550"/>
    <x v="0"/>
    <n v="17"/>
    <b v="0"/>
    <x v="6"/>
    <m/>
    <m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x v="4046"/>
    <n v="1481756855"/>
    <x v="0"/>
    <n v="1"/>
    <b v="0"/>
    <x v="6"/>
    <m/>
    <m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x v="4047"/>
    <n v="1421596356"/>
    <x v="0"/>
    <n v="13"/>
    <b v="0"/>
    <x v="6"/>
    <m/>
    <m/>
    <x v="1"/>
    <x v="6"/>
  </r>
  <r>
    <n v="4070"/>
    <x v="4063"/>
    <s v="V-Day Southern Utah University 2015 and Second Studio Players presents: The Vagina Monologues"/>
    <n v="1000"/>
    <n v="165"/>
    <x v="2"/>
    <x v="0"/>
    <x v="0"/>
    <x v="4048"/>
    <n v="1422374420"/>
    <x v="0"/>
    <n v="6"/>
    <b v="0"/>
    <x v="6"/>
    <m/>
    <m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x v="4049"/>
    <n v="1480187931"/>
    <x v="0"/>
    <n v="0"/>
    <b v="0"/>
    <x v="6"/>
    <m/>
    <m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x v="4050"/>
    <n v="1403462111"/>
    <x v="0"/>
    <n v="2"/>
    <b v="0"/>
    <x v="6"/>
    <m/>
    <m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x v="4051"/>
    <n v="1426407426"/>
    <x v="0"/>
    <n v="2"/>
    <b v="0"/>
    <x v="6"/>
    <m/>
    <m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x v="4052"/>
    <n v="1444137375"/>
    <x v="0"/>
    <n v="21"/>
    <b v="0"/>
    <x v="6"/>
    <m/>
    <m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x v="4053"/>
    <n v="1400547969"/>
    <x v="0"/>
    <n v="13"/>
    <b v="0"/>
    <x v="6"/>
    <m/>
    <m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x v="4054"/>
    <n v="1411499149"/>
    <x v="0"/>
    <n v="0"/>
    <b v="0"/>
    <x v="6"/>
    <m/>
    <m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x v="4055"/>
    <n v="1479747794"/>
    <x v="0"/>
    <n v="6"/>
    <b v="0"/>
    <x v="6"/>
    <m/>
    <m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x v="4056"/>
    <n v="1482951242"/>
    <x v="0"/>
    <n v="0"/>
    <b v="0"/>
    <x v="6"/>
    <m/>
    <m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x v="4057"/>
    <n v="1463783521"/>
    <x v="0"/>
    <n v="1"/>
    <b v="0"/>
    <x v="6"/>
    <m/>
    <m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x v="4058"/>
    <n v="1463849116"/>
    <x v="0"/>
    <n v="0"/>
    <b v="0"/>
    <x v="6"/>
    <m/>
    <m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x v="4059"/>
    <n v="1423231025"/>
    <x v="0"/>
    <n v="12"/>
    <b v="0"/>
    <x v="6"/>
    <m/>
    <m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x v="4060"/>
    <n v="1446179553"/>
    <x v="0"/>
    <n v="2"/>
    <b v="0"/>
    <x v="6"/>
    <m/>
    <m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x v="4061"/>
    <n v="1450203416"/>
    <x v="0"/>
    <n v="6"/>
    <b v="0"/>
    <x v="6"/>
    <m/>
    <m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x v="4062"/>
    <n v="1473416906"/>
    <x v="0"/>
    <n v="1"/>
    <b v="0"/>
    <x v="6"/>
    <m/>
    <m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x v="4063"/>
    <n v="1424701775"/>
    <x v="0"/>
    <n v="1"/>
    <b v="0"/>
    <x v="6"/>
    <m/>
    <m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x v="4064"/>
    <n v="1445985299"/>
    <x v="0"/>
    <n v="5"/>
    <b v="0"/>
    <x v="6"/>
    <m/>
    <m/>
    <x v="1"/>
    <x v="6"/>
  </r>
  <r>
    <n v="4087"/>
    <x v="4080"/>
    <s v="Comedy Stage Play"/>
    <n v="9600"/>
    <n v="0"/>
    <x v="2"/>
    <x v="0"/>
    <x v="0"/>
    <x v="4065"/>
    <n v="1466185786"/>
    <x v="0"/>
    <n v="0"/>
    <b v="0"/>
    <x v="6"/>
    <m/>
    <m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x v="4066"/>
    <n v="1418827324"/>
    <x v="0"/>
    <n v="3"/>
    <b v="0"/>
    <x v="6"/>
    <m/>
    <m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x v="4067"/>
    <n v="1430242488"/>
    <x v="0"/>
    <n v="8"/>
    <b v="0"/>
    <x v="6"/>
    <m/>
    <m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x v="4068"/>
    <n v="1437754137"/>
    <x v="0"/>
    <n v="3"/>
    <b v="0"/>
    <x v="6"/>
    <m/>
    <m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x v="4069"/>
    <n v="1418818151"/>
    <x v="0"/>
    <n v="8"/>
    <b v="0"/>
    <x v="6"/>
    <m/>
    <m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x v="4070"/>
    <n v="1423024847"/>
    <x v="0"/>
    <n v="1"/>
    <b v="0"/>
    <x v="6"/>
    <m/>
    <m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x v="4071"/>
    <n v="1435088093"/>
    <x v="0"/>
    <n v="4"/>
    <b v="0"/>
    <x v="6"/>
    <m/>
    <m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x v="4072"/>
    <n v="1410141900"/>
    <x v="0"/>
    <n v="8"/>
    <b v="0"/>
    <x v="6"/>
    <m/>
    <m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x v="4073"/>
    <n v="1479516350"/>
    <x v="0"/>
    <n v="1"/>
    <b v="0"/>
    <x v="6"/>
    <m/>
    <m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x v="4074"/>
    <n v="1484484219"/>
    <x v="0"/>
    <n v="5"/>
    <b v="0"/>
    <x v="6"/>
    <m/>
    <m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x v="4075"/>
    <n v="1449431237"/>
    <x v="0"/>
    <n v="0"/>
    <b v="0"/>
    <x v="6"/>
    <m/>
    <m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x v="4076"/>
    <n v="1462468797"/>
    <x v="0"/>
    <n v="0"/>
    <b v="0"/>
    <x v="6"/>
    <m/>
    <m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x v="4077"/>
    <n v="1468959873"/>
    <x v="0"/>
    <n v="1"/>
    <b v="0"/>
    <x v="6"/>
    <m/>
    <m/>
    <x v="1"/>
    <x v="6"/>
  </r>
  <r>
    <n v="4100"/>
    <x v="4093"/>
    <s v="How does war change a family?  A peek into one family's kitchen as their soldier fights in Iraq."/>
    <n v="270"/>
    <n v="0"/>
    <x v="2"/>
    <x v="0"/>
    <x v="0"/>
    <x v="4078"/>
    <n v="1413341990"/>
    <x v="0"/>
    <n v="0"/>
    <b v="0"/>
    <x v="6"/>
    <m/>
    <m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x v="4079"/>
    <n v="1482788482"/>
    <x v="0"/>
    <n v="0"/>
    <b v="0"/>
    <x v="6"/>
    <m/>
    <m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x v="4080"/>
    <n v="1460751673"/>
    <x v="0"/>
    <n v="6"/>
    <b v="0"/>
    <x v="6"/>
    <m/>
    <m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x v="4081"/>
    <n v="1435953566"/>
    <x v="0"/>
    <n v="6"/>
    <b v="0"/>
    <x v="6"/>
    <m/>
    <m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x v="4082"/>
    <n v="1474958434"/>
    <x v="0"/>
    <n v="14"/>
    <b v="0"/>
    <x v="6"/>
    <m/>
    <m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x v="4083"/>
    <n v="1479860109"/>
    <x v="0"/>
    <n v="6"/>
    <b v="0"/>
    <x v="6"/>
    <m/>
    <m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x v="4084"/>
    <n v="1424221866"/>
    <x v="0"/>
    <n v="33"/>
    <b v="0"/>
    <x v="6"/>
    <m/>
    <m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x v="4085"/>
    <n v="1409608801"/>
    <x v="0"/>
    <n v="4"/>
    <b v="0"/>
    <x v="6"/>
    <m/>
    <m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x v="4086"/>
    <n v="1485909937"/>
    <x v="0"/>
    <n v="1"/>
    <b v="0"/>
    <x v="6"/>
    <m/>
    <m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x v="4087"/>
    <n v="1446209804"/>
    <x v="0"/>
    <n v="0"/>
    <b v="0"/>
    <x v="6"/>
    <m/>
    <m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x v="4088"/>
    <n v="1463929351"/>
    <x v="0"/>
    <n v="6"/>
    <b v="0"/>
    <x v="6"/>
    <m/>
    <m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x v="4089"/>
    <n v="1422155740"/>
    <x v="0"/>
    <n v="6"/>
    <b v="0"/>
    <x v="6"/>
    <m/>
    <m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x v="4090"/>
    <n v="1454280186"/>
    <x v="0"/>
    <n v="1"/>
    <b v="0"/>
    <x v="6"/>
    <m/>
    <m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x v="4091"/>
    <n v="1450619123"/>
    <x v="0"/>
    <n v="3"/>
    <b v="0"/>
    <x v="6"/>
    <m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"/>
    <n v="10066.5"/>
    <x v="0"/>
    <s v="television"/>
    <x v="0"/>
    <d v="1945-07-21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"/>
    <n v="12464"/>
    <x v="0"/>
    <s v="television"/>
    <x v="1"/>
    <d v="1947-03-0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"/>
    <n v="512.5"/>
    <x v="0"/>
    <s v="television"/>
    <x v="2"/>
    <d v="1946-02-13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"/>
    <n v="10195"/>
    <x v="0"/>
    <s v="television"/>
    <x v="3"/>
    <d v="1944-08-05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4"/>
    <n v="49058.14"/>
    <x v="0"/>
    <s v="television"/>
    <x v="4"/>
    <d v="1945-12-17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5"/>
    <n v="4194.5"/>
    <x v="0"/>
    <s v="television"/>
    <x v="5"/>
    <d v="1946-07-28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6"/>
    <n v="8259.5"/>
    <x v="0"/>
    <s v="television"/>
    <x v="6"/>
    <d v="1944-06-12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7"/>
    <n v="9055"/>
    <x v="0"/>
    <s v="television"/>
    <x v="7"/>
    <d v="1946-07-04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8"/>
    <n v="3500.76"/>
    <x v="0"/>
    <s v="television"/>
    <x v="8"/>
    <d v="1946-04-14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9"/>
    <n v="564.995"/>
    <x v="0"/>
    <s v="television"/>
    <x v="9"/>
    <d v="1946-04-16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"/>
    <n v="3007.5"/>
    <x v="0"/>
    <s v="television"/>
    <x v="10"/>
    <d v="1944-06-23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1"/>
    <n v="5512.5"/>
    <x v="0"/>
    <s v="television"/>
    <x v="11"/>
    <d v="1946-08-21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2"/>
    <n v="39794"/>
    <x v="0"/>
    <s v="television"/>
    <x v="12"/>
    <d v="1944-07-14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3"/>
    <n v="4549.5"/>
    <x v="0"/>
    <s v="television"/>
    <x v="13"/>
    <d v="1946-06-22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4"/>
    <n v="6028"/>
    <x v="0"/>
    <s v="television"/>
    <x v="14"/>
    <d v="1944-07-11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5"/>
    <n v="2066"/>
    <x v="0"/>
    <s v="television"/>
    <x v="15"/>
    <d v="1945-09-25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6"/>
    <n v="12014.5"/>
    <x v="0"/>
    <s v="television"/>
    <x v="16"/>
    <d v="1944-06-14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7"/>
    <n v="1505"/>
    <x v="0"/>
    <s v="television"/>
    <x v="17"/>
    <d v="1944-11-02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"/>
    <n v="30948.165000000001"/>
    <x v="0"/>
    <s v="television"/>
    <x v="18"/>
    <d v="1944-09-15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9"/>
    <n v="1042.5"/>
    <x v="0"/>
    <s v="television"/>
    <x v="19"/>
    <d v="1945-07-18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20"/>
    <n v="2002"/>
    <x v="0"/>
    <s v="television"/>
    <x v="20"/>
    <d v="1945-09-11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21"/>
    <n v="19345"/>
    <x v="0"/>
    <s v="television"/>
    <x v="21"/>
    <d v="1944-09-24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22"/>
    <n v="380"/>
    <x v="0"/>
    <s v="television"/>
    <x v="22"/>
    <d v="1944-12-30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23"/>
    <n v="2185"/>
    <x v="0"/>
    <s v="television"/>
    <x v="23"/>
    <d v="1945-04-28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24"/>
    <n v="36541.345000000001"/>
    <x v="0"/>
    <s v="television"/>
    <x v="24"/>
    <d v="1945-09-13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5"/>
    <n v="700"/>
    <x v="0"/>
    <s v="television"/>
    <x v="25"/>
    <d v="1946-01-07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26"/>
    <n v="1595"/>
    <x v="0"/>
    <s v="television"/>
    <x v="26"/>
    <d v="1944-08-15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7"/>
    <n v="21172.5"/>
    <x v="0"/>
    <s v="television"/>
    <x v="27"/>
    <d v="1944-11-14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28"/>
    <n v="12021"/>
    <x v="0"/>
    <s v="television"/>
    <x v="28"/>
    <d v="1945-12-14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29"/>
    <n v="3350"/>
    <x v="0"/>
    <s v="television"/>
    <x v="29"/>
    <d v="1944-07-20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30"/>
    <n v="4025.9949999999999"/>
    <x v="0"/>
    <s v="television"/>
    <x v="30"/>
    <d v="1944-08-19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31"/>
    <n v="13"/>
    <x v="0"/>
    <s v="television"/>
    <x v="31"/>
    <d v="1946-01-23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32"/>
    <n v="28485"/>
    <x v="0"/>
    <s v="television"/>
    <x v="32"/>
    <d v="1946-05-12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33"/>
    <n v="5305"/>
    <x v="0"/>
    <s v="television"/>
    <x v="33"/>
    <d v="1945-11-06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34"/>
    <n v="2996"/>
    <x v="0"/>
    <s v="television"/>
    <x v="34"/>
    <d v="1944-08-03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35"/>
    <n v="1332.5"/>
    <x v="0"/>
    <s v="television"/>
    <x v="35"/>
    <d v="1945-04-26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36"/>
    <n v="7264.5"/>
    <x v="0"/>
    <s v="television"/>
    <x v="36"/>
    <d v="1945-04-02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37"/>
    <n v="31178.5"/>
    <x v="0"/>
    <s v="television"/>
    <x v="37"/>
    <d v="1945-02-25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38"/>
    <n v="2625.5"/>
    <x v="0"/>
    <s v="television"/>
    <x v="38"/>
    <d v="1943-05-10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39"/>
    <n v="28872.5"/>
    <x v="0"/>
    <s v="television"/>
    <x v="39"/>
    <d v="1944-05-23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40"/>
    <n v="2013.5"/>
    <x v="0"/>
    <s v="television"/>
    <x v="40"/>
    <d v="1944-06-17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41"/>
    <n v="2000"/>
    <x v="0"/>
    <s v="television"/>
    <x v="41"/>
    <d v="1944-10-03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42"/>
    <n v="16930"/>
    <x v="0"/>
    <s v="television"/>
    <x v="42"/>
    <d v="1944-12-26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43"/>
    <n v="20433"/>
    <x v="0"/>
    <s v="television"/>
    <x v="43"/>
    <d v="1944-07-11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44"/>
    <n v="2000"/>
    <x v="0"/>
    <s v="television"/>
    <x v="44"/>
    <d v="1944-10-05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45"/>
    <n v="5500"/>
    <x v="0"/>
    <s v="television"/>
    <x v="45"/>
    <d v="1946-04-26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46"/>
    <n v="8575"/>
    <x v="0"/>
    <s v="television"/>
    <x v="46"/>
    <d v="1945-12-13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47"/>
    <n v="5190.2749999999996"/>
    <x v="0"/>
    <s v="television"/>
    <x v="47"/>
    <d v="1944-12-17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48"/>
    <n v="2079.5"/>
    <x v="0"/>
    <s v="television"/>
    <x v="48"/>
    <d v="1945-02-27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49"/>
    <n v="12000"/>
    <x v="0"/>
    <s v="television"/>
    <x v="49"/>
    <d v="1945-10-22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50"/>
    <n v="600"/>
    <x v="0"/>
    <s v="television"/>
    <x v="50"/>
    <d v="1945-01-28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51"/>
    <n v="12541"/>
    <x v="0"/>
    <s v="television"/>
    <x v="51"/>
    <d v="1945-08-08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52"/>
    <n v="10810.5"/>
    <x v="0"/>
    <s v="television"/>
    <x v="52"/>
    <d v="1944-07-15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53"/>
    <n v="3144.5"/>
    <x v="0"/>
    <s v="television"/>
    <x v="53"/>
    <d v="1944-04-02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54"/>
    <n v="10050"/>
    <x v="0"/>
    <s v="television"/>
    <x v="54"/>
    <d v="1945-12-23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55"/>
    <n v="9845"/>
    <x v="0"/>
    <s v="television"/>
    <x v="55"/>
    <d v="1946-05-2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6"/>
    <n v="8290.5"/>
    <x v="0"/>
    <s v="television"/>
    <x v="56"/>
    <d v="1945-06-06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57"/>
    <n v="15142.5"/>
    <x v="0"/>
    <s v="television"/>
    <x v="57"/>
    <d v="1945-04-23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58"/>
    <n v="10145.5"/>
    <x v="0"/>
    <s v="television"/>
    <x v="58"/>
    <d v="1944-11-17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59"/>
    <n v="20012.57"/>
    <x v="0"/>
    <s v="television"/>
    <x v="59"/>
    <d v="1945-09-12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60"/>
    <n v="4574.165"/>
    <x v="0"/>
    <s v="shorts"/>
    <x v="60"/>
    <d v="1944-03-21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61"/>
    <n v="6207.5"/>
    <x v="0"/>
    <s v="shorts"/>
    <x v="61"/>
    <d v="1943-06-0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62"/>
    <n v="3821"/>
    <x v="0"/>
    <s v="shorts"/>
    <x v="62"/>
    <d v="1943-03-02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63"/>
    <n v="2135.1849999999999"/>
    <x v="0"/>
    <s v="shorts"/>
    <x v="63"/>
    <d v="1943-12-27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64"/>
    <n v="1640"/>
    <x v="0"/>
    <s v="shorts"/>
    <x v="64"/>
    <d v="1943-07-07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65"/>
    <n v="7263.5"/>
    <x v="0"/>
    <s v="shorts"/>
    <x v="65"/>
    <d v="1944-08-09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66"/>
    <n v="2186"/>
    <x v="0"/>
    <s v="shorts"/>
    <x v="66"/>
    <d v="1946-07-17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67"/>
    <n v="2162.5"/>
    <x v="0"/>
    <s v="shorts"/>
    <x v="67"/>
    <d v="1942-07-14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68"/>
    <n v="681.5"/>
    <x v="0"/>
    <s v="shorts"/>
    <x v="68"/>
    <d v="1944-02-22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69"/>
    <n v="10547.115"/>
    <x v="0"/>
    <s v="shorts"/>
    <x v="69"/>
    <d v="1941-09-30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70"/>
    <n v="568"/>
    <x v="0"/>
    <s v="shorts"/>
    <x v="70"/>
    <d v="1941-09-02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71"/>
    <n v="2015.5"/>
    <x v="0"/>
    <s v="shorts"/>
    <x v="71"/>
    <d v="1942-05-27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72"/>
    <n v="2292.5"/>
    <x v="0"/>
    <s v="shorts"/>
    <x v="72"/>
    <d v="1942-11-14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73"/>
    <n v="900"/>
    <x v="0"/>
    <s v="shorts"/>
    <x v="73"/>
    <d v="1941-05-01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74"/>
    <n v="532.32999999999993"/>
    <x v="0"/>
    <s v="shorts"/>
    <x v="74"/>
    <d v="1946-01-19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75"/>
    <n v="3770"/>
    <x v="0"/>
    <s v="shorts"/>
    <x v="75"/>
    <d v="1943-04-22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76"/>
    <n v="380"/>
    <x v="0"/>
    <s v="shorts"/>
    <x v="76"/>
    <d v="1941-12-25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77"/>
    <n v="985"/>
    <x v="0"/>
    <s v="shorts"/>
    <x v="77"/>
    <d v="1942-05-20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78"/>
    <n v="700.5"/>
    <x v="0"/>
    <s v="shorts"/>
    <x v="78"/>
    <d v="1946-08-3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79"/>
    <n v="1475.5"/>
    <x v="0"/>
    <s v="shorts"/>
    <x v="79"/>
    <d v="1944-04-23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0"/>
    <n v="12435"/>
    <x v="0"/>
    <s v="shorts"/>
    <x v="80"/>
    <d v="1943-12-09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81"/>
    <n v="1117.5"/>
    <x v="0"/>
    <s v="shorts"/>
    <x v="81"/>
    <d v="1942-07-13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82"/>
    <n v="4000.25"/>
    <x v="0"/>
    <s v="shorts"/>
    <x v="82"/>
    <d v="1941-10-07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83"/>
    <n v="202.5"/>
    <x v="0"/>
    <s v="shorts"/>
    <x v="83"/>
    <d v="1945-02-20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84"/>
    <n v="500"/>
    <x v="0"/>
    <s v="shorts"/>
    <x v="84"/>
    <d v="1941-05-13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85"/>
    <n v="1353"/>
    <x v="0"/>
    <s v="shorts"/>
    <x v="85"/>
    <d v="1941-09-21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86"/>
    <n v="6194"/>
    <x v="0"/>
    <s v="shorts"/>
    <x v="86"/>
    <d v="1945-12-25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87"/>
    <n v="2557.5"/>
    <x v="0"/>
    <s v="shorts"/>
    <x v="87"/>
    <d v="1940-06-01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88"/>
    <n v="3550"/>
    <x v="0"/>
    <s v="shorts"/>
    <x v="88"/>
    <d v="1944-06-20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89"/>
    <n v="6452"/>
    <x v="0"/>
    <s v="shorts"/>
    <x v="89"/>
    <d v="1943-06-01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90"/>
    <n v="501"/>
    <x v="0"/>
    <s v="shorts"/>
    <x v="90"/>
    <d v="1941-07-10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91"/>
    <n v="3300"/>
    <x v="0"/>
    <s v="shorts"/>
    <x v="91"/>
    <d v="1941-05-15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92"/>
    <n v="5130"/>
    <x v="0"/>
    <s v="shorts"/>
    <x v="92"/>
    <d v="1947-01-3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93"/>
    <n v="1053"/>
    <x v="0"/>
    <s v="shorts"/>
    <x v="93"/>
    <d v="1942-07-02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94"/>
    <n v="255"/>
    <x v="0"/>
    <s v="shorts"/>
    <x v="94"/>
    <d v="1944-04-05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95"/>
    <n v="405"/>
    <x v="0"/>
    <s v="shorts"/>
    <x v="95"/>
    <d v="1942-02-24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96"/>
    <n v="1610"/>
    <x v="0"/>
    <s v="shorts"/>
    <x v="96"/>
    <d v="1940-07-30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97"/>
    <n v="412.5"/>
    <x v="0"/>
    <s v="shorts"/>
    <x v="97"/>
    <d v="1941-07-10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98"/>
    <n v="3300"/>
    <x v="0"/>
    <s v="shorts"/>
    <x v="98"/>
    <d v="1942-12-06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9"/>
    <n v="1545.145"/>
    <x v="0"/>
    <s v="shorts"/>
    <x v="99"/>
    <d v="1944-01-21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5000"/>
    <x v="0"/>
    <s v="shorts"/>
    <x v="100"/>
    <d v="1942-11-03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1"/>
    <n v="3500"/>
    <x v="0"/>
    <s v="shorts"/>
    <x v="101"/>
    <d v="1943-01-23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02"/>
    <n v="6832.5"/>
    <x v="0"/>
    <s v="shorts"/>
    <x v="102"/>
    <d v="1940-12-21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3"/>
    <n v="1333.5"/>
    <x v="0"/>
    <s v="shorts"/>
    <x v="103"/>
    <d v="1944-03-05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4"/>
    <n v="550"/>
    <x v="0"/>
    <s v="shorts"/>
    <x v="104"/>
    <d v="1941-04-01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5"/>
    <n v="2281.5"/>
    <x v="0"/>
    <s v="shorts"/>
    <x v="105"/>
    <d v="1946-05-13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6"/>
    <n v="5012.5"/>
    <x v="0"/>
    <s v="shorts"/>
    <x v="106"/>
    <d v="1942-04-01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7"/>
    <n v="7592.5"/>
    <x v="0"/>
    <s v="shorts"/>
    <x v="107"/>
    <d v="1941-04-2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108"/>
    <n v="2600"/>
    <x v="0"/>
    <s v="shorts"/>
    <x v="108"/>
    <d v="1943-05-30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09"/>
    <n v="1597.5"/>
    <x v="0"/>
    <s v="shorts"/>
    <x v="109"/>
    <d v="1941-02-24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10"/>
    <n v="1500"/>
    <x v="0"/>
    <s v="shorts"/>
    <x v="110"/>
    <d v="1943-11-13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11"/>
    <n v="4455"/>
    <x v="0"/>
    <s v="shorts"/>
    <x v="111"/>
    <d v="1945-05-29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12"/>
    <n v="5100"/>
    <x v="0"/>
    <s v="shorts"/>
    <x v="112"/>
    <d v="1944-04-11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13"/>
    <n v="6025"/>
    <x v="0"/>
    <s v="shorts"/>
    <x v="113"/>
    <d v="1941-08-04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14"/>
    <n v="3050"/>
    <x v="0"/>
    <s v="shorts"/>
    <x v="114"/>
    <d v="1942-01-11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15"/>
    <n v="541"/>
    <x v="0"/>
    <s v="shorts"/>
    <x v="115"/>
    <d v="1942-02-02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6"/>
    <n v="3739"/>
    <x v="0"/>
    <s v="shorts"/>
    <x v="116"/>
    <d v="1941-04-06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17"/>
    <n v="4511.1100000000006"/>
    <x v="0"/>
    <s v="shorts"/>
    <x v="117"/>
    <d v="1940-06-07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8"/>
    <n v="5325.79"/>
    <x v="0"/>
    <s v="shorts"/>
    <x v="118"/>
    <d v="1941-07-27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19"/>
    <n v="3324.05"/>
    <x v="0"/>
    <s v="shorts"/>
    <x v="119"/>
    <d v="1941-08-11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20"/>
    <n v="35005"/>
    <x v="0"/>
    <s v="science fiction"/>
    <x v="120"/>
    <d v="1946-10-02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21"/>
    <n v="1500.5"/>
    <x v="0"/>
    <s v="science fiction"/>
    <x v="121"/>
    <d v="1945-04-16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122"/>
    <n v="50000000"/>
    <x v="0"/>
    <s v="science fiction"/>
    <x v="122"/>
    <d v="1946-10-09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23"/>
    <n v="27575.5"/>
    <x v="0"/>
    <s v="science fiction"/>
    <x v="123"/>
    <d v="1944-10-26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124"/>
    <n v="2000"/>
    <x v="0"/>
    <s v="science fiction"/>
    <x v="124"/>
    <d v="1945-05-13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25"/>
    <n v="285"/>
    <x v="0"/>
    <s v="science fiction"/>
    <x v="125"/>
    <d v="1947-02-02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26"/>
    <n v="13193.5"/>
    <x v="0"/>
    <s v="science fiction"/>
    <x v="126"/>
    <d v="1945-06-09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127"/>
    <n v="4095"/>
    <x v="0"/>
    <s v="science fiction"/>
    <x v="127"/>
    <d v="1945-04-01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28"/>
    <n v="50933.5"/>
    <x v="0"/>
    <s v="science fiction"/>
    <x v="128"/>
    <d v="1946-10-19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129"/>
    <n v="10000"/>
    <x v="0"/>
    <s v="science fiction"/>
    <x v="129"/>
    <d v="1944-10-28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130"/>
    <n v="300"/>
    <x v="0"/>
    <s v="science fiction"/>
    <x v="130"/>
    <d v="1944-06-14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131"/>
    <n v="600"/>
    <x v="0"/>
    <s v="science fiction"/>
    <x v="131"/>
    <d v="1946-07-05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32"/>
    <n v="43827.5"/>
    <x v="0"/>
    <s v="science fiction"/>
    <x v="132"/>
    <d v="1944-11-05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133"/>
    <n v="35882"/>
    <x v="0"/>
    <s v="science fiction"/>
    <x v="133"/>
    <d v="1946-05-30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134"/>
    <n v="2500"/>
    <x v="0"/>
    <s v="science fiction"/>
    <x v="134"/>
    <d v="1945-09-02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5"/>
    <n v="1701.5"/>
    <x v="0"/>
    <s v="science fiction"/>
    <x v="135"/>
    <d v="1944-06-29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136"/>
    <n v="1500"/>
    <x v="0"/>
    <s v="science fiction"/>
    <x v="136"/>
    <d v="1945-05-14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137"/>
    <n v="27500"/>
    <x v="0"/>
    <s v="science fiction"/>
    <x v="137"/>
    <d v="1945-10-10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138"/>
    <n v="77356"/>
    <x v="0"/>
    <s v="science fiction"/>
    <x v="138"/>
    <d v="1945-07-30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39"/>
    <n v="500"/>
    <x v="0"/>
    <s v="science fiction"/>
    <x v="139"/>
    <d v="1945-07-10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140"/>
    <n v="100000"/>
    <x v="0"/>
    <s v="science fiction"/>
    <x v="140"/>
    <d v="1945-03-18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41"/>
    <n v="6646.5"/>
    <x v="0"/>
    <s v="science fiction"/>
    <x v="141"/>
    <d v="1945-05-29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42"/>
    <n v="1505"/>
    <x v="0"/>
    <s v="science fiction"/>
    <x v="142"/>
    <d v="1944-11-14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143"/>
    <n v="2750"/>
    <x v="0"/>
    <s v="science fiction"/>
    <x v="143"/>
    <d v="1946-09-02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144"/>
    <n v="4785"/>
    <x v="0"/>
    <s v="science fiction"/>
    <x v="144"/>
    <d v="1945-04-11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45"/>
    <n v="2419"/>
    <x v="0"/>
    <s v="science fiction"/>
    <x v="145"/>
    <d v="1945-08-09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46"/>
    <n v="10057.5"/>
    <x v="0"/>
    <s v="science fiction"/>
    <x v="146"/>
    <d v="1947-01-17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147"/>
    <n v="3500"/>
    <x v="0"/>
    <s v="science fiction"/>
    <x v="147"/>
    <d v="1945-01-06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48"/>
    <n v="25020"/>
    <x v="0"/>
    <s v="science fiction"/>
    <x v="148"/>
    <d v="1946-02-25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49"/>
    <n v="5046"/>
    <x v="0"/>
    <s v="science fiction"/>
    <x v="149"/>
    <d v="1944-12-23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150"/>
    <n v="80056"/>
    <x v="0"/>
    <s v="science fiction"/>
    <x v="150"/>
    <d v="1945-05-24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51"/>
    <n v="125070"/>
    <x v="0"/>
    <s v="science fiction"/>
    <x v="151"/>
    <d v="1945-06-16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52"/>
    <n v="190015"/>
    <x v="0"/>
    <s v="science fiction"/>
    <x v="152"/>
    <d v="1944-09-21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53"/>
    <n v="25179.5"/>
    <x v="0"/>
    <s v="science fiction"/>
    <x v="153"/>
    <d v="1944-11-30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54"/>
    <n v="770"/>
    <x v="0"/>
    <s v="science fiction"/>
    <x v="154"/>
    <d v="1945-06-0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55"/>
    <n v="675040.5"/>
    <x v="0"/>
    <s v="science fiction"/>
    <x v="155"/>
    <d v="1945-07-21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56"/>
    <n v="18392.5"/>
    <x v="0"/>
    <s v="science fiction"/>
    <x v="156"/>
    <d v="1944-08-01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57"/>
    <n v="1501.5"/>
    <x v="0"/>
    <s v="science fiction"/>
    <x v="157"/>
    <d v="1946-02-24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158"/>
    <n v="2500"/>
    <x v="0"/>
    <s v="science fiction"/>
    <x v="158"/>
    <d v="1944-10-20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59"/>
    <n v="250005"/>
    <x v="0"/>
    <s v="science fiction"/>
    <x v="159"/>
    <d v="1946-07-02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160"/>
    <n v="2500"/>
    <x v="0"/>
    <s v="drama"/>
    <x v="160"/>
    <d v="1945-08-13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61"/>
    <n v="25002.5"/>
    <x v="0"/>
    <s v="drama"/>
    <x v="161"/>
    <d v="1944-06-30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2"/>
    <n v="1617.5"/>
    <x v="0"/>
    <s v="drama"/>
    <x v="162"/>
    <d v="1944-08-14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163"/>
    <n v="1000000"/>
    <x v="0"/>
    <s v="drama"/>
    <x v="163"/>
    <d v="1945-09-29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64"/>
    <n v="60320"/>
    <x v="0"/>
    <s v="drama"/>
    <x v="164"/>
    <d v="1944-09-17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165"/>
    <n v="8500"/>
    <x v="0"/>
    <s v="drama"/>
    <x v="165"/>
    <d v="1946-01-10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66"/>
    <n v="4000"/>
    <x v="0"/>
    <s v="drama"/>
    <x v="166"/>
    <d v="1947-01-15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67"/>
    <n v="55005.5"/>
    <x v="0"/>
    <s v="drama"/>
    <x v="167"/>
    <d v="1945-08-02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168"/>
    <n v="4162.5"/>
    <x v="0"/>
    <s v="drama"/>
    <x v="168"/>
    <d v="1945-03-17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169"/>
    <n v="1530"/>
    <x v="0"/>
    <s v="drama"/>
    <x v="169"/>
    <d v="1944-10-16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170"/>
    <n v="5162.5"/>
    <x v="0"/>
    <s v="drama"/>
    <x v="170"/>
    <d v="1945-08-28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71"/>
    <n v="25000.5"/>
    <x v="0"/>
    <s v="drama"/>
    <x v="171"/>
    <d v="1946-08-11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172"/>
    <n v="47500"/>
    <x v="0"/>
    <s v="drama"/>
    <x v="172"/>
    <d v="1945-03-17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173"/>
    <n v="555"/>
    <x v="0"/>
    <s v="drama"/>
    <x v="173"/>
    <d v="1945-02-26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174"/>
    <n v="3000"/>
    <x v="0"/>
    <s v="drama"/>
    <x v="174"/>
    <d v="1945-05-06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75"/>
    <n v="10648.5"/>
    <x v="0"/>
    <s v="drama"/>
    <x v="175"/>
    <d v="1944-08-27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176"/>
    <n v="750"/>
    <x v="0"/>
    <s v="drama"/>
    <x v="176"/>
    <d v="1945-08-03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177"/>
    <n v="315"/>
    <x v="0"/>
    <s v="drama"/>
    <x v="177"/>
    <d v="1945-03-22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178"/>
    <n v="250000"/>
    <x v="0"/>
    <s v="drama"/>
    <x v="178"/>
    <d v="1945-11-24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79"/>
    <n v="600"/>
    <x v="0"/>
    <s v="drama"/>
    <x v="179"/>
    <d v="1946-03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180"/>
    <n v="800.5"/>
    <x v="0"/>
    <s v="drama"/>
    <x v="180"/>
    <d v="1945-04-11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81"/>
    <n v="2072.5"/>
    <x v="0"/>
    <s v="drama"/>
    <x v="181"/>
    <d v="1945-06-20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182"/>
    <n v="500"/>
    <x v="0"/>
    <s v="drama"/>
    <x v="182"/>
    <d v="1947-01-06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183"/>
    <n v="8491"/>
    <x v="0"/>
    <s v="drama"/>
    <x v="183"/>
    <d v="1944-11-24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184"/>
    <n v="775.5"/>
    <x v="0"/>
    <s v="drama"/>
    <x v="184"/>
    <d v="1944-08-30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5"/>
    <n v="21100"/>
    <x v="0"/>
    <s v="drama"/>
    <x v="185"/>
    <d v="1946-08-17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186"/>
    <n v="2500"/>
    <x v="0"/>
    <s v="drama"/>
    <x v="186"/>
    <d v="1947-03-02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87"/>
    <n v="2900"/>
    <x v="0"/>
    <s v="drama"/>
    <x v="187"/>
    <d v="1945-07-19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188"/>
    <n v="750"/>
    <x v="0"/>
    <s v="drama"/>
    <x v="188"/>
    <d v="1944-09-03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89"/>
    <n v="250172.5"/>
    <x v="0"/>
    <s v="drama"/>
    <x v="189"/>
    <d v="1946-09-02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90"/>
    <n v="6025"/>
    <x v="0"/>
    <s v="drama"/>
    <x v="190"/>
    <d v="1946-06-15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191"/>
    <n v="2625"/>
    <x v="0"/>
    <s v="drama"/>
    <x v="191"/>
    <d v="1945-09-30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92"/>
    <n v="500008.5"/>
    <x v="0"/>
    <s v="drama"/>
    <x v="192"/>
    <d v="1944-10-15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193"/>
    <n v="500"/>
    <x v="0"/>
    <s v="drama"/>
    <x v="193"/>
    <d v="1944-11-26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94"/>
    <n v="1251.5"/>
    <x v="0"/>
    <s v="drama"/>
    <x v="194"/>
    <d v="1946-03-05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195"/>
    <n v="1000000"/>
    <x v="0"/>
    <s v="drama"/>
    <x v="195"/>
    <d v="1945-07-08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196"/>
    <n v="2482.5"/>
    <x v="0"/>
    <s v="drama"/>
    <x v="196"/>
    <d v="1945-10-08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97"/>
    <n v="1381"/>
    <x v="0"/>
    <s v="drama"/>
    <x v="197"/>
    <d v="1947-02-16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98"/>
    <n v="12639.5"/>
    <x v="0"/>
    <s v="drama"/>
    <x v="198"/>
    <d v="1944-10-03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199"/>
    <n v="5000"/>
    <x v="0"/>
    <s v="drama"/>
    <x v="199"/>
    <d v="1946-08-3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00"/>
    <n v="3785.7750000000001"/>
    <x v="0"/>
    <s v="drama"/>
    <x v="200"/>
    <d v="1944-09-13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n v="515"/>
    <x v="0"/>
    <s v="drama"/>
    <x v="201"/>
    <d v="1945-02-06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n v="3000"/>
    <x v="0"/>
    <s v="drama"/>
    <x v="202"/>
    <d v="1945-10-06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n v="1623"/>
    <x v="0"/>
    <s v="drama"/>
    <x v="203"/>
    <d v="1945-01-27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m/>
    <n v="226082.5"/>
    <x v="0"/>
    <s v="drama"/>
    <x v="204"/>
    <d v="1946-08-03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n v="4650"/>
    <x v="0"/>
    <s v="drama"/>
    <x v="205"/>
    <d v="1945-10-04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n v="6350"/>
    <x v="0"/>
    <s v="drama"/>
    <x v="206"/>
    <d v="1946-08-05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n v="8065"/>
    <x v="0"/>
    <s v="drama"/>
    <x v="207"/>
    <d v="1945-01-02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n v="25000"/>
    <x v="0"/>
    <s v="drama"/>
    <x v="208"/>
    <d v="1944-12-14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n v="12500"/>
    <x v="0"/>
    <s v="drama"/>
    <x v="209"/>
    <d v="1945-07-08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n v="7515"/>
    <x v="0"/>
    <s v="drama"/>
    <x v="210"/>
    <d v="1945-09-29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n v="3615"/>
    <x v="0"/>
    <s v="drama"/>
    <x v="211"/>
    <d v="1945-09-17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n v="3150.5"/>
    <x v="0"/>
    <s v="drama"/>
    <x v="212"/>
    <d v="1946-04-15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n v="25010"/>
    <x v="0"/>
    <s v="drama"/>
    <x v="213"/>
    <d v="1945-08-14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n v="6250.5"/>
    <x v="0"/>
    <s v="drama"/>
    <x v="214"/>
    <d v="1945-03-04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n v="2205"/>
    <x v="0"/>
    <s v="drama"/>
    <x v="215"/>
    <d v="1946-02-15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m/>
    <n v="38924.61"/>
    <x v="0"/>
    <s v="drama"/>
    <x v="216"/>
    <d v="1945-04-20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m/>
    <n v="55971.5"/>
    <x v="0"/>
    <s v="drama"/>
    <x v="217"/>
    <d v="1944-12-26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n v="2550"/>
    <x v="0"/>
    <s v="drama"/>
    <x v="218"/>
    <d v="1945-05-13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n v="29407.5"/>
    <x v="0"/>
    <s v="drama"/>
    <x v="219"/>
    <d v="1946-03-3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n v="25180"/>
    <x v="0"/>
    <s v="drama"/>
    <x v="220"/>
    <d v="1945-08-18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n v="25000"/>
    <x v="0"/>
    <s v="drama"/>
    <x v="221"/>
    <d v="1945-03-26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n v="565"/>
    <x v="0"/>
    <s v="drama"/>
    <x v="222"/>
    <d v="1945-03-25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n v="750000"/>
    <x v="0"/>
    <s v="drama"/>
    <x v="223"/>
    <d v="1946-05-21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n v="3000000"/>
    <x v="0"/>
    <s v="drama"/>
    <x v="224"/>
    <d v="1945-07-08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n v="100"/>
    <x v="0"/>
    <s v="drama"/>
    <x v="225"/>
    <d v="1946-04-07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n v="14625"/>
    <x v="0"/>
    <s v="drama"/>
    <x v="226"/>
    <d v="1945-05-29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n v="14000"/>
    <x v="0"/>
    <s v="drama"/>
    <x v="227"/>
    <d v="1945-07-07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n v="4000"/>
    <x v="0"/>
    <s v="drama"/>
    <x v="228"/>
    <d v="1945-05-30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n v="1500"/>
    <x v="0"/>
    <s v="drama"/>
    <x v="229"/>
    <d v="1946-02-11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n v="7530"/>
    <x v="0"/>
    <s v="drama"/>
    <x v="230"/>
    <d v="1945-06-02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n v="750000"/>
    <x v="0"/>
    <s v="drama"/>
    <x v="231"/>
    <d v="1945-12-3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n v="2055"/>
    <x v="0"/>
    <s v="drama"/>
    <x v="232"/>
    <d v="1945-02-25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n v="175000"/>
    <x v="0"/>
    <s v="drama"/>
    <x v="233"/>
    <d v="1946-09-28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n v="700.5"/>
    <x v="0"/>
    <s v="drama"/>
    <x v="234"/>
    <d v="1945-06-19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n v="5000"/>
    <x v="0"/>
    <s v="drama"/>
    <x v="235"/>
    <d v="1945-07-07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n v="75000"/>
    <x v="0"/>
    <s v="drama"/>
    <x v="236"/>
    <d v="1946-01-03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n v="7525"/>
    <x v="0"/>
    <s v="drama"/>
    <x v="237"/>
    <d v="1946-03-07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n v="13000"/>
    <x v="0"/>
    <s v="drama"/>
    <x v="238"/>
    <d v="1946-12-29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n v="625"/>
    <x v="0"/>
    <s v="drama"/>
    <x v="239"/>
    <d v="1945-11-06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m/>
    <n v="15572.560000000001"/>
    <x v="0"/>
    <s v="documentary"/>
    <x v="240"/>
    <d v="1943-05-04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m/>
    <n v="38700"/>
    <x v="0"/>
    <s v="documentary"/>
    <x v="241"/>
    <d v="1944-12-19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m/>
    <n v="13875"/>
    <x v="0"/>
    <s v="documentary"/>
    <x v="242"/>
    <d v="1941-12-18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m/>
    <n v="25324"/>
    <x v="0"/>
    <s v="documentary"/>
    <x v="243"/>
    <d v="1944-02-21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m/>
    <n v="3740.75"/>
    <x v="0"/>
    <s v="documentary"/>
    <x v="244"/>
    <d v="1940-03-14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m/>
    <n v="5093"/>
    <x v="0"/>
    <s v="documentary"/>
    <x v="245"/>
    <d v="1942-08-15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m/>
    <n v="10136.5"/>
    <x v="0"/>
    <s v="documentary"/>
    <x v="246"/>
    <d v="1940-12-16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m/>
    <n v="5852.5"/>
    <x v="0"/>
    <s v="documentary"/>
    <x v="247"/>
    <d v="1940-10-14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m/>
    <n v="85566.5"/>
    <x v="0"/>
    <s v="documentary"/>
    <x v="248"/>
    <d v="1942-01-05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m/>
    <n v="10646"/>
    <x v="0"/>
    <s v="documentary"/>
    <x v="249"/>
    <d v="1940-08-20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m/>
    <n v="30837.5"/>
    <x v="0"/>
    <s v="documentary"/>
    <x v="250"/>
    <d v="1943-06-05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m/>
    <n v="3947.5"/>
    <x v="0"/>
    <s v="documentary"/>
    <x v="251"/>
    <d v="1942-05-15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m/>
    <n v="7114"/>
    <x v="0"/>
    <s v="documentary"/>
    <x v="252"/>
    <d v="1940-05-30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m/>
    <n v="1505.5"/>
    <x v="0"/>
    <s v="documentary"/>
    <x v="253"/>
    <d v="1942-02-13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m/>
    <n v="26033.67"/>
    <x v="0"/>
    <s v="documentary"/>
    <x v="254"/>
    <d v="1945-10-15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m/>
    <n v="8269.33"/>
    <x v="0"/>
    <s v="documentary"/>
    <x v="255"/>
    <d v="1941-03-14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m/>
    <n v="15541.5"/>
    <x v="0"/>
    <s v="documentary"/>
    <x v="256"/>
    <d v="1943-03-15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m/>
    <n v="36177.134999999995"/>
    <x v="0"/>
    <s v="documentary"/>
    <x v="257"/>
    <d v="1946-05-18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m/>
    <n v="43671"/>
    <x v="0"/>
    <s v="documentary"/>
    <x v="258"/>
    <d v="1941-06-16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m/>
    <n v="86976.709999999992"/>
    <x v="0"/>
    <s v="documentary"/>
    <x v="259"/>
    <d v="1945-04-06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m/>
    <n v="10320"/>
    <x v="0"/>
    <s v="documentary"/>
    <x v="260"/>
    <d v="1940-07-15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m/>
    <n v="20740"/>
    <x v="0"/>
    <s v="documentary"/>
    <x v="261"/>
    <d v="1942-06-06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m/>
    <n v="4250"/>
    <x v="0"/>
    <s v="documentary"/>
    <x v="262"/>
    <d v="1941-02-24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m/>
    <n v="27260.135000000002"/>
    <x v="0"/>
    <s v="documentary"/>
    <x v="263"/>
    <d v="1942-09-26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m/>
    <n v="5455"/>
    <x v="0"/>
    <s v="documentary"/>
    <x v="264"/>
    <d v="1942-05-10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m/>
    <n v="5277.5"/>
    <x v="0"/>
    <s v="documentary"/>
    <x v="265"/>
    <d v="1940-05-08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m/>
    <n v="1227.5"/>
    <x v="0"/>
    <s v="documentary"/>
    <x v="266"/>
    <d v="1940-04-21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m/>
    <n v="11407.720000000001"/>
    <x v="0"/>
    <s v="documentary"/>
    <x v="267"/>
    <d v="1944-06-23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m/>
    <n v="5285"/>
    <x v="0"/>
    <s v="documentary"/>
    <x v="268"/>
    <d v="1941-11-05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m/>
    <n v="123616.88499999999"/>
    <x v="0"/>
    <s v="documentary"/>
    <x v="269"/>
    <d v="1947-02-21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m/>
    <n v="2905"/>
    <x v="0"/>
    <s v="documentary"/>
    <x v="270"/>
    <d v="1941-05-23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m/>
    <n v="30702"/>
    <x v="0"/>
    <s v="documentary"/>
    <x v="271"/>
    <d v="1944-01-01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m/>
    <n v="4161.5050000000001"/>
    <x v="0"/>
    <s v="documentary"/>
    <x v="272"/>
    <d v="1940-04-26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m/>
    <n v="5194.3950000000004"/>
    <x v="0"/>
    <s v="documentary"/>
    <x v="273"/>
    <d v="1941-07-01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m/>
    <n v="5120"/>
    <x v="0"/>
    <s v="documentary"/>
    <x v="274"/>
    <d v="1942-04-04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m/>
    <n v="20839.5"/>
    <x v="0"/>
    <s v="documentary"/>
    <x v="275"/>
    <d v="1942-11-09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m/>
    <n v="4952"/>
    <x v="0"/>
    <s v="documentary"/>
    <x v="276"/>
    <d v="1942-04-27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m/>
    <n v="68374"/>
    <x v="0"/>
    <s v="documentary"/>
    <x v="277"/>
    <d v="1945-05-21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m/>
    <n v="33797"/>
    <x v="0"/>
    <s v="documentary"/>
    <x v="278"/>
    <d v="1942-10-11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m/>
    <n v="21872.055"/>
    <x v="0"/>
    <s v="documentary"/>
    <x v="279"/>
    <d v="1947-02-26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m/>
    <n v="96054"/>
    <x v="0"/>
    <s v="documentary"/>
    <x v="280"/>
    <d v="1944-05-28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m/>
    <n v="6066.16"/>
    <x v="0"/>
    <s v="documentary"/>
    <x v="281"/>
    <d v="1939-08-09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m/>
    <n v="45267.5"/>
    <x v="0"/>
    <s v="documentary"/>
    <x v="282"/>
    <d v="1940-02-21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m/>
    <n v="19284.525000000001"/>
    <x v="0"/>
    <s v="documentary"/>
    <x v="283"/>
    <d v="1941-05-30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m/>
    <n v="40925.229999999996"/>
    <x v="0"/>
    <s v="documentary"/>
    <x v="284"/>
    <d v="1942-01-19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m/>
    <n v="23017.754999999997"/>
    <x v="0"/>
    <s v="documentary"/>
    <x v="285"/>
    <d v="1943-09-18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m/>
    <n v="15686.5"/>
    <x v="0"/>
    <s v="documentary"/>
    <x v="286"/>
    <d v="1943-03-24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m/>
    <n v="20722.5"/>
    <x v="0"/>
    <s v="documentary"/>
    <x v="287"/>
    <d v="1942-11-01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m/>
    <n v="50802.654999999999"/>
    <x v="0"/>
    <s v="documentary"/>
    <x v="288"/>
    <d v="1942-06-25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m/>
    <n v="15361.5"/>
    <x v="0"/>
    <s v="documentary"/>
    <x v="289"/>
    <d v="1943-11-01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m/>
    <n v="4650.3999999999996"/>
    <x v="0"/>
    <s v="documentary"/>
    <x v="290"/>
    <d v="1941-01-31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m/>
    <n v="5500.5"/>
    <x v="0"/>
    <s v="documentary"/>
    <x v="291"/>
    <d v="1943-04-30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m/>
    <n v="75565.100000000006"/>
    <x v="0"/>
    <s v="documentary"/>
    <x v="292"/>
    <d v="1941-10-27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m/>
    <n v="26180"/>
    <x v="0"/>
    <s v="documentary"/>
    <x v="293"/>
    <d v="1944-04-18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m/>
    <n v="5000"/>
    <x v="0"/>
    <s v="documentary"/>
    <x v="294"/>
    <d v="1940-07-17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m/>
    <n v="58277.279999999999"/>
    <x v="0"/>
    <s v="documentary"/>
    <x v="295"/>
    <d v="1943-10-3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m/>
    <n v="27340.775000000001"/>
    <x v="0"/>
    <s v="documentary"/>
    <x v="296"/>
    <d v="1942-09-06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m/>
    <n v="20064"/>
    <x v="0"/>
    <s v="documentary"/>
    <x v="297"/>
    <d v="1945-04-29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m/>
    <n v="131627.41999999998"/>
    <x v="0"/>
    <s v="documentary"/>
    <x v="298"/>
    <d v="1944-05-07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m/>
    <n v="13947.625"/>
    <x v="0"/>
    <s v="documentary"/>
    <x v="299"/>
    <d v="1940-11-15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m/>
    <n v="25215.33"/>
    <x v="0"/>
    <s v="documentary"/>
    <x v="300"/>
    <d v="1941-04-22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m/>
    <n v="14217.775"/>
    <x v="0"/>
    <s v="documentary"/>
    <x v="301"/>
    <d v="1943-03-18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m/>
    <n v="10023"/>
    <x v="0"/>
    <s v="documentary"/>
    <x v="302"/>
    <d v="1942-02-22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m/>
    <n v="3562"/>
    <x v="0"/>
    <s v="documentary"/>
    <x v="303"/>
    <d v="1942-06-01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m/>
    <n v="5638"/>
    <x v="0"/>
    <s v="documentary"/>
    <x v="304"/>
    <d v="1942-08-3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m/>
    <n v="8637.5"/>
    <x v="0"/>
    <s v="documentary"/>
    <x v="305"/>
    <d v="1942-03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m/>
    <n v="1964.5"/>
    <x v="0"/>
    <s v="documentary"/>
    <x v="306"/>
    <d v="1943-03-19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m/>
    <n v="23245"/>
    <x v="0"/>
    <s v="documentary"/>
    <x v="307"/>
    <d v="1943-02-06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m/>
    <n v="12334"/>
    <x v="0"/>
    <s v="documentary"/>
    <x v="308"/>
    <d v="1941-03-08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m/>
    <n v="19705"/>
    <x v="0"/>
    <s v="documentary"/>
    <x v="309"/>
    <d v="1942-09-02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m/>
    <n v="1020.645"/>
    <x v="0"/>
    <s v="documentary"/>
    <x v="310"/>
    <d v="1941-10-18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m/>
    <n v="20410.165000000001"/>
    <x v="0"/>
    <s v="documentary"/>
    <x v="311"/>
    <d v="1941-12-30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m/>
    <n v="8475"/>
    <x v="0"/>
    <s v="documentary"/>
    <x v="312"/>
    <d v="1943-04-13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m/>
    <n v="17402.5"/>
    <x v="0"/>
    <s v="documentary"/>
    <x v="313"/>
    <d v="1940-08-09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m/>
    <n v="2425.75"/>
    <x v="0"/>
    <s v="documentary"/>
    <x v="314"/>
    <d v="1943-02-28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m/>
    <n v="25156"/>
    <x v="0"/>
    <s v="documentary"/>
    <x v="315"/>
    <d v="1942-08-21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m/>
    <n v="16033"/>
    <x v="0"/>
    <s v="documentary"/>
    <x v="316"/>
    <d v="1944-12-09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m/>
    <n v="30120.5"/>
    <x v="0"/>
    <s v="documentary"/>
    <x v="317"/>
    <d v="1943-12-10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m/>
    <n v="9583"/>
    <x v="0"/>
    <s v="documentary"/>
    <x v="318"/>
    <d v="1943-03-25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m/>
    <n v="5317"/>
    <x v="0"/>
    <s v="documentary"/>
    <x v="319"/>
    <d v="1940-02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m/>
    <n v="20658"/>
    <x v="0"/>
    <s v="documentary"/>
    <x v="320"/>
    <d v="1945-12-20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m/>
    <n v="35466"/>
    <x v="0"/>
    <s v="documentary"/>
    <x v="321"/>
    <d v="1946-11-07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m/>
    <n v="25989"/>
    <x v="0"/>
    <s v="documentary"/>
    <x v="322"/>
    <d v="1946-05-12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m/>
    <n v="6023"/>
    <x v="0"/>
    <s v="documentary"/>
    <x v="323"/>
    <d v="1946-12-20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m/>
    <n v="8568"/>
    <x v="0"/>
    <s v="documentary"/>
    <x v="324"/>
    <d v="1945-07-30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m/>
    <n v="51099"/>
    <x v="0"/>
    <s v="documentary"/>
    <x v="325"/>
    <d v="1946-12-19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m/>
    <n v="159697.29999999999"/>
    <x v="0"/>
    <s v="documentary"/>
    <x v="326"/>
    <d v="1947-03-13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m/>
    <n v="4728"/>
    <x v="0"/>
    <s v="documentary"/>
    <x v="327"/>
    <d v="1945-03-20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m/>
    <n v="76355.399999999994"/>
    <x v="0"/>
    <s v="documentary"/>
    <x v="328"/>
    <d v="1945-10-30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m/>
    <n v="10275"/>
    <x v="0"/>
    <s v="documentary"/>
    <x v="329"/>
    <d v="1945-11-05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m/>
    <n v="35320"/>
    <x v="0"/>
    <s v="documentary"/>
    <x v="330"/>
    <d v="1943-05-16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m/>
    <n v="41321"/>
    <x v="0"/>
    <s v="documentary"/>
    <x v="331"/>
    <d v="1946-06-16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m/>
    <n v="106507.5"/>
    <x v="0"/>
    <s v="documentary"/>
    <x v="332"/>
    <d v="1945-10-26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m/>
    <n v="45045.5"/>
    <x v="0"/>
    <s v="documentary"/>
    <x v="333"/>
    <d v="1946-04-06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m/>
    <n v="10059.5"/>
    <x v="0"/>
    <s v="documentary"/>
    <x v="334"/>
    <d v="1945-05-13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m/>
    <n v="8617.5"/>
    <x v="0"/>
    <s v="documentary"/>
    <x v="335"/>
    <d v="1945-05-06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m/>
    <n v="27104.89"/>
    <x v="0"/>
    <s v="documentary"/>
    <x v="336"/>
    <d v="1945-11-11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m/>
    <n v="3017.5250000000001"/>
    <x v="0"/>
    <s v="documentary"/>
    <x v="337"/>
    <d v="1945-03-12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m/>
    <n v="15760.02"/>
    <x v="0"/>
    <s v="documentary"/>
    <x v="338"/>
    <d v="1946-09-02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m/>
    <n v="6242.5"/>
    <x v="0"/>
    <s v="documentary"/>
    <x v="339"/>
    <d v="1945-04-27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m/>
    <n v="39379"/>
    <x v="0"/>
    <s v="documentary"/>
    <x v="340"/>
    <d v="1947-03-07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m/>
    <n v="3617.5"/>
    <x v="0"/>
    <s v="documentary"/>
    <x v="341"/>
    <d v="1944-09-29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m/>
    <n v="55100.759999999995"/>
    <x v="0"/>
    <s v="documentary"/>
    <x v="342"/>
    <d v="1946-04-28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m/>
    <n v="30304.294999999998"/>
    <x v="0"/>
    <s v="documentary"/>
    <x v="343"/>
    <d v="1944-11-12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m/>
    <n v="33849"/>
    <x v="0"/>
    <s v="documentary"/>
    <x v="344"/>
    <d v="1945-05-30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m/>
    <n v="16187.5"/>
    <x v="0"/>
    <s v="documentary"/>
    <x v="345"/>
    <d v="1945-05-18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m/>
    <n v="13514.44"/>
    <x v="0"/>
    <s v="documentary"/>
    <x v="346"/>
    <d v="1945-10-12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m/>
    <n v="42318.1"/>
    <x v="0"/>
    <s v="documentary"/>
    <x v="347"/>
    <d v="1945-11-12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m/>
    <n v="10150"/>
    <x v="0"/>
    <s v="documentary"/>
    <x v="348"/>
    <d v="1945-08-19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m/>
    <n v="11633.59"/>
    <x v="0"/>
    <s v="documentary"/>
    <x v="349"/>
    <d v="1947-02-23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m/>
    <n v="26845"/>
    <x v="0"/>
    <s v="documentary"/>
    <x v="350"/>
    <d v="1946-09-10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m/>
    <n v="38648"/>
    <x v="0"/>
    <s v="documentary"/>
    <x v="351"/>
    <d v="1946-04-06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m/>
    <n v="10828"/>
    <x v="0"/>
    <s v="documentary"/>
    <x v="352"/>
    <d v="1944-10-06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m/>
    <n v="60942.59"/>
    <x v="0"/>
    <s v="documentary"/>
    <x v="353"/>
    <d v="1945-11-17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m/>
    <n v="3569"/>
    <x v="0"/>
    <s v="documentary"/>
    <x v="354"/>
    <d v="1946-04-07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m/>
    <n v="37845"/>
    <x v="0"/>
    <s v="documentary"/>
    <x v="355"/>
    <d v="1944-11-29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m/>
    <n v="7600.9650000000001"/>
    <x v="0"/>
    <s v="documentary"/>
    <x v="356"/>
    <d v="1946-03-15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m/>
    <n v="20550"/>
    <x v="0"/>
    <s v="documentary"/>
    <x v="357"/>
    <d v="1945-04-22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m/>
    <n v="50772"/>
    <x v="0"/>
    <s v="documentary"/>
    <x v="358"/>
    <d v="1946-06-14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m/>
    <n v="24787.5"/>
    <x v="0"/>
    <s v="documentary"/>
    <x v="359"/>
    <d v="1944-11-12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m/>
    <n v="12082.5"/>
    <x v="0"/>
    <s v="documentary"/>
    <x v="360"/>
    <d v="1945-07-21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m/>
    <n v="36938.474999999999"/>
    <x v="0"/>
    <s v="documentary"/>
    <x v="361"/>
    <d v="1944-11-21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m/>
    <n v="10832.5"/>
    <x v="0"/>
    <s v="documentary"/>
    <x v="362"/>
    <d v="1944-08-06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m/>
    <n v="8984.5"/>
    <x v="0"/>
    <s v="documentary"/>
    <x v="363"/>
    <d v="1940-04-30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m/>
    <n v="7355.65"/>
    <x v="0"/>
    <s v="documentary"/>
    <x v="364"/>
    <d v="1944-06-19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m/>
    <n v="15298"/>
    <x v="0"/>
    <s v="documentary"/>
    <x v="365"/>
    <d v="1944-02-27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m/>
    <n v="38250"/>
    <x v="0"/>
    <s v="documentary"/>
    <x v="366"/>
    <d v="1942-05-19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m/>
    <n v="10167.505000000001"/>
    <x v="0"/>
    <s v="documentary"/>
    <x v="367"/>
    <d v="1943-04-30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m/>
    <n v="12757"/>
    <x v="0"/>
    <s v="documentary"/>
    <x v="368"/>
    <d v="1945-03-13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m/>
    <n v="6830.0599999999995"/>
    <x v="0"/>
    <s v="documentary"/>
    <x v="369"/>
    <d v="1942-01-13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m/>
    <n v="27752.5"/>
    <x v="0"/>
    <s v="documentary"/>
    <x v="370"/>
    <d v="1947-01-05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m/>
    <n v="160626.5"/>
    <x v="0"/>
    <s v="documentary"/>
    <x v="371"/>
    <d v="1943-01-3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m/>
    <n v="338"/>
    <x v="0"/>
    <s v="documentary"/>
    <x v="372"/>
    <d v="1946-04-04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m/>
    <n v="7750"/>
    <x v="0"/>
    <s v="documentary"/>
    <x v="373"/>
    <d v="1942-07-17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m/>
    <n v="6919.5"/>
    <x v="0"/>
    <s v="documentary"/>
    <x v="374"/>
    <d v="1941-09-14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m/>
    <n v="550"/>
    <x v="0"/>
    <s v="documentary"/>
    <x v="375"/>
    <d v="1944-02-28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m/>
    <n v="2523"/>
    <x v="0"/>
    <s v="documentary"/>
    <x v="376"/>
    <d v="1946-08-24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m/>
    <n v="12864"/>
    <x v="0"/>
    <s v="documentary"/>
    <x v="377"/>
    <d v="1945-11-12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m/>
    <n v="3176.5"/>
    <x v="0"/>
    <s v="documentary"/>
    <x v="378"/>
    <d v="1946-01-23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m/>
    <n v="16206"/>
    <x v="0"/>
    <s v="documentary"/>
    <x v="379"/>
    <d v="1942-05-02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m/>
    <n v="4830"/>
    <x v="0"/>
    <s v="documentary"/>
    <x v="380"/>
    <d v="1946-01-21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m/>
    <n v="25591.25"/>
    <x v="0"/>
    <s v="documentary"/>
    <x v="381"/>
    <d v="1942-07-2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m/>
    <n v="1067.5"/>
    <x v="0"/>
    <s v="documentary"/>
    <x v="382"/>
    <d v="1942-09-05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m/>
    <n v="1532"/>
    <x v="0"/>
    <s v="documentary"/>
    <x v="383"/>
    <d v="1944-05-17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m/>
    <n v="21210.5"/>
    <x v="0"/>
    <s v="documentary"/>
    <x v="384"/>
    <d v="1945-01-04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m/>
    <n v="25747.75"/>
    <x v="0"/>
    <s v="documentary"/>
    <x v="385"/>
    <d v="1944-11-19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m/>
    <n v="600.5"/>
    <x v="0"/>
    <s v="documentary"/>
    <x v="386"/>
    <d v="1945-08-08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m/>
    <n v="59658"/>
    <x v="0"/>
    <s v="documentary"/>
    <x v="387"/>
    <d v="1945-08-13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m/>
    <n v="5654"/>
    <x v="0"/>
    <s v="documentary"/>
    <x v="388"/>
    <d v="1946-07-27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m/>
    <n v="95722.06"/>
    <x v="0"/>
    <s v="documentary"/>
    <x v="389"/>
    <d v="1944-03-05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m/>
    <n v="1000"/>
    <x v="0"/>
    <s v="documentary"/>
    <x v="390"/>
    <d v="1945-05-06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m/>
    <n v="20061"/>
    <x v="0"/>
    <s v="documentary"/>
    <x v="391"/>
    <d v="1941-12-16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m/>
    <n v="18583.5"/>
    <x v="0"/>
    <s v="documentary"/>
    <x v="392"/>
    <d v="1941-09-06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m/>
    <n v="52611.5"/>
    <x v="0"/>
    <s v="documentary"/>
    <x v="393"/>
    <d v="1943-10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m/>
    <n v="4979.5"/>
    <x v="0"/>
    <s v="documentary"/>
    <x v="394"/>
    <d v="1946-04-16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m/>
    <n v="10402.225"/>
    <x v="0"/>
    <s v="documentary"/>
    <x v="395"/>
    <d v="1942-04-26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m/>
    <n v="15500"/>
    <x v="0"/>
    <s v="documentary"/>
    <x v="396"/>
    <d v="1942-07-06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m/>
    <n v="12686.674999999999"/>
    <x v="0"/>
    <s v="documentary"/>
    <x v="397"/>
    <d v="1940-08-30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m/>
    <n v="8443.5"/>
    <x v="0"/>
    <s v="documentary"/>
    <x v="398"/>
    <d v="1945-04-27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m/>
    <n v="20680.5"/>
    <x v="0"/>
    <s v="documentary"/>
    <x v="399"/>
    <d v="1946-12-13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m/>
    <n v="10615.125"/>
    <x v="0"/>
    <s v="documentary"/>
    <x v="400"/>
    <d v="1944-05-15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m/>
    <n v="50953"/>
    <x v="0"/>
    <s v="documentary"/>
    <x v="401"/>
    <d v="1941-08-05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m/>
    <n v="2416.5"/>
    <x v="0"/>
    <s v="documentary"/>
    <x v="402"/>
    <d v="1945-11-03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m/>
    <n v="5131.5"/>
    <x v="0"/>
    <s v="documentary"/>
    <x v="403"/>
    <d v="1941-08-08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m/>
    <n v="35541"/>
    <x v="0"/>
    <s v="documentary"/>
    <x v="404"/>
    <d v="1944-02-04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m/>
    <n v="2928"/>
    <x v="0"/>
    <s v="documentary"/>
    <x v="405"/>
    <d v="1944-03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m/>
    <n v="2907.8649999999998"/>
    <x v="0"/>
    <s v="documentary"/>
    <x v="406"/>
    <d v="1941-05-07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m/>
    <n v="2015.5"/>
    <x v="0"/>
    <s v="documentary"/>
    <x v="407"/>
    <d v="1941-11-17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m/>
    <n v="6043.13"/>
    <x v="0"/>
    <s v="documentary"/>
    <x v="408"/>
    <d v="1943-11-04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m/>
    <n v="592"/>
    <x v="0"/>
    <s v="documentary"/>
    <x v="409"/>
    <d v="1946-07-21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m/>
    <n v="1141.5"/>
    <x v="0"/>
    <s v="documentary"/>
    <x v="410"/>
    <d v="1945-06-16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m/>
    <n v="30157.5"/>
    <x v="0"/>
    <s v="documentary"/>
    <x v="411"/>
    <d v="1943-12-21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m/>
    <n v="2835.5"/>
    <x v="0"/>
    <s v="documentary"/>
    <x v="412"/>
    <d v="1942-07-24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m/>
    <n v="13125.5"/>
    <x v="0"/>
    <s v="documentary"/>
    <x v="413"/>
    <d v="1942-07-18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m/>
    <n v="18764"/>
    <x v="0"/>
    <s v="documentary"/>
    <x v="414"/>
    <d v="1943-10-11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m/>
    <n v="1415.03"/>
    <x v="0"/>
    <s v="documentary"/>
    <x v="415"/>
    <d v="1944-10-15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m/>
    <n v="1101.085"/>
    <x v="0"/>
    <s v="documentary"/>
    <x v="416"/>
    <d v="1944-02-07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m/>
    <n v="10513"/>
    <x v="0"/>
    <s v="documentary"/>
    <x v="417"/>
    <d v="1943-04-07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m/>
    <n v="22471"/>
    <x v="0"/>
    <s v="documentary"/>
    <x v="418"/>
    <d v="1945-07-21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m/>
    <n v="8017.5"/>
    <x v="0"/>
    <s v="documentary"/>
    <x v="419"/>
    <d v="1943-06-28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1657.25"/>
    <x v="0"/>
    <s v="animation"/>
    <x v="420"/>
    <d v="1944-03-12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7650.5"/>
    <x v="0"/>
    <s v="animation"/>
    <x v="421"/>
    <d v="1945-08-19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20215"/>
    <x v="0"/>
    <s v="animation"/>
    <x v="422"/>
    <d v="1944-09-09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0076.5"/>
    <x v="0"/>
    <s v="animation"/>
    <x v="423"/>
    <d v="1943-06-04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1601.95"/>
    <x v="0"/>
    <s v="animation"/>
    <x v="424"/>
    <d v="1942-03-25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25003"/>
    <x v="0"/>
    <s v="animation"/>
    <x v="425"/>
    <d v="1945-11-25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5066.5"/>
    <x v="0"/>
    <s v="animation"/>
    <x v="426"/>
    <d v="1946-02-28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n v="3250"/>
    <x v="0"/>
    <s v="animation"/>
    <x v="427"/>
    <d v="1945-10-20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6338"/>
    <x v="0"/>
    <s v="animation"/>
    <x v="428"/>
    <d v="1944-06-14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n v="2500"/>
    <x v="0"/>
    <s v="animation"/>
    <x v="429"/>
    <d v="1939-11-26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512"/>
    <x v="0"/>
    <s v="animation"/>
    <x v="430"/>
    <d v="1943-09-10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1707.5"/>
    <x v="0"/>
    <s v="animation"/>
    <x v="431"/>
    <d v="1946-07-04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3285"/>
    <x v="0"/>
    <s v="animation"/>
    <x v="432"/>
    <d v="1945-10-19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n v="1500"/>
    <x v="0"/>
    <s v="animation"/>
    <x v="433"/>
    <d v="1945-10-09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1312.5"/>
    <x v="0"/>
    <s v="animation"/>
    <x v="434"/>
    <d v="1943-11-30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55001.5"/>
    <x v="0"/>
    <s v="animation"/>
    <x v="435"/>
    <d v="1943-09-12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n v="500"/>
    <x v="0"/>
    <s v="animation"/>
    <x v="436"/>
    <d v="1943-07-30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n v="3500"/>
    <x v="0"/>
    <s v="animation"/>
    <x v="437"/>
    <d v="1946-10-07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0938"/>
    <x v="0"/>
    <s v="animation"/>
    <x v="438"/>
    <d v="1945-11-16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n v="225"/>
    <x v="0"/>
    <s v="animation"/>
    <x v="439"/>
    <d v="1944-10-15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2502.5"/>
    <x v="0"/>
    <s v="animation"/>
    <x v="440"/>
    <d v="1946-03-23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n v="200"/>
    <x v="0"/>
    <s v="animation"/>
    <x v="441"/>
    <d v="1943-11-01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11845.5"/>
    <x v="0"/>
    <s v="animation"/>
    <x v="442"/>
    <d v="1945-02-17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005"/>
    <x v="0"/>
    <s v="animation"/>
    <x v="443"/>
    <d v="1944-02-09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25"/>
    <x v="0"/>
    <s v="animation"/>
    <x v="444"/>
    <d v="1942-02-13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30001"/>
    <x v="0"/>
    <s v="animation"/>
    <x v="445"/>
    <d v="1945-05-19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5633"/>
    <x v="0"/>
    <s v="animation"/>
    <x v="446"/>
    <d v="1945-03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15002.5"/>
    <x v="0"/>
    <s v="animation"/>
    <x v="447"/>
    <d v="1943-03-22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1291.0050000000001"/>
    <x v="0"/>
    <s v="animation"/>
    <x v="448"/>
    <d v="1944-05-12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1022.5"/>
    <x v="0"/>
    <s v="animation"/>
    <x v="449"/>
    <d v="1943-10-16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25198"/>
    <x v="0"/>
    <s v="animation"/>
    <x v="450"/>
    <d v="1944-02-13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n v="10000"/>
    <x v="0"/>
    <s v="animation"/>
    <x v="451"/>
    <d v="1944-01-24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615"/>
    <x v="0"/>
    <s v="animation"/>
    <x v="452"/>
    <d v="1945-05-11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47450.5"/>
    <x v="0"/>
    <s v="animation"/>
    <x v="453"/>
    <d v="1945-02-17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5041"/>
    <x v="0"/>
    <s v="animation"/>
    <x v="454"/>
    <d v="1944-11-24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32522.5"/>
    <x v="0"/>
    <s v="animation"/>
    <x v="455"/>
    <d v="1942-04-16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4474.5"/>
    <x v="0"/>
    <s v="animation"/>
    <x v="456"/>
    <d v="1943-10-21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n v="10000"/>
    <x v="0"/>
    <s v="animation"/>
    <x v="457"/>
    <d v="1944-08-14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5410.5"/>
    <x v="0"/>
    <s v="animation"/>
    <x v="458"/>
    <d v="1943-05-13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19512.5"/>
    <x v="0"/>
    <s v="animation"/>
    <x v="459"/>
    <d v="1941-11-11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4262.5"/>
    <x v="0"/>
    <s v="animation"/>
    <x v="460"/>
    <d v="1944-05-30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n v="275"/>
    <x v="0"/>
    <s v="animation"/>
    <x v="461"/>
    <d v="1943-06-01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n v="50000"/>
    <x v="0"/>
    <s v="animation"/>
    <x v="462"/>
    <d v="1941-08-08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28125"/>
    <x v="0"/>
    <s v="animation"/>
    <x v="463"/>
    <d v="1941-09-22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505.5"/>
    <x v="0"/>
    <s v="animation"/>
    <x v="464"/>
    <d v="1946-05-17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325"/>
    <x v="0"/>
    <s v="animation"/>
    <x v="465"/>
    <d v="1944-06-25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5038"/>
    <x v="0"/>
    <s v="animation"/>
    <x v="466"/>
    <d v="1942-09-06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2157.5"/>
    <x v="0"/>
    <s v="animation"/>
    <x v="467"/>
    <d v="1942-09-27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n v="3750"/>
    <x v="0"/>
    <s v="animation"/>
    <x v="468"/>
    <d v="1942-07-10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n v="3000"/>
    <x v="0"/>
    <s v="animation"/>
    <x v="469"/>
    <d v="1944-09-03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25.5"/>
    <x v="0"/>
    <s v="animation"/>
    <x v="470"/>
    <d v="1944-01-15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0770.5"/>
    <x v="0"/>
    <s v="animation"/>
    <x v="471"/>
    <d v="1944-04-17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470.5"/>
    <x v="0"/>
    <s v="animation"/>
    <x v="472"/>
    <d v="1944-08-21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15430.5"/>
    <x v="0"/>
    <s v="animation"/>
    <x v="473"/>
    <d v="1944-09-15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650.5"/>
    <x v="0"/>
    <s v="animation"/>
    <x v="474"/>
    <d v="1947-02-16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n v="1000"/>
    <x v="0"/>
    <s v="animation"/>
    <x v="475"/>
    <d v="1945-05-04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112453.295"/>
    <x v="0"/>
    <s v="animation"/>
    <x v="476"/>
    <d v="1944-06-01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n v="750"/>
    <x v="0"/>
    <s v="animation"/>
    <x v="477"/>
    <d v="1942-05-17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n v="5000"/>
    <x v="0"/>
    <s v="animation"/>
    <x v="478"/>
    <d v="1945-03-30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9942"/>
    <x v="0"/>
    <s v="animation"/>
    <x v="479"/>
    <d v="1944-11-19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23882"/>
    <x v="0"/>
    <s v="animation"/>
    <x v="480"/>
    <d v="1943-08-08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15915"/>
    <x v="0"/>
    <s v="animation"/>
    <x v="481"/>
    <d v="1942-10-09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5005"/>
    <x v="0"/>
    <s v="animation"/>
    <x v="482"/>
    <d v="1946-04-13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11265"/>
    <x v="0"/>
    <s v="animation"/>
    <x v="483"/>
    <d v="1943-01-28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40074.5"/>
    <x v="0"/>
    <s v="animation"/>
    <x v="484"/>
    <d v="1945-11-03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23135.505000000001"/>
    <x v="0"/>
    <s v="animation"/>
    <x v="485"/>
    <d v="1943-05-16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275025"/>
    <x v="0"/>
    <s v="animation"/>
    <x v="486"/>
    <d v="1944-05-30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n v="25000"/>
    <x v="0"/>
    <s v="animation"/>
    <x v="487"/>
    <d v="1946-12-24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n v="6000"/>
    <x v="0"/>
    <s v="animation"/>
    <x v="488"/>
    <d v="1947-01-08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37606"/>
    <x v="0"/>
    <s v="animation"/>
    <x v="489"/>
    <d v="1942-01-03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n v="500"/>
    <x v="0"/>
    <s v="animation"/>
    <x v="490"/>
    <d v="1942-08-21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n v="5000"/>
    <x v="0"/>
    <s v="animation"/>
    <x v="491"/>
    <d v="1946-01-25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n v="5000000"/>
    <x v="0"/>
    <s v="animation"/>
    <x v="492"/>
    <d v="1946-10-12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n v="15000"/>
    <x v="0"/>
    <s v="animation"/>
    <x v="493"/>
    <d v="1945-05-18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015.5"/>
    <x v="0"/>
    <s v="animation"/>
    <x v="494"/>
    <d v="1944-07-01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n v="3500"/>
    <x v="0"/>
    <s v="animation"/>
    <x v="495"/>
    <d v="1945-07-14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30000.5"/>
    <x v="0"/>
    <s v="animation"/>
    <x v="496"/>
    <d v="1944-02-09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2255"/>
    <x v="0"/>
    <s v="animation"/>
    <x v="497"/>
    <d v="1944-12-23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34051"/>
    <x v="0"/>
    <s v="animation"/>
    <x v="498"/>
    <d v="1941-12-2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10955"/>
    <x v="0"/>
    <s v="animation"/>
    <x v="499"/>
    <d v="1939-10-11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3357.5"/>
    <x v="0"/>
    <s v="animation"/>
    <x v="500"/>
    <d v="1940-05-06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n v="5000"/>
    <x v="0"/>
    <s v="animation"/>
    <x v="501"/>
    <d v="1941-07-07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10115"/>
    <x v="0"/>
    <s v="animation"/>
    <x v="502"/>
    <d v="1942-03-17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3307"/>
    <x v="0"/>
    <s v="animation"/>
    <x v="503"/>
    <d v="1945-01-15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12417.5"/>
    <x v="0"/>
    <s v="animation"/>
    <x v="504"/>
    <d v="1942-04-09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6026"/>
    <x v="0"/>
    <s v="animation"/>
    <x v="505"/>
    <d v="1945-12-23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100125"/>
    <x v="0"/>
    <s v="animation"/>
    <x v="506"/>
    <d v="1943-08-09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10320"/>
    <x v="0"/>
    <s v="animation"/>
    <x v="507"/>
    <d v="1942-10-18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25200"/>
    <x v="0"/>
    <s v="animation"/>
    <x v="508"/>
    <d v="1942-05-24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2505"/>
    <x v="0"/>
    <s v="animation"/>
    <x v="509"/>
    <d v="1945-06-26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n v="7000"/>
    <x v="0"/>
    <s v="animation"/>
    <x v="510"/>
    <d v="1946-02-28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2575"/>
    <x v="0"/>
    <s v="animation"/>
    <x v="511"/>
    <d v="1943-04-05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4005.5"/>
    <x v="0"/>
    <s v="animation"/>
    <x v="512"/>
    <d v="1946-11-19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28481"/>
    <x v="0"/>
    <s v="animation"/>
    <x v="513"/>
    <d v="1946-08-14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775"/>
    <x v="0"/>
    <s v="animation"/>
    <x v="514"/>
    <d v="1944-08-07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n v="60825.5"/>
    <x v="0"/>
    <s v="animation"/>
    <x v="515"/>
    <d v="1945-12-27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n v="2500"/>
    <x v="0"/>
    <s v="animation"/>
    <x v="516"/>
    <d v="1945-05-25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7602.5"/>
    <x v="0"/>
    <s v="animation"/>
    <x v="517"/>
    <d v="1947-02-01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n v="3587.5"/>
    <x v="0"/>
    <s v="animation"/>
    <x v="518"/>
    <d v="1945-09-04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7373.5"/>
    <x v="0"/>
    <s v="animation"/>
    <x v="519"/>
    <d v="1942-12-04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m/>
    <n v="5052.5"/>
    <x v="1"/>
    <s v="plays"/>
    <x v="520"/>
    <d v="1945-12-08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m/>
    <n v="5116"/>
    <x v="1"/>
    <s v="plays"/>
    <x v="521"/>
    <d v="1946-10-3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m/>
    <n v="3220"/>
    <x v="1"/>
    <s v="plays"/>
    <x v="522"/>
    <d v="1946-03-19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m/>
    <n v="5515"/>
    <x v="1"/>
    <s v="plays"/>
    <x v="523"/>
    <d v="1945-09-19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m/>
    <n v="3651.7750000000001"/>
    <x v="1"/>
    <s v="plays"/>
    <x v="524"/>
    <d v="1946-05-3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m/>
    <n v="12000"/>
    <x v="1"/>
    <s v="plays"/>
    <x v="525"/>
    <d v="1944-09-11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m/>
    <n v="1605"/>
    <x v="1"/>
    <s v="plays"/>
    <x v="526"/>
    <d v="1945-08-05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m/>
    <n v="10042.5"/>
    <x v="1"/>
    <s v="plays"/>
    <x v="527"/>
    <d v="1947-02-16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m/>
    <n v="1240"/>
    <x v="1"/>
    <s v="plays"/>
    <x v="528"/>
    <d v="1945-06-19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m/>
    <n v="1382.5"/>
    <x v="1"/>
    <s v="plays"/>
    <x v="529"/>
    <d v="1947-01-10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m/>
    <n v="3537.5"/>
    <x v="1"/>
    <s v="plays"/>
    <x v="530"/>
    <d v="1945-06-22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m/>
    <n v="4000"/>
    <x v="1"/>
    <s v="plays"/>
    <x v="531"/>
    <d v="1946-12-16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m/>
    <n v="11162.5"/>
    <x v="1"/>
    <s v="plays"/>
    <x v="532"/>
    <d v="1946-05-12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m/>
    <n v="2002"/>
    <x v="1"/>
    <s v="plays"/>
    <x v="533"/>
    <d v="1946-05-15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m/>
    <n v="15350"/>
    <x v="1"/>
    <s v="plays"/>
    <x v="534"/>
    <d v="1945-10-30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m/>
    <n v="2025"/>
    <x v="1"/>
    <s v="plays"/>
    <x v="535"/>
    <d v="1947-01-05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m/>
    <n v="3601.25"/>
    <x v="1"/>
    <s v="plays"/>
    <x v="536"/>
    <d v="1945-08-01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m/>
    <n v="2205"/>
    <x v="1"/>
    <s v="plays"/>
    <x v="537"/>
    <d v="1945-11-02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m/>
    <n v="10060.5"/>
    <x v="1"/>
    <s v="plays"/>
    <x v="538"/>
    <d v="1946-05-12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m/>
    <n v="501.61"/>
    <x v="1"/>
    <s v="plays"/>
    <x v="539"/>
    <d v="1946-07-0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7500.5"/>
    <x v="2"/>
    <s v="web"/>
    <x v="540"/>
    <d v="1945-02-02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262.5"/>
    <x v="2"/>
    <s v="web"/>
    <x v="541"/>
    <d v="1945-10-27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25000.5"/>
    <x v="2"/>
    <s v="web"/>
    <x v="542"/>
    <d v="1946-05-02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11035"/>
    <x v="2"/>
    <s v="web"/>
    <x v="543"/>
    <d v="1944-10-30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253"/>
    <x v="2"/>
    <s v="web"/>
    <x v="544"/>
    <d v="1946-07-03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n v="31846"/>
    <x v="2"/>
    <s v="web"/>
    <x v="545"/>
    <d v="1945-11-13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30026"/>
    <x v="2"/>
    <s v="web"/>
    <x v="546"/>
    <d v="1945-10-15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n v="3750"/>
    <x v="2"/>
    <s v="web"/>
    <x v="547"/>
    <d v="1946-02-08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5004.5"/>
    <x v="2"/>
    <s v="web"/>
    <x v="548"/>
    <d v="1945-10-27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1284"/>
    <x v="2"/>
    <s v="web"/>
    <x v="549"/>
    <d v="1945-07-06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2517.5"/>
    <x v="2"/>
    <s v="web"/>
    <x v="550"/>
    <d v="1947-01-30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39390.5"/>
    <x v="2"/>
    <s v="web"/>
    <x v="551"/>
    <d v="1945-07-30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n v="22500"/>
    <x v="2"/>
    <s v="web"/>
    <x v="552"/>
    <d v="1946-01-07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12561.5"/>
    <x v="2"/>
    <s v="web"/>
    <x v="553"/>
    <d v="1944-11-12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2643"/>
    <x v="2"/>
    <s v="web"/>
    <x v="554"/>
    <d v="1944-10-17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n v="3750"/>
    <x v="2"/>
    <s v="web"/>
    <x v="555"/>
    <d v="1946-06-11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4100"/>
    <x v="2"/>
    <s v="web"/>
    <x v="556"/>
    <d v="1946-01-04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75683"/>
    <x v="2"/>
    <s v="web"/>
    <x v="557"/>
    <d v="1946-12-01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n v="375"/>
    <x v="2"/>
    <s v="web"/>
    <x v="558"/>
    <d v="1945-03-22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120025"/>
    <x v="2"/>
    <s v="web"/>
    <x v="559"/>
    <d v="1945-12-11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50006"/>
    <x v="2"/>
    <s v="web"/>
    <x v="560"/>
    <d v="1944-12-15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7527.5"/>
    <x v="2"/>
    <s v="web"/>
    <x v="561"/>
    <d v="1945-10-24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n v="25000"/>
    <x v="2"/>
    <s v="web"/>
    <x v="562"/>
    <d v="1946-12-17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7534"/>
    <x v="2"/>
    <s v="web"/>
    <x v="563"/>
    <d v="1945-02-15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9000.5"/>
    <x v="2"/>
    <s v="web"/>
    <x v="564"/>
    <d v="1946-03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n v="12500"/>
    <x v="2"/>
    <s v="web"/>
    <x v="565"/>
    <d v="1945-07-08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2500.5"/>
    <x v="2"/>
    <s v="web"/>
    <x v="566"/>
    <d v="1946-07-13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n v="5000"/>
    <x v="2"/>
    <s v="web"/>
    <x v="567"/>
    <d v="1944-12-30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12372.5"/>
    <x v="2"/>
    <s v="web"/>
    <x v="568"/>
    <d v="1946-01-14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1260"/>
    <x v="2"/>
    <s v="web"/>
    <x v="569"/>
    <d v="1945-12-30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42571"/>
    <x v="2"/>
    <s v="web"/>
    <x v="570"/>
    <d v="1946-02-16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12553"/>
    <x v="2"/>
    <s v="web"/>
    <x v="571"/>
    <d v="1945-07-25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n v="1250"/>
    <x v="2"/>
    <s v="web"/>
    <x v="572"/>
    <d v="1945-11-02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44617"/>
    <x v="2"/>
    <s v="web"/>
    <x v="573"/>
    <d v="1945-01-16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5630"/>
    <x v="2"/>
    <s v="web"/>
    <x v="574"/>
    <d v="1946-10-18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30129.5"/>
    <x v="2"/>
    <s v="web"/>
    <x v="575"/>
    <d v="1945-06-11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40000.5"/>
    <x v="2"/>
    <s v="web"/>
    <x v="576"/>
    <d v="1945-03-26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2505"/>
    <x v="2"/>
    <s v="web"/>
    <x v="577"/>
    <d v="1946-05-19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62507"/>
    <x v="2"/>
    <s v="web"/>
    <x v="578"/>
    <d v="1945-09-05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6087.5"/>
    <x v="2"/>
    <s v="web"/>
    <x v="579"/>
    <d v="1944-12-23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500.5"/>
    <x v="2"/>
    <s v="web"/>
    <x v="580"/>
    <d v="1946-09-21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n v="200"/>
    <x v="2"/>
    <s v="web"/>
    <x v="581"/>
    <d v="1945-07-3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n v="50000"/>
    <x v="2"/>
    <s v="web"/>
    <x v="582"/>
    <d v="1945-03-13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4500.5"/>
    <x v="2"/>
    <s v="web"/>
    <x v="583"/>
    <d v="1945-03-17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05"/>
    <x v="2"/>
    <s v="web"/>
    <x v="584"/>
    <d v="1945-03-14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n v="4500"/>
    <x v="2"/>
    <s v="web"/>
    <x v="585"/>
    <d v="1945-11-29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5028"/>
    <x v="2"/>
    <s v="web"/>
    <x v="586"/>
    <d v="1945-02-13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16362.5"/>
    <x v="2"/>
    <s v="web"/>
    <x v="587"/>
    <d v="1945-04-14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4650.5"/>
    <x v="2"/>
    <s v="web"/>
    <x v="588"/>
    <d v="1946-11-16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3750.5"/>
    <x v="2"/>
    <s v="web"/>
    <x v="589"/>
    <d v="1945-07-06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611.5"/>
    <x v="2"/>
    <s v="web"/>
    <x v="590"/>
    <d v="1946-02-06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50030.5"/>
    <x v="2"/>
    <s v="web"/>
    <x v="591"/>
    <d v="1945-07-20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3875"/>
    <x v="2"/>
    <s v="web"/>
    <x v="592"/>
    <d v="1944-12-01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307.5"/>
    <x v="2"/>
    <s v="web"/>
    <x v="593"/>
    <d v="1945-04-04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2513"/>
    <x v="2"/>
    <s v="web"/>
    <x v="594"/>
    <d v="1946-04-15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0213"/>
    <x v="2"/>
    <s v="web"/>
    <x v="595"/>
    <d v="1945-05-02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10003"/>
    <x v="2"/>
    <s v="web"/>
    <x v="596"/>
    <d v="1946-11-01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3760"/>
    <x v="2"/>
    <s v="web"/>
    <x v="597"/>
    <d v="1946-07-30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675"/>
    <x v="2"/>
    <s v="web"/>
    <x v="598"/>
    <d v="1944-12-03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25015.5"/>
    <x v="2"/>
    <s v="web"/>
    <x v="599"/>
    <d v="1945-03-06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2550"/>
    <x v="2"/>
    <s v="web"/>
    <x v="600"/>
    <d v="1945-05-07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5070"/>
    <x v="2"/>
    <s v="web"/>
    <x v="601"/>
    <d v="1944-12-24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n v="35000"/>
    <x v="2"/>
    <s v="web"/>
    <x v="602"/>
    <d v="1945-06-16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7795.01"/>
    <x v="2"/>
    <s v="web"/>
    <x v="603"/>
    <d v="1944-08-12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n v="750"/>
    <x v="2"/>
    <s v="web"/>
    <x v="604"/>
    <d v="1944-08-26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2565.5"/>
    <x v="2"/>
    <s v="web"/>
    <x v="605"/>
    <d v="1945-08-21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2505"/>
    <x v="2"/>
    <s v="web"/>
    <x v="606"/>
    <d v="1945-05-22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n v="125"/>
    <x v="2"/>
    <s v="web"/>
    <x v="607"/>
    <d v="1945-11-20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75730.5"/>
    <x v="2"/>
    <s v="web"/>
    <x v="608"/>
    <d v="1945-06-13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392.5"/>
    <x v="2"/>
    <s v="web"/>
    <x v="609"/>
    <d v="1945-11-27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n v="6901.5"/>
    <x v="2"/>
    <s v="web"/>
    <x v="610"/>
    <d v="1945-04-20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n v="40000"/>
    <x v="2"/>
    <s v="web"/>
    <x v="611"/>
    <d v="1946-01-17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n v="5000"/>
    <x v="2"/>
    <s v="web"/>
    <x v="612"/>
    <d v="1946-09-01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n v="36409"/>
    <x v="2"/>
    <s v="web"/>
    <x v="613"/>
    <d v="1945-09-29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n v="5000"/>
    <x v="2"/>
    <s v="web"/>
    <x v="614"/>
    <d v="1946-06-23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n v="257.5"/>
    <x v="2"/>
    <s v="web"/>
    <x v="615"/>
    <d v="1945-09-23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n v="2500"/>
    <x v="2"/>
    <s v="web"/>
    <x v="616"/>
    <d v="1947-02-24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1030"/>
    <x v="2"/>
    <s v="web"/>
    <x v="617"/>
    <d v="1945-05-06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n v="200"/>
    <x v="2"/>
    <s v="web"/>
    <x v="618"/>
    <d v="1945-12-07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250000.5"/>
    <x v="2"/>
    <s v="web"/>
    <x v="619"/>
    <d v="1944-11-23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15150"/>
    <x v="2"/>
    <s v="web"/>
    <x v="620"/>
    <d v="1944-08-23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12630.5"/>
    <x v="2"/>
    <s v="web"/>
    <x v="621"/>
    <d v="1946-07-06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170.5"/>
    <x v="2"/>
    <s v="web"/>
    <x v="622"/>
    <d v="1946-06-30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n v="37500"/>
    <x v="2"/>
    <s v="web"/>
    <x v="623"/>
    <d v="1945-05-26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n v="2500"/>
    <x v="2"/>
    <s v="web"/>
    <x v="624"/>
    <d v="1945-05-12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n v="12500"/>
    <x v="2"/>
    <s v="web"/>
    <x v="625"/>
    <d v="1947-03-25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4672.5"/>
    <x v="2"/>
    <s v="web"/>
    <x v="626"/>
    <d v="1945-08-13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225045"/>
    <x v="2"/>
    <s v="web"/>
    <x v="627"/>
    <d v="1946-03-13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n v="2500"/>
    <x v="2"/>
    <s v="web"/>
    <x v="628"/>
    <d v="1944-07-11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00175"/>
    <x v="2"/>
    <s v="web"/>
    <x v="629"/>
    <d v="1946-05-13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6004.5"/>
    <x v="2"/>
    <s v="web"/>
    <x v="630"/>
    <d v="1945-09-04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25345"/>
    <x v="2"/>
    <s v="web"/>
    <x v="631"/>
    <d v="1946-05-27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n v="10000"/>
    <x v="2"/>
    <s v="web"/>
    <x v="632"/>
    <d v="1945-11-23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5622.5"/>
    <x v="2"/>
    <s v="web"/>
    <x v="633"/>
    <d v="1946-06-16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2500.5"/>
    <x v="2"/>
    <s v="web"/>
    <x v="634"/>
    <d v="1945-02-24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12501"/>
    <x v="2"/>
    <s v="web"/>
    <x v="635"/>
    <d v="1945-04-10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1002"/>
    <x v="2"/>
    <s v="web"/>
    <x v="636"/>
    <d v="1945-06-04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n v="50000"/>
    <x v="2"/>
    <s v="web"/>
    <x v="637"/>
    <d v="1947-02-24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100009"/>
    <x v="2"/>
    <s v="web"/>
    <x v="638"/>
    <d v="1947-03-24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500000.5"/>
    <x v="2"/>
    <s v="web"/>
    <x v="639"/>
    <d v="1944-10-11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m/>
    <n v="85.5"/>
    <x v="2"/>
    <s v="wearables"/>
    <x v="640"/>
    <d v="1946-11-23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m/>
    <n v="43832.5"/>
    <x v="2"/>
    <s v="wearables"/>
    <x v="641"/>
    <d v="1945-08-11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m/>
    <n v="156048.5"/>
    <x v="2"/>
    <s v="wearables"/>
    <x v="642"/>
    <d v="1945-08-17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m/>
    <n v="25726"/>
    <x v="2"/>
    <s v="wearables"/>
    <x v="643"/>
    <d v="1945-05-29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m/>
    <n v="50014.74"/>
    <x v="2"/>
    <s v="wearables"/>
    <x v="644"/>
    <d v="1944-10-27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m/>
    <n v="3787"/>
    <x v="2"/>
    <s v="wearables"/>
    <x v="645"/>
    <d v="1946-08-11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m/>
    <n v="927.505"/>
    <x v="2"/>
    <s v="wearables"/>
    <x v="646"/>
    <d v="1944-08-09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m/>
    <n v="2070.5"/>
    <x v="2"/>
    <s v="wearables"/>
    <x v="647"/>
    <d v="1946-03-16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m/>
    <n v="39694"/>
    <x v="2"/>
    <s v="wearables"/>
    <x v="648"/>
    <d v="1944-10-12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m/>
    <n v="2999.5"/>
    <x v="2"/>
    <s v="wearables"/>
    <x v="649"/>
    <d v="1944-09-14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m/>
    <n v="1593"/>
    <x v="2"/>
    <s v="wearables"/>
    <x v="650"/>
    <d v="1944-12-17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m/>
    <n v="25066"/>
    <x v="2"/>
    <s v="wearables"/>
    <x v="651"/>
    <d v="1944-12-11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m/>
    <n v="3007"/>
    <x v="2"/>
    <s v="wearables"/>
    <x v="652"/>
    <d v="1946-11-30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m/>
    <n v="90542.25"/>
    <x v="2"/>
    <s v="wearables"/>
    <x v="653"/>
    <d v="1945-08-18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m/>
    <n v="22037.5"/>
    <x v="2"/>
    <s v="wearables"/>
    <x v="654"/>
    <d v="1945-07-06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m/>
    <n v="9875.5"/>
    <x v="2"/>
    <s v="wearables"/>
    <x v="655"/>
    <d v="1945-03-10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m/>
    <n v="7839"/>
    <x v="2"/>
    <s v="wearables"/>
    <x v="656"/>
    <d v="1946-04-16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m/>
    <n v="16927.5"/>
    <x v="2"/>
    <s v="wearables"/>
    <x v="657"/>
    <d v="1945-12-21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m/>
    <n v="29532.5"/>
    <x v="2"/>
    <s v="wearables"/>
    <x v="658"/>
    <d v="1945-07-24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m/>
    <n v="3008.5"/>
    <x v="2"/>
    <s v="wearables"/>
    <x v="659"/>
    <d v="1945-08-21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n v="25764.5"/>
    <x v="2"/>
    <s v="wearables"/>
    <x v="660"/>
    <d v="1944-11-07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n v="5047.5"/>
    <x v="2"/>
    <s v="wearables"/>
    <x v="661"/>
    <d v="1946-10-22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n v="19578"/>
    <x v="2"/>
    <s v="wearables"/>
    <x v="662"/>
    <d v="1945-01-14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n v="100350"/>
    <x v="2"/>
    <s v="wearables"/>
    <x v="663"/>
    <d v="1945-07-16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n v="6452"/>
    <x v="2"/>
    <s v="wearables"/>
    <x v="664"/>
    <d v="1945-04-11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5932"/>
    <x v="2"/>
    <s v="wearables"/>
    <x v="665"/>
    <d v="1947-01-12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n v="100004"/>
    <x v="2"/>
    <s v="wearables"/>
    <x v="666"/>
    <d v="1944-08-15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27505"/>
    <x v="2"/>
    <s v="wearables"/>
    <x v="667"/>
    <d v="1946-10-28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n v="7842"/>
    <x v="2"/>
    <s v="wearables"/>
    <x v="668"/>
    <d v="1945-05-09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m/>
    <n v="121507.5"/>
    <x v="2"/>
    <s v="wearables"/>
    <x v="669"/>
    <d v="1946-07-05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n v="58174.5"/>
    <x v="2"/>
    <s v="wearables"/>
    <x v="670"/>
    <d v="1946-06-18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n v="20914"/>
    <x v="2"/>
    <s v="wearables"/>
    <x v="671"/>
    <d v="1945-01-12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30407"/>
    <x v="2"/>
    <s v="wearables"/>
    <x v="672"/>
    <d v="1944-12-30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n v="50102.5"/>
    <x v="2"/>
    <s v="wearables"/>
    <x v="673"/>
    <d v="1944-08-30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n v="25007.5"/>
    <x v="2"/>
    <s v="wearables"/>
    <x v="674"/>
    <d v="1944-08-10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n v="3445.5"/>
    <x v="2"/>
    <s v="wearables"/>
    <x v="675"/>
    <d v="1944-12-30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n v="50735.5"/>
    <x v="2"/>
    <s v="wearables"/>
    <x v="676"/>
    <d v="1945-02-05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n v="31396"/>
    <x v="2"/>
    <s v="wearables"/>
    <x v="677"/>
    <d v="1946-06-27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n v="15054"/>
    <x v="2"/>
    <s v="wearables"/>
    <x v="678"/>
    <d v="1946-05-20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32913.5"/>
    <x v="2"/>
    <s v="wearables"/>
    <x v="679"/>
    <d v="1946-09-02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n v="47217"/>
    <x v="2"/>
    <s v="wearables"/>
    <x v="680"/>
    <d v="1944-09-15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n v="1250.5"/>
    <x v="2"/>
    <s v="wearables"/>
    <x v="681"/>
    <d v="1946-10-25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n v="25026.5"/>
    <x v="2"/>
    <s v="wearables"/>
    <x v="682"/>
    <d v="1947-03-13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n v="17649"/>
    <x v="2"/>
    <s v="wearables"/>
    <x v="683"/>
    <d v="1946-10-30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n v="171974"/>
    <x v="2"/>
    <s v="wearables"/>
    <x v="684"/>
    <d v="1944-07-23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n v="1276.5"/>
    <x v="2"/>
    <s v="wearables"/>
    <x v="685"/>
    <d v="1945-01-10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n v="250000"/>
    <x v="2"/>
    <s v="wearables"/>
    <x v="686"/>
    <d v="1945-08-01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51775"/>
    <x v="2"/>
    <s v="wearables"/>
    <x v="687"/>
    <d v="1947-02-04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n v="17299"/>
    <x v="2"/>
    <s v="wearables"/>
    <x v="688"/>
    <d v="1945-10-13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m/>
    <n v="157648.75"/>
    <x v="2"/>
    <s v="wearables"/>
    <x v="689"/>
    <d v="1946-12-07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11234"/>
    <x v="2"/>
    <s v="wearables"/>
    <x v="690"/>
    <d v="1946-09-08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n v="25130"/>
    <x v="2"/>
    <s v="wearables"/>
    <x v="691"/>
    <d v="1945-06-29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n v="10653"/>
    <x v="2"/>
    <s v="wearables"/>
    <x v="692"/>
    <d v="1946-12-21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m/>
    <n v="67669"/>
    <x v="2"/>
    <s v="wearables"/>
    <x v="693"/>
    <d v="1945-04-28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n v="75295"/>
    <x v="2"/>
    <s v="wearables"/>
    <x v="694"/>
    <d v="1947-01-3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n v="30318"/>
    <x v="2"/>
    <s v="wearables"/>
    <x v="695"/>
    <d v="1944-10-29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n v="87500.5"/>
    <x v="2"/>
    <s v="wearables"/>
    <x v="696"/>
    <d v="1944-07-23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3659.5"/>
    <x v="2"/>
    <s v="wearables"/>
    <x v="697"/>
    <d v="1946-02-01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n v="57695"/>
    <x v="2"/>
    <s v="wearables"/>
    <x v="698"/>
    <d v="1944-09-16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m/>
    <n v="118574.37"/>
    <x v="2"/>
    <s v="wearables"/>
    <x v="699"/>
    <d v="1943-11-21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n v="7701.5"/>
    <x v="2"/>
    <s v="wearables"/>
    <x v="700"/>
    <d v="1947-01-09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n v="14559"/>
    <x v="2"/>
    <s v="wearables"/>
    <x v="701"/>
    <d v="1944-07-21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n v="9811.005000000001"/>
    <x v="2"/>
    <s v="wearables"/>
    <x v="702"/>
    <d v="1946-11-23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n v="7918.5"/>
    <x v="2"/>
    <s v="wearables"/>
    <x v="703"/>
    <d v="1947-01-30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n v="27740.5"/>
    <x v="2"/>
    <s v="wearables"/>
    <x v="704"/>
    <d v="1947-02-19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n v="50488.5"/>
    <x v="2"/>
    <s v="wearables"/>
    <x v="705"/>
    <d v="1947-01-20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n v="50000"/>
    <x v="2"/>
    <s v="wearables"/>
    <x v="706"/>
    <d v="1946-12-13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m/>
    <n v="60835.3"/>
    <x v="2"/>
    <s v="wearables"/>
    <x v="707"/>
    <d v="1946-12-3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n v="24418.5"/>
    <x v="2"/>
    <s v="wearables"/>
    <x v="708"/>
    <d v="1944-09-11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n v="7530.5"/>
    <x v="2"/>
    <s v="wearables"/>
    <x v="709"/>
    <d v="1944-12-03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n v="600"/>
    <x v="2"/>
    <s v="wearables"/>
    <x v="710"/>
    <d v="1944-08-18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m/>
    <n v="66895.5"/>
    <x v="2"/>
    <s v="wearables"/>
    <x v="711"/>
    <d v="1946-12-13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n v="24302.5"/>
    <x v="2"/>
    <s v="wearables"/>
    <x v="712"/>
    <d v="1946-02-12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n v="12599.5"/>
    <x v="2"/>
    <s v="wearables"/>
    <x v="713"/>
    <d v="1946-06-04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n v="8624.5"/>
    <x v="2"/>
    <s v="wearables"/>
    <x v="714"/>
    <d v="1947-02-27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n v="14444.5"/>
    <x v="2"/>
    <s v="wearables"/>
    <x v="715"/>
    <d v="1945-11-03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n v="3857.5"/>
    <x v="2"/>
    <s v="wearables"/>
    <x v="716"/>
    <d v="1944-11-29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n v="50152.5"/>
    <x v="2"/>
    <s v="wearables"/>
    <x v="717"/>
    <d v="1944-09-03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n v="6045"/>
    <x v="2"/>
    <s v="wearables"/>
    <x v="718"/>
    <d v="1947-02-17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n v="7597"/>
    <x v="2"/>
    <s v="wearables"/>
    <x v="719"/>
    <d v="1946-02-21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m/>
    <n v="2317.5"/>
    <x v="3"/>
    <s v="nonfiction"/>
    <x v="720"/>
    <d v="1942-01-27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m/>
    <n v="9106.5"/>
    <x v="3"/>
    <s v="nonfiction"/>
    <x v="721"/>
    <d v="1944-07-30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m/>
    <n v="29003"/>
    <x v="3"/>
    <s v="nonfiction"/>
    <x v="722"/>
    <d v="1942-04-07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m/>
    <n v="5234.5"/>
    <x v="3"/>
    <s v="nonfiction"/>
    <x v="723"/>
    <d v="1945-07-28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m/>
    <n v="7191.5050000000001"/>
    <x v="3"/>
    <s v="nonfiction"/>
    <x v="724"/>
    <d v="1941-06-28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m/>
    <n v="20035"/>
    <x v="3"/>
    <s v="nonfiction"/>
    <x v="725"/>
    <d v="1945-12-11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m/>
    <n v="2517.5"/>
    <x v="3"/>
    <s v="nonfiction"/>
    <x v="726"/>
    <d v="1943-04-11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m/>
    <n v="4471.5"/>
    <x v="3"/>
    <s v="nonfiction"/>
    <x v="727"/>
    <d v="1943-01-13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m/>
    <n v="7708.7250000000004"/>
    <x v="3"/>
    <s v="nonfiction"/>
    <x v="728"/>
    <d v="1941-08-19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m/>
    <n v="4613"/>
    <x v="3"/>
    <s v="nonfiction"/>
    <x v="729"/>
    <d v="1942-09-18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m/>
    <n v="23219"/>
    <x v="3"/>
    <s v="nonfiction"/>
    <x v="730"/>
    <d v="1941-12-05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m/>
    <n v="5650"/>
    <x v="3"/>
    <s v="nonfiction"/>
    <x v="731"/>
    <d v="1942-01-20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m/>
    <n v="52"/>
    <x v="3"/>
    <s v="nonfiction"/>
    <x v="732"/>
    <d v="1943-09-28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m/>
    <n v="2756"/>
    <x v="3"/>
    <s v="nonfiction"/>
    <x v="733"/>
    <d v="1943-12-19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m/>
    <n v="9585"/>
    <x v="3"/>
    <s v="nonfiction"/>
    <x v="734"/>
    <d v="1945-05-07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m/>
    <n v="50385.5"/>
    <x v="3"/>
    <s v="nonfiction"/>
    <x v="735"/>
    <d v="1944-12-02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m/>
    <n v="7472.5"/>
    <x v="3"/>
    <s v="nonfiction"/>
    <x v="736"/>
    <d v="1943-11-20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m/>
    <n v="5560"/>
    <x v="3"/>
    <s v="nonfiction"/>
    <x v="737"/>
    <d v="1944-02-13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m/>
    <n v="1550.5"/>
    <x v="3"/>
    <s v="nonfiction"/>
    <x v="738"/>
    <d v="1944-11-29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m/>
    <n v="7750"/>
    <x v="3"/>
    <s v="nonfiction"/>
    <x v="739"/>
    <d v="1944-08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m/>
    <n v="3111"/>
    <x v="3"/>
    <s v="nonfiction"/>
    <x v="740"/>
    <d v="1945-06-19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m/>
    <n v="13146.9"/>
    <x v="3"/>
    <s v="nonfiction"/>
    <x v="741"/>
    <d v="1943-06-10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m/>
    <n v="1475"/>
    <x v="3"/>
    <s v="nonfiction"/>
    <x v="742"/>
    <d v="1944-03-19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m/>
    <n v="682"/>
    <x v="3"/>
    <s v="nonfiction"/>
    <x v="743"/>
    <d v="1942-04-15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m/>
    <n v="5058"/>
    <x v="3"/>
    <s v="nonfiction"/>
    <x v="744"/>
    <d v="1942-12-12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m/>
    <n v="3098"/>
    <x v="3"/>
    <s v="nonfiction"/>
    <x v="745"/>
    <d v="1943-05-02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m/>
    <n v="3152.5"/>
    <x v="3"/>
    <s v="nonfiction"/>
    <x v="746"/>
    <d v="1942-09-22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m/>
    <n v="7001.5"/>
    <x v="3"/>
    <s v="nonfiction"/>
    <x v="747"/>
    <d v="1945-01-13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m/>
    <n v="2002.5"/>
    <x v="3"/>
    <s v="nonfiction"/>
    <x v="748"/>
    <d v="1944-08-08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m/>
    <n v="10278"/>
    <x v="3"/>
    <s v="nonfiction"/>
    <x v="749"/>
    <d v="1947-01-27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m/>
    <n v="4501.5"/>
    <x v="3"/>
    <s v="nonfiction"/>
    <x v="750"/>
    <d v="1943-02-23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m/>
    <n v="3277.5"/>
    <x v="3"/>
    <s v="nonfiction"/>
    <x v="751"/>
    <d v="1941-08-02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m/>
    <n v="5292.5"/>
    <x v="3"/>
    <s v="nonfiction"/>
    <x v="752"/>
    <d v="1946-10-15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m/>
    <n v="11400"/>
    <x v="3"/>
    <s v="nonfiction"/>
    <x v="753"/>
    <d v="1945-02-12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m/>
    <n v="2037.5"/>
    <x v="3"/>
    <s v="nonfiction"/>
    <x v="754"/>
    <d v="1943-01-04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m/>
    <n v="2523.8450000000003"/>
    <x v="3"/>
    <s v="nonfiction"/>
    <x v="755"/>
    <d v="1943-05-19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m/>
    <n v="762"/>
    <x v="3"/>
    <s v="nonfiction"/>
    <x v="756"/>
    <d v="1941-04-16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m/>
    <n v="422.5"/>
    <x v="3"/>
    <s v="nonfiction"/>
    <x v="757"/>
    <d v="1942-12-05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m/>
    <n v="2525"/>
    <x v="3"/>
    <s v="nonfiction"/>
    <x v="758"/>
    <d v="1940-10-06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m/>
    <n v="5048"/>
    <x v="3"/>
    <s v="nonfiction"/>
    <x v="759"/>
    <d v="1944-07-07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n v="1100"/>
    <x v="3"/>
    <s v="fiction"/>
    <x v="760"/>
    <d v="1946-11-25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n v="2617.5"/>
    <x v="3"/>
    <s v="fiction"/>
    <x v="761"/>
    <d v="1944-02-01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n v="1750"/>
    <x v="3"/>
    <s v="fiction"/>
    <x v="762"/>
    <d v="1946-12-03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n v="2147.5"/>
    <x v="3"/>
    <s v="fiction"/>
    <x v="763"/>
    <d v="1943-08-14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n v="2500"/>
    <x v="3"/>
    <s v="fiction"/>
    <x v="764"/>
    <d v="1945-09-08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n v="4760.5"/>
    <x v="3"/>
    <s v="fiction"/>
    <x v="765"/>
    <d v="1944-10-17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n v="2000"/>
    <x v="3"/>
    <s v="fiction"/>
    <x v="766"/>
    <d v="1945-02-14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n v="2588.5"/>
    <x v="3"/>
    <s v="fiction"/>
    <x v="767"/>
    <d v="1945-05-19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n v="1250"/>
    <x v="3"/>
    <s v="fiction"/>
    <x v="768"/>
    <d v="1943-12-15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n v="2828"/>
    <x v="3"/>
    <s v="fiction"/>
    <x v="769"/>
    <d v="1943-12-25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n v="8750"/>
    <x v="3"/>
    <s v="fiction"/>
    <x v="770"/>
    <d v="1943-02-23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n v="19005"/>
    <x v="3"/>
    <s v="fiction"/>
    <x v="771"/>
    <d v="1946-01-28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n v="775"/>
    <x v="3"/>
    <s v="fiction"/>
    <x v="772"/>
    <d v="1939-10-3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n v="1895.5"/>
    <x v="3"/>
    <s v="fiction"/>
    <x v="773"/>
    <d v="1945-05-08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n v="425.5"/>
    <x v="3"/>
    <s v="fiction"/>
    <x v="774"/>
    <d v="1944-02-22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n v="5085"/>
    <x v="3"/>
    <s v="fiction"/>
    <x v="775"/>
    <d v="1941-12-14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n v="5299"/>
    <x v="3"/>
    <s v="fiction"/>
    <x v="776"/>
    <d v="1945-10-09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n v="1510.5"/>
    <x v="3"/>
    <s v="fiction"/>
    <x v="777"/>
    <d v="1943-07-30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n v="251"/>
    <x v="3"/>
    <s v="fiction"/>
    <x v="778"/>
    <d v="1944-04-28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n v="7700"/>
    <x v="3"/>
    <s v="fiction"/>
    <x v="779"/>
    <d v="1940-10-13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m/>
    <n v="1020"/>
    <x v="4"/>
    <s v="rock"/>
    <x v="780"/>
    <d v="1941-05-01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m/>
    <n v="932.61500000000001"/>
    <x v="4"/>
    <s v="rock"/>
    <x v="781"/>
    <d v="1943-06-07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m/>
    <n v="700"/>
    <x v="4"/>
    <s v="rock"/>
    <x v="782"/>
    <d v="1942-08-24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m/>
    <n v="1861"/>
    <x v="4"/>
    <s v="rock"/>
    <x v="783"/>
    <d v="1942-04-26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m/>
    <n v="1012.5"/>
    <x v="4"/>
    <s v="rock"/>
    <x v="784"/>
    <d v="1944-03-15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m/>
    <n v="701.56999999999994"/>
    <x v="4"/>
    <s v="rock"/>
    <x v="785"/>
    <d v="1943-02-27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m/>
    <n v="6070"/>
    <x v="4"/>
    <s v="rock"/>
    <x v="786"/>
    <d v="1942-05-10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m/>
    <n v="1285"/>
    <x v="4"/>
    <s v="rock"/>
    <x v="787"/>
    <d v="1943-10-3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m/>
    <n v="1517.5250000000001"/>
    <x v="4"/>
    <s v="rock"/>
    <x v="788"/>
    <d v="1942-07-06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m/>
    <n v="1780"/>
    <x v="4"/>
    <s v="rock"/>
    <x v="789"/>
    <d v="1943-01-20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m/>
    <n v="12218.73"/>
    <x v="4"/>
    <s v="rock"/>
    <x v="790"/>
    <d v="1943-01-3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m/>
    <n v="7645"/>
    <x v="4"/>
    <s v="rock"/>
    <x v="791"/>
    <d v="1943-11-12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m/>
    <n v="2505.5550000000003"/>
    <x v="4"/>
    <s v="rock"/>
    <x v="792"/>
    <d v="1943-11-06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m/>
    <n v="2788.2150000000001"/>
    <x v="4"/>
    <s v="rock"/>
    <x v="793"/>
    <d v="1943-07-02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m/>
    <n v="8212.5"/>
    <x v="4"/>
    <s v="rock"/>
    <x v="794"/>
    <d v="1941-09-03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m/>
    <n v="14825"/>
    <x v="4"/>
    <s v="rock"/>
    <x v="795"/>
    <d v="1942-04-06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m/>
    <n v="10067.5"/>
    <x v="4"/>
    <s v="rock"/>
    <x v="796"/>
    <d v="1943-09-14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m/>
    <n v="3113"/>
    <x v="4"/>
    <s v="rock"/>
    <x v="797"/>
    <d v="1942-04-28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m/>
    <n v="3760.5"/>
    <x v="4"/>
    <s v="rock"/>
    <x v="798"/>
    <d v="1944-09-28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m/>
    <n v="5000.5"/>
    <x v="4"/>
    <s v="rock"/>
    <x v="799"/>
    <d v="1942-04-26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m/>
    <n v="1891"/>
    <x v="4"/>
    <s v="rock"/>
    <x v="800"/>
    <d v="1944-09-09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m/>
    <n v="2115.2150000000001"/>
    <x v="4"/>
    <s v="rock"/>
    <x v="801"/>
    <d v="1941-06-29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m/>
    <n v="6040"/>
    <x v="4"/>
    <s v="rock"/>
    <x v="802"/>
    <d v="1942-09-16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m/>
    <n v="2567.5"/>
    <x v="4"/>
    <s v="rock"/>
    <x v="803"/>
    <d v="1941-05-27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m/>
    <n v="5500"/>
    <x v="4"/>
    <s v="rock"/>
    <x v="804"/>
    <d v="1941-07-21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m/>
    <n v="3075"/>
    <x v="4"/>
    <s v="rock"/>
    <x v="805"/>
    <d v="1941-07-14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m/>
    <n v="8177.5"/>
    <x v="4"/>
    <s v="rock"/>
    <x v="806"/>
    <d v="1941-09-05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m/>
    <n v="4102.5"/>
    <x v="4"/>
    <s v="rock"/>
    <x v="807"/>
    <d v="1947-02-28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m/>
    <n v="4500"/>
    <x v="4"/>
    <s v="rock"/>
    <x v="808"/>
    <d v="1944-12-20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m/>
    <n v="4075.5"/>
    <x v="4"/>
    <s v="rock"/>
    <x v="809"/>
    <d v="1944-01-18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m/>
    <n v="1537.5"/>
    <x v="4"/>
    <s v="rock"/>
    <x v="810"/>
    <d v="1942-08-3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m/>
    <n v="1020"/>
    <x v="4"/>
    <s v="rock"/>
    <x v="811"/>
    <d v="1943-07-09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m/>
    <n v="755.5"/>
    <x v="4"/>
    <s v="rock"/>
    <x v="812"/>
    <d v="1943-02-28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m/>
    <n v="1949.97"/>
    <x v="4"/>
    <s v="rock"/>
    <x v="813"/>
    <d v="1942-07-19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m/>
    <n v="1136.5"/>
    <x v="4"/>
    <s v="rock"/>
    <x v="814"/>
    <d v="1941-05-29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m/>
    <n v="4140"/>
    <x v="4"/>
    <s v="rock"/>
    <x v="815"/>
    <d v="1944-10-30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m/>
    <n v="7529.2749999999996"/>
    <x v="4"/>
    <s v="rock"/>
    <x v="816"/>
    <d v="1943-04-08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m/>
    <n v="1778.33"/>
    <x v="4"/>
    <s v="rock"/>
    <x v="817"/>
    <d v="1942-03-10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m/>
    <n v="447.5"/>
    <x v="4"/>
    <s v="rock"/>
    <x v="818"/>
    <d v="1942-08-06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m/>
    <n v="417.5"/>
    <x v="4"/>
    <s v="rock"/>
    <x v="819"/>
    <d v="1943-12-20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m/>
    <n v="2340.5"/>
    <x v="4"/>
    <s v="rock"/>
    <x v="820"/>
    <d v="1944-06-07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m/>
    <n v="17482"/>
    <x v="4"/>
    <s v="rock"/>
    <x v="821"/>
    <d v="1945-05-02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m/>
    <n v="3287.5"/>
    <x v="4"/>
    <s v="rock"/>
    <x v="822"/>
    <d v="1942-10-04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m/>
    <n v="1118"/>
    <x v="4"/>
    <s v="rock"/>
    <x v="823"/>
    <d v="1945-03-20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m/>
    <n v="1875.05"/>
    <x v="4"/>
    <s v="rock"/>
    <x v="824"/>
    <d v="1940-04-16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m/>
    <n v="12527"/>
    <x v="4"/>
    <s v="rock"/>
    <x v="825"/>
    <d v="1942-10-28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m/>
    <n v="5540"/>
    <x v="4"/>
    <s v="rock"/>
    <x v="826"/>
    <d v="1942-03-24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m/>
    <n v="305"/>
    <x v="4"/>
    <s v="rock"/>
    <x v="827"/>
    <d v="1942-02-12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m/>
    <n v="1345.5"/>
    <x v="4"/>
    <s v="rock"/>
    <x v="828"/>
    <d v="1942-06-24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m/>
    <n v="510"/>
    <x v="4"/>
    <s v="rock"/>
    <x v="829"/>
    <d v="1946-07-12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m/>
    <n v="1870.5"/>
    <x v="4"/>
    <s v="rock"/>
    <x v="830"/>
    <d v="1943-03-21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m/>
    <n v="2500"/>
    <x v="4"/>
    <s v="rock"/>
    <x v="831"/>
    <d v="1942-04-26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m/>
    <n v="15045.529999999999"/>
    <x v="4"/>
    <s v="rock"/>
    <x v="832"/>
    <d v="1942-01-19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m/>
    <n v="6050"/>
    <x v="4"/>
    <s v="rock"/>
    <x v="833"/>
    <d v="1944-04-17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m/>
    <n v="6353"/>
    <x v="4"/>
    <s v="rock"/>
    <x v="834"/>
    <d v="1943-06-30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m/>
    <n v="2172.5"/>
    <x v="4"/>
    <s v="rock"/>
    <x v="835"/>
    <d v="1942-05-18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m/>
    <n v="5023.26"/>
    <x v="4"/>
    <s v="rock"/>
    <x v="836"/>
    <d v="1943-10-06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m/>
    <n v="2772.5"/>
    <x v="4"/>
    <s v="rock"/>
    <x v="837"/>
    <d v="1944-04-29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m/>
    <n v="2454"/>
    <x v="4"/>
    <s v="rock"/>
    <x v="838"/>
    <d v="1942-01-15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m/>
    <n v="5415.415"/>
    <x v="4"/>
    <s v="rock"/>
    <x v="839"/>
    <d v="1942-09-21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m/>
    <n v="11020.83"/>
    <x v="4"/>
    <s v="metal"/>
    <x v="840"/>
    <d v="1946-09-23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m/>
    <n v="5033"/>
    <x v="4"/>
    <s v="metal"/>
    <x v="841"/>
    <d v="1944-11-08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m/>
    <n v="2554"/>
    <x v="4"/>
    <s v="metal"/>
    <x v="842"/>
    <d v="1943-10-13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m/>
    <n v="5507"/>
    <x v="4"/>
    <s v="metal"/>
    <x v="843"/>
    <d v="1946-12-07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m/>
    <n v="4412"/>
    <x v="4"/>
    <s v="metal"/>
    <x v="844"/>
    <d v="1944-10-30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m/>
    <n v="5509.5050000000001"/>
    <x v="4"/>
    <s v="metal"/>
    <x v="845"/>
    <d v="1946-09-04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m/>
    <n v="1221.0050000000001"/>
    <x v="4"/>
    <s v="metal"/>
    <x v="846"/>
    <d v="1944-03-08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m/>
    <n v="10"/>
    <x v="4"/>
    <s v="metal"/>
    <x v="847"/>
    <d v="1945-07-08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m/>
    <n v="300"/>
    <x v="4"/>
    <s v="metal"/>
    <x v="848"/>
    <d v="1945-04-12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m/>
    <n v="4398"/>
    <x v="4"/>
    <s v="metal"/>
    <x v="849"/>
    <d v="1945-03-14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m/>
    <n v="5103.5"/>
    <x v="4"/>
    <s v="metal"/>
    <x v="850"/>
    <d v="1946-04-24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m/>
    <n v="2304.5"/>
    <x v="4"/>
    <s v="metal"/>
    <x v="851"/>
    <d v="1946-07-30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m/>
    <n v="3587"/>
    <x v="4"/>
    <s v="metal"/>
    <x v="852"/>
    <d v="1946-10-23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m/>
    <n v="300"/>
    <x v="4"/>
    <s v="metal"/>
    <x v="853"/>
    <d v="1945-02-14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m/>
    <n v="30332.65"/>
    <x v="4"/>
    <s v="metal"/>
    <x v="854"/>
    <d v="1946-12-27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m/>
    <n v="1475"/>
    <x v="4"/>
    <s v="metal"/>
    <x v="855"/>
    <d v="1946-07-23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m/>
    <n v="397.5"/>
    <x v="4"/>
    <s v="metal"/>
    <x v="856"/>
    <d v="1946-10-24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m/>
    <n v="1200"/>
    <x v="4"/>
    <s v="metal"/>
    <x v="857"/>
    <d v="1945-11-23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m/>
    <n v="1464.0349999999999"/>
    <x v="4"/>
    <s v="metal"/>
    <x v="858"/>
    <d v="1945-04-13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m/>
    <n v="4093.5"/>
    <x v="4"/>
    <s v="metal"/>
    <x v="859"/>
    <d v="1945-06-02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n v="8270"/>
    <x v="4"/>
    <s v="jazz"/>
    <x v="860"/>
    <d v="1943-11-21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n v="2300.5"/>
    <x v="4"/>
    <s v="jazz"/>
    <x v="861"/>
    <d v="1946-09-15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n v="25085"/>
    <x v="4"/>
    <s v="jazz"/>
    <x v="862"/>
    <d v="1943-11-10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n v="1045"/>
    <x v="4"/>
    <s v="jazz"/>
    <x v="863"/>
    <d v="1942-02-10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n v="4600"/>
    <x v="4"/>
    <s v="jazz"/>
    <x v="864"/>
    <d v="1943-10-15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n v="1122.5"/>
    <x v="4"/>
    <s v="jazz"/>
    <x v="865"/>
    <d v="1943-01-15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n v="2070"/>
    <x v="4"/>
    <s v="jazz"/>
    <x v="866"/>
    <d v="1945-02-26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n v="3100.5"/>
    <x v="4"/>
    <s v="jazz"/>
    <x v="867"/>
    <d v="1939-11-30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n v="22525"/>
    <x v="4"/>
    <s v="jazz"/>
    <x v="868"/>
    <d v="1944-01-06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n v="4920"/>
    <x v="4"/>
    <s v="jazz"/>
    <x v="869"/>
    <d v="1943-04-07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n v="10031"/>
    <x v="4"/>
    <s v="jazz"/>
    <x v="870"/>
    <d v="1943-08-3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n v="3162.5"/>
    <x v="4"/>
    <s v="jazz"/>
    <x v="871"/>
    <d v="1943-11-28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n v="4032.5"/>
    <x v="4"/>
    <s v="jazz"/>
    <x v="872"/>
    <d v="1941-03-08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n v="1772.5"/>
    <x v="4"/>
    <s v="jazz"/>
    <x v="873"/>
    <d v="1942-11-10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n v="1865"/>
    <x v="4"/>
    <s v="jazz"/>
    <x v="874"/>
    <d v="1943-05-03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n v="2500"/>
    <x v="4"/>
    <s v="jazz"/>
    <x v="875"/>
    <d v="1945-09-19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n v="2219"/>
    <x v="4"/>
    <s v="jazz"/>
    <x v="876"/>
    <d v="1943-02-03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n v="1675.5"/>
    <x v="4"/>
    <s v="jazz"/>
    <x v="877"/>
    <d v="1943-12-18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n v="2532.5"/>
    <x v="4"/>
    <s v="jazz"/>
    <x v="878"/>
    <d v="1940-12-21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n v="1372"/>
    <x v="4"/>
    <s v="jazz"/>
    <x v="879"/>
    <d v="1942-05-2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n v="1946.5"/>
    <x v="4"/>
    <s v="indie rock"/>
    <x v="880"/>
    <d v="1942-10-29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n v="1890"/>
    <x v="4"/>
    <s v="indie rock"/>
    <x v="881"/>
    <d v="1942-01-12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n v="901"/>
    <x v="4"/>
    <s v="indie rock"/>
    <x v="882"/>
    <d v="1941-09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n v="3500.5"/>
    <x v="4"/>
    <s v="indie rock"/>
    <x v="883"/>
    <d v="1946-03-01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n v="1010"/>
    <x v="4"/>
    <s v="indie rock"/>
    <x v="884"/>
    <d v="1942-05-11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n v="875"/>
    <x v="4"/>
    <s v="indie rock"/>
    <x v="885"/>
    <d v="1946-12-2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n v="352.5"/>
    <x v="4"/>
    <s v="indie rock"/>
    <x v="886"/>
    <d v="1946-09-14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n v="500"/>
    <x v="4"/>
    <s v="indie rock"/>
    <x v="887"/>
    <d v="1942-05-26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n v="536"/>
    <x v="4"/>
    <s v="indie rock"/>
    <x v="888"/>
    <d v="1941-08-30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n v="13680.16"/>
    <x v="4"/>
    <s v="indie rock"/>
    <x v="889"/>
    <d v="1944-10-03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n v="1562.5"/>
    <x v="4"/>
    <s v="indie rock"/>
    <x v="890"/>
    <d v="1943-11-20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n v="4130"/>
    <x v="4"/>
    <s v="indie rock"/>
    <x v="891"/>
    <d v="1944-08-19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n v="4222.5"/>
    <x v="4"/>
    <s v="indie rock"/>
    <x v="892"/>
    <d v="1940-07-30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n v="1100"/>
    <x v="4"/>
    <s v="indie rock"/>
    <x v="893"/>
    <d v="1945-03-30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n v="13917"/>
    <x v="4"/>
    <s v="indie rock"/>
    <x v="894"/>
    <d v="1946-06-04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n v="4097.5"/>
    <x v="4"/>
    <s v="indie rock"/>
    <x v="895"/>
    <d v="1940-10-23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n v="5600"/>
    <x v="4"/>
    <s v="indie rock"/>
    <x v="896"/>
    <d v="1945-08-26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n v="1500"/>
    <x v="4"/>
    <s v="indie rock"/>
    <x v="897"/>
    <d v="1942-11-27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n v="1285"/>
    <x v="4"/>
    <s v="indie rock"/>
    <x v="898"/>
    <d v="1942-01-13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n v="515"/>
    <x v="4"/>
    <s v="indie rock"/>
    <x v="899"/>
    <d v="1941-05-26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n v="2510.5"/>
    <x v="4"/>
    <s v="jazz"/>
    <x v="900"/>
    <d v="1946-03-29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n v="3250"/>
    <x v="4"/>
    <s v="jazz"/>
    <x v="901"/>
    <d v="1940-06-06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n v="15045"/>
    <x v="4"/>
    <s v="jazz"/>
    <x v="902"/>
    <d v="1944-08-28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n v="2580"/>
    <x v="4"/>
    <s v="jazz"/>
    <x v="903"/>
    <d v="1942-09-22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n v="25075.5"/>
    <x v="4"/>
    <s v="jazz"/>
    <x v="904"/>
    <d v="1946-01-01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n v="3348"/>
    <x v="4"/>
    <s v="jazz"/>
    <x v="905"/>
    <d v="1941-01-22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n v="7500"/>
    <x v="4"/>
    <s v="jazz"/>
    <x v="906"/>
    <d v="1944-03-11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n v="1450"/>
    <x v="4"/>
    <s v="jazz"/>
    <x v="907"/>
    <d v="1941-09-09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n v="1250"/>
    <x v="4"/>
    <s v="jazz"/>
    <x v="908"/>
    <d v="1940-07-25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n v="8260"/>
    <x v="4"/>
    <s v="jazz"/>
    <x v="909"/>
    <d v="1942-07-22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n v="336.5"/>
    <x v="4"/>
    <s v="jazz"/>
    <x v="910"/>
    <d v="1947-03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n v="50000"/>
    <x v="4"/>
    <s v="jazz"/>
    <x v="911"/>
    <d v="1944-01-2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n v="1765"/>
    <x v="4"/>
    <s v="jazz"/>
    <x v="912"/>
    <d v="1942-12-10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n v="15991"/>
    <x v="4"/>
    <s v="jazz"/>
    <x v="913"/>
    <d v="1942-05-04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n v="750"/>
    <x v="4"/>
    <s v="jazz"/>
    <x v="914"/>
    <d v="1942-08-24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n v="3437.5"/>
    <x v="4"/>
    <s v="jazz"/>
    <x v="915"/>
    <d v="1942-02-28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n v="1650"/>
    <x v="4"/>
    <s v="jazz"/>
    <x v="916"/>
    <d v="1940-10-20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n v="2515"/>
    <x v="4"/>
    <s v="jazz"/>
    <x v="917"/>
    <d v="1944-07-12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n v="2048"/>
    <x v="4"/>
    <s v="jazz"/>
    <x v="918"/>
    <d v="1944-11-29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n v="10050"/>
    <x v="4"/>
    <s v="jazz"/>
    <x v="919"/>
    <d v="1942-12-18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n v="2750"/>
    <x v="4"/>
    <s v="jazz"/>
    <x v="920"/>
    <d v="1943-11-13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n v="9817.5"/>
    <x v="4"/>
    <s v="jazz"/>
    <x v="921"/>
    <d v="1941-12-10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n v="16340"/>
    <x v="4"/>
    <s v="jazz"/>
    <x v="922"/>
    <d v="1944-09-29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n v="7665"/>
    <x v="4"/>
    <s v="jazz"/>
    <x v="923"/>
    <d v="1944-11-20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n v="1663.5"/>
    <x v="4"/>
    <s v="jazz"/>
    <x v="924"/>
    <d v="1943-02-12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n v="3080"/>
    <x v="4"/>
    <s v="jazz"/>
    <x v="925"/>
    <d v="1943-11-26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n v="3500"/>
    <x v="4"/>
    <s v="jazz"/>
    <x v="926"/>
    <d v="1940-07-06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n v="10000"/>
    <x v="4"/>
    <s v="jazz"/>
    <x v="927"/>
    <d v="1942-05-13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n v="8037.5"/>
    <x v="4"/>
    <s v="jazz"/>
    <x v="928"/>
    <d v="1942-11-17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n v="250"/>
    <x v="4"/>
    <s v="jazz"/>
    <x v="929"/>
    <d v="1942-04-08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n v="622.5"/>
    <x v="4"/>
    <s v="jazz"/>
    <x v="930"/>
    <d v="1940-06-23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n v="1065.5"/>
    <x v="4"/>
    <s v="jazz"/>
    <x v="931"/>
    <d v="1944-03-14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n v="5440.5"/>
    <x v="4"/>
    <s v="jazz"/>
    <x v="932"/>
    <d v="1943-03-21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n v="1060"/>
    <x v="4"/>
    <s v="jazz"/>
    <x v="933"/>
    <d v="1944-05-10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n v="3260"/>
    <x v="4"/>
    <s v="jazz"/>
    <x v="934"/>
    <d v="1944-05-02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n v="1775"/>
    <x v="4"/>
    <s v="jazz"/>
    <x v="935"/>
    <d v="1946-01-27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n v="700"/>
    <x v="4"/>
    <s v="jazz"/>
    <x v="936"/>
    <d v="1942-01-16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n v="1770"/>
    <x v="4"/>
    <s v="jazz"/>
    <x v="937"/>
    <d v="1943-11-02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n v="3512.5"/>
    <x v="4"/>
    <s v="jazz"/>
    <x v="938"/>
    <d v="1942-09-01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n v="1395"/>
    <x v="4"/>
    <s v="jazz"/>
    <x v="939"/>
    <d v="1943-06-29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n v="5272"/>
    <x v="2"/>
    <s v="wearables"/>
    <x v="940"/>
    <d v="1945-08-09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n v="25580.5"/>
    <x v="2"/>
    <s v="wearables"/>
    <x v="941"/>
    <d v="1947-02-09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n v="4084"/>
    <x v="2"/>
    <s v="wearables"/>
    <x v="942"/>
    <d v="1946-02-16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n v="1644.5"/>
    <x v="2"/>
    <s v="wearables"/>
    <x v="943"/>
    <d v="1946-11-28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28331.5"/>
    <x v="2"/>
    <s v="wearables"/>
    <x v="944"/>
    <d v="1946-04-17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51242"/>
    <x v="2"/>
    <s v="wearables"/>
    <x v="945"/>
    <d v="1947-02-17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n v="7643"/>
    <x v="2"/>
    <s v="wearables"/>
    <x v="946"/>
    <d v="1946-09-08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n v="425"/>
    <x v="2"/>
    <s v="wearables"/>
    <x v="947"/>
    <d v="1946-06-29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n v="2240"/>
    <x v="2"/>
    <s v="wearables"/>
    <x v="948"/>
    <d v="1946-03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n v="10136.5"/>
    <x v="2"/>
    <s v="wearables"/>
    <x v="949"/>
    <d v="1946-02-19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n v="3201"/>
    <x v="2"/>
    <s v="wearables"/>
    <x v="950"/>
    <d v="1946-01-15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n v="34597.5"/>
    <x v="2"/>
    <s v="wearables"/>
    <x v="951"/>
    <d v="1946-06-03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n v="34286"/>
    <x v="2"/>
    <s v="wearables"/>
    <x v="952"/>
    <d v="1946-11-17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n v="7563"/>
    <x v="2"/>
    <s v="wearables"/>
    <x v="953"/>
    <d v="1945-01-23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10755.5"/>
    <x v="2"/>
    <s v="wearables"/>
    <x v="954"/>
    <d v="1945-08-18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n v="158492"/>
    <x v="2"/>
    <s v="wearables"/>
    <x v="955"/>
    <d v="1946-09-12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n v="25430.5"/>
    <x v="2"/>
    <s v="wearables"/>
    <x v="956"/>
    <d v="1945-04-24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n v="6116.5"/>
    <x v="2"/>
    <s v="wearables"/>
    <x v="957"/>
    <d v="1946-11-16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n v="4329"/>
    <x v="2"/>
    <s v="wearables"/>
    <x v="958"/>
    <d v="1945-04-08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n v="34715"/>
    <x v="2"/>
    <s v="wearables"/>
    <x v="959"/>
    <d v="1945-01-17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n v="40652.5"/>
    <x v="2"/>
    <s v="wearables"/>
    <x v="960"/>
    <d v="1947-03-13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n v="67539.5"/>
    <x v="2"/>
    <s v="wearables"/>
    <x v="961"/>
    <d v="1947-02-19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n v="1606"/>
    <x v="2"/>
    <s v="wearables"/>
    <x v="962"/>
    <d v="1946-02-09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n v="17688.5"/>
    <x v="2"/>
    <s v="wearables"/>
    <x v="963"/>
    <d v="1946-10-16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n v="55439.5"/>
    <x v="2"/>
    <s v="wearables"/>
    <x v="964"/>
    <d v="1945-08-30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n v="12649"/>
    <x v="2"/>
    <s v="wearables"/>
    <x v="965"/>
    <d v="1946-10-25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6888"/>
    <x v="2"/>
    <s v="wearables"/>
    <x v="966"/>
    <d v="1946-10-05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11781"/>
    <x v="2"/>
    <s v="wearables"/>
    <x v="967"/>
    <d v="1946-04-21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n v="4053"/>
    <x v="2"/>
    <s v="wearables"/>
    <x v="968"/>
    <d v="1944-08-13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n v="22000"/>
    <x v="2"/>
    <s v="wearables"/>
    <x v="969"/>
    <d v="1947-02-08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3648"/>
    <x v="2"/>
    <s v="wearables"/>
    <x v="970"/>
    <d v="1947-01-22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n v="50113"/>
    <x v="2"/>
    <s v="wearables"/>
    <x v="971"/>
    <d v="1945-05-30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3462.5"/>
    <x v="2"/>
    <s v="wearables"/>
    <x v="972"/>
    <d v="1944-09-02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n v="10205.5"/>
    <x v="2"/>
    <s v="wearables"/>
    <x v="973"/>
    <d v="1945-11-07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n v="25140"/>
    <x v="2"/>
    <s v="wearables"/>
    <x v="974"/>
    <d v="1946-03-24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51303.5"/>
    <x v="2"/>
    <s v="wearables"/>
    <x v="975"/>
    <d v="1946-06-27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76444.5"/>
    <x v="2"/>
    <s v="wearables"/>
    <x v="976"/>
    <d v="1945-08-12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n v="1804.5"/>
    <x v="2"/>
    <s v="wearables"/>
    <x v="977"/>
    <d v="1946-02-19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m/>
    <n v="135081"/>
    <x v="2"/>
    <s v="wearables"/>
    <x v="978"/>
    <d v="1946-02-23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n v="31993.08"/>
    <x v="2"/>
    <s v="wearables"/>
    <x v="979"/>
    <d v="1946-06-19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n v="5743"/>
    <x v="2"/>
    <s v="wearables"/>
    <x v="980"/>
    <d v="1944-11-28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n v="44449.5"/>
    <x v="2"/>
    <s v="wearables"/>
    <x v="981"/>
    <d v="1944-08-07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n v="8751.5"/>
    <x v="2"/>
    <s v="wearables"/>
    <x v="982"/>
    <d v="1946-10-01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n v="67485"/>
    <x v="2"/>
    <s v="wearables"/>
    <x v="983"/>
    <d v="1946-08-22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n v="5053"/>
    <x v="2"/>
    <s v="wearables"/>
    <x v="984"/>
    <d v="1945-03-26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15944"/>
    <x v="2"/>
    <s v="wearables"/>
    <x v="985"/>
    <d v="1945-12-29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1275"/>
    <x v="2"/>
    <s v="wearables"/>
    <x v="986"/>
    <d v="1946-01-08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28305"/>
    <x v="2"/>
    <s v="wearables"/>
    <x v="987"/>
    <d v="1944-06-21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n v="2500"/>
    <x v="2"/>
    <s v="wearables"/>
    <x v="988"/>
    <d v="1946-09-30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n v="5838.5"/>
    <x v="2"/>
    <s v="wearables"/>
    <x v="989"/>
    <d v="1946-09-27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n v="12513"/>
    <x v="2"/>
    <s v="wearables"/>
    <x v="990"/>
    <d v="1944-09-01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n v="2606"/>
    <x v="2"/>
    <s v="wearables"/>
    <x v="991"/>
    <d v="1946-07-11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n v="50233.5"/>
    <x v="2"/>
    <s v="wearables"/>
    <x v="992"/>
    <d v="1946-05-06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n v="43780.5"/>
    <x v="2"/>
    <s v="wearables"/>
    <x v="993"/>
    <d v="1946-11-11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102334.5"/>
    <x v="2"/>
    <s v="wearables"/>
    <x v="994"/>
    <d v="1944-11-28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n v="5363"/>
    <x v="2"/>
    <s v="wearables"/>
    <x v="995"/>
    <d v="1944-11-27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n v="2032.5"/>
    <x v="2"/>
    <s v="wearables"/>
    <x v="996"/>
    <d v="1944-07-25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n v="2532.5"/>
    <x v="2"/>
    <s v="wearables"/>
    <x v="997"/>
    <d v="1944-11-26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n v="47567.5"/>
    <x v="2"/>
    <s v="wearables"/>
    <x v="998"/>
    <d v="1945-11-17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n v="80841.5"/>
    <x v="2"/>
    <s v="wearables"/>
    <x v="999"/>
    <d v="1944-11-11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n v="457262"/>
    <x v="2"/>
    <s v="wearables"/>
    <x v="1000"/>
    <d v="1947-03-14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5100"/>
    <x v="2"/>
    <s v="wearables"/>
    <x v="1001"/>
    <d v="1947-01-29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6479.5"/>
    <x v="2"/>
    <s v="wearables"/>
    <x v="1002"/>
    <d v="1945-12-15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11605.5"/>
    <x v="2"/>
    <s v="wearables"/>
    <x v="1003"/>
    <d v="1947-03-15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n v="22776"/>
    <x v="2"/>
    <s v="wearables"/>
    <x v="1004"/>
    <d v="1946-02-16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n v="175051"/>
    <x v="2"/>
    <s v="wearables"/>
    <x v="1005"/>
    <d v="1945-10-28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117"/>
    <x v="2"/>
    <s v="wearables"/>
    <x v="1006"/>
    <d v="1944-12-10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n v="21648"/>
    <x v="2"/>
    <s v="wearables"/>
    <x v="1007"/>
    <d v="1946-12-13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46875"/>
    <x v="2"/>
    <s v="wearables"/>
    <x v="1008"/>
    <d v="1946-12-27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28282.5"/>
    <x v="2"/>
    <s v="wearables"/>
    <x v="1009"/>
    <d v="1946-06-18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7735"/>
    <x v="2"/>
    <s v="wearables"/>
    <x v="1010"/>
    <d v="1946-09-04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10037.5"/>
    <x v="2"/>
    <s v="wearables"/>
    <x v="1011"/>
    <d v="1944-12-16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n v="540875.52500000002"/>
    <x v="2"/>
    <s v="wearables"/>
    <x v="1012"/>
    <d v="1947-01-23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16816"/>
    <x v="2"/>
    <s v="wearables"/>
    <x v="1013"/>
    <d v="1945-12-27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6530"/>
    <x v="2"/>
    <s v="wearables"/>
    <x v="1014"/>
    <d v="1944-12-30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620"/>
    <x v="2"/>
    <s v="wearables"/>
    <x v="1015"/>
    <d v="1945-11-23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51421"/>
    <x v="2"/>
    <s v="wearables"/>
    <x v="1016"/>
    <d v="1946-04-06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n v="153598.5"/>
    <x v="2"/>
    <s v="wearables"/>
    <x v="1017"/>
    <d v="1945-11-19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10310.5"/>
    <x v="2"/>
    <s v="wearables"/>
    <x v="1018"/>
    <d v="1946-07-13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n v="33150"/>
    <x v="2"/>
    <s v="wearables"/>
    <x v="1019"/>
    <d v="1945-02-02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n v="2368"/>
    <x v="4"/>
    <s v="electronic music"/>
    <x v="1020"/>
    <d v="1945-05-3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n v="6777.0550000000003"/>
    <x v="4"/>
    <s v="electronic music"/>
    <x v="1021"/>
    <d v="1945-10-15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n v="2149"/>
    <x v="4"/>
    <s v="electronic music"/>
    <x v="1022"/>
    <d v="1945-05-15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n v="3371.5"/>
    <x v="4"/>
    <s v="electronic music"/>
    <x v="1023"/>
    <d v="1945-06-18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m/>
    <n v="21863.775000000001"/>
    <x v="4"/>
    <s v="electronic music"/>
    <x v="1024"/>
    <d v="1946-01-29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m/>
    <n v="73474.91"/>
    <x v="4"/>
    <s v="electronic music"/>
    <x v="1025"/>
    <d v="1945-03-14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n v="7000.29"/>
    <x v="4"/>
    <s v="electronic music"/>
    <x v="1026"/>
    <d v="1946-03-30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n v="7617"/>
    <x v="4"/>
    <s v="electronic music"/>
    <x v="1027"/>
    <d v="1944-10-21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m/>
    <n v="10863.5"/>
    <x v="4"/>
    <s v="electronic music"/>
    <x v="1028"/>
    <d v="1947-03-05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n v="10588"/>
    <x v="4"/>
    <s v="electronic music"/>
    <x v="1029"/>
    <d v="1945-04-02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n v="4421"/>
    <x v="4"/>
    <s v="electronic music"/>
    <x v="1030"/>
    <d v="1946-09-11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n v="10370"/>
    <x v="4"/>
    <s v="electronic music"/>
    <x v="1031"/>
    <d v="1945-12-14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n v="5629.42"/>
    <x v="4"/>
    <s v="electronic music"/>
    <x v="1032"/>
    <d v="1946-06-22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n v="1347"/>
    <x v="4"/>
    <s v="electronic music"/>
    <x v="1033"/>
    <d v="1946-12-11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n v="5750.0450000000001"/>
    <x v="4"/>
    <s v="electronic music"/>
    <x v="1034"/>
    <d v="1946-08-04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n v="4776"/>
    <x v="4"/>
    <s v="electronic music"/>
    <x v="1035"/>
    <d v="1945-02-09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n v="4778.1100000000006"/>
    <x v="4"/>
    <s v="electronic music"/>
    <x v="1036"/>
    <d v="1943-01-06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n v="1010.5"/>
    <x v="4"/>
    <s v="electronic music"/>
    <x v="1037"/>
    <d v="1945-05-16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n v="1840"/>
    <x v="4"/>
    <s v="electronic music"/>
    <x v="1038"/>
    <d v="1946-03-18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n v="570.5"/>
    <x v="4"/>
    <s v="electronic music"/>
    <x v="1039"/>
    <d v="1946-12-12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42625"/>
    <x v="5"/>
    <s v="audio"/>
    <x v="1040"/>
    <d v="1946-08-26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n v="25"/>
    <x v="5"/>
    <s v="audio"/>
    <x v="1041"/>
    <d v="1944-07-29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330"/>
    <x v="5"/>
    <s v="audio"/>
    <x v="1042"/>
    <d v="1944-09-10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54268.5"/>
    <x v="5"/>
    <s v="audio"/>
    <x v="1043"/>
    <d v="1945-05-18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503"/>
    <x v="5"/>
    <s v="audio"/>
    <x v="1044"/>
    <d v="1945-03-03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5133"/>
    <x v="5"/>
    <s v="audio"/>
    <x v="1045"/>
    <d v="1944-08-21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n v="1500"/>
    <x v="5"/>
    <s v="audio"/>
    <x v="1046"/>
    <d v="1945-12-24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000.5"/>
    <x v="5"/>
    <s v="audio"/>
    <x v="1047"/>
    <d v="1944-11-03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7606"/>
    <x v="5"/>
    <s v="audio"/>
    <x v="1048"/>
    <d v="1946-09-24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n v="6000"/>
    <x v="5"/>
    <s v="audio"/>
    <x v="1049"/>
    <d v="1946-02-10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n v="1250"/>
    <x v="5"/>
    <s v="audio"/>
    <x v="1050"/>
    <d v="1945-09-12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n v="250"/>
    <x v="5"/>
    <s v="audio"/>
    <x v="1051"/>
    <d v="1944-08-25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n v="2168"/>
    <x v="5"/>
    <s v="audio"/>
    <x v="1052"/>
    <d v="1946-06-05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757.5"/>
    <x v="5"/>
    <s v="audio"/>
    <x v="1053"/>
    <d v="1947-03-05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n v="1250"/>
    <x v="5"/>
    <s v="audio"/>
    <x v="1054"/>
    <d v="1944-08-08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n v="1750"/>
    <x v="5"/>
    <s v="audio"/>
    <x v="1055"/>
    <d v="1946-03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n v="5000"/>
    <x v="5"/>
    <s v="audio"/>
    <x v="1056"/>
    <d v="1945-04-22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n v="5000"/>
    <x v="5"/>
    <s v="audio"/>
    <x v="1057"/>
    <d v="1946-12-03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n v="20000"/>
    <x v="5"/>
    <s v="audio"/>
    <x v="1058"/>
    <d v="1945-03-24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n v="550"/>
    <x v="5"/>
    <s v="audio"/>
    <x v="1059"/>
    <d v="1945-03-11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2525"/>
    <x v="5"/>
    <s v="audio"/>
    <x v="1060"/>
    <d v="1945-04-13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n v="2000"/>
    <x v="5"/>
    <s v="audio"/>
    <x v="1061"/>
    <d v="1946-05-01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194.5"/>
    <x v="5"/>
    <s v="audio"/>
    <x v="1062"/>
    <d v="1946-07-11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n v="500"/>
    <x v="5"/>
    <s v="audio"/>
    <x v="1063"/>
    <d v="1946-08-30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49038.5"/>
    <x v="6"/>
    <s v="video games"/>
    <x v="1064"/>
    <d v="1943-07-06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540.5"/>
    <x v="6"/>
    <s v="video games"/>
    <x v="1065"/>
    <d v="1944-02-18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77525.5"/>
    <x v="6"/>
    <s v="video games"/>
    <x v="1066"/>
    <d v="1943-08-03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315"/>
    <x v="6"/>
    <s v="video games"/>
    <x v="1067"/>
    <d v="1943-12-20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5022.5"/>
    <x v="6"/>
    <s v="video games"/>
    <x v="1068"/>
    <d v="1946-04-09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1525"/>
    <x v="6"/>
    <s v="video games"/>
    <x v="1069"/>
    <d v="1943-11-25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5035"/>
    <x v="6"/>
    <s v="video games"/>
    <x v="1070"/>
    <d v="1942-09-30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n v="50"/>
    <x v="6"/>
    <s v="video games"/>
    <x v="1071"/>
    <d v="1945-11-15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37525.5"/>
    <x v="6"/>
    <s v="video games"/>
    <x v="1072"/>
    <d v="1944-02-04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380"/>
    <x v="6"/>
    <s v="video games"/>
    <x v="1073"/>
    <d v="1941-10-14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28703.5"/>
    <x v="6"/>
    <s v="video games"/>
    <x v="1074"/>
    <d v="1944-01-03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522.5"/>
    <x v="6"/>
    <s v="video games"/>
    <x v="1075"/>
    <d v="1942-05-05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n v="61037"/>
    <x v="6"/>
    <s v="video games"/>
    <x v="1076"/>
    <d v="1944-09-09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16172"/>
    <x v="6"/>
    <s v="video games"/>
    <x v="1077"/>
    <d v="1946-01-12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322.5"/>
    <x v="6"/>
    <s v="video games"/>
    <x v="1078"/>
    <d v="1941-07-20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13339"/>
    <x v="6"/>
    <s v="video games"/>
    <x v="1079"/>
    <d v="1946-05-13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0910.5"/>
    <x v="6"/>
    <s v="video games"/>
    <x v="1080"/>
    <d v="1944-05-09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4006"/>
    <x v="6"/>
    <s v="video games"/>
    <x v="1081"/>
    <d v="1945-01-26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5028"/>
    <x v="6"/>
    <s v="video games"/>
    <x v="1082"/>
    <d v="1942-08-09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25205"/>
    <x v="6"/>
    <s v="video games"/>
    <x v="1083"/>
    <d v="1944-07-31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n v="275"/>
    <x v="6"/>
    <s v="video games"/>
    <x v="1084"/>
    <d v="1944-08-06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5513"/>
    <x v="6"/>
    <s v="video games"/>
    <x v="1085"/>
    <d v="1946-03-13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9007.5"/>
    <x v="6"/>
    <s v="video games"/>
    <x v="1086"/>
    <d v="1944-08-22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n v="550"/>
    <x v="6"/>
    <s v="video games"/>
    <x v="1087"/>
    <d v="1944-06-13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25691.17"/>
    <x v="6"/>
    <s v="video games"/>
    <x v="1088"/>
    <d v="1944-04-22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8087"/>
    <x v="6"/>
    <s v="video games"/>
    <x v="1089"/>
    <d v="1945-06-24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6502"/>
    <x v="6"/>
    <s v="video games"/>
    <x v="1090"/>
    <d v="1945-05-27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12.5"/>
    <x v="6"/>
    <s v="video games"/>
    <x v="1091"/>
    <d v="1946-04-09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1010.5"/>
    <x v="6"/>
    <s v="video games"/>
    <x v="1092"/>
    <d v="1943-01-05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71.125"/>
    <x v="6"/>
    <s v="video games"/>
    <x v="1093"/>
    <d v="1946-02-09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0647.005000000001"/>
    <x v="6"/>
    <s v="video games"/>
    <x v="1094"/>
    <d v="1941-10-07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n v="262587"/>
    <x v="6"/>
    <s v="video games"/>
    <x v="1095"/>
    <d v="1943-08-29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076"/>
    <x v="6"/>
    <s v="video games"/>
    <x v="1096"/>
    <d v="1944-10-02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50023.5"/>
    <x v="6"/>
    <s v="video games"/>
    <x v="1097"/>
    <d v="1944-02-29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13401.5"/>
    <x v="6"/>
    <s v="video games"/>
    <x v="1098"/>
    <d v="1944-04-11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12.5"/>
    <x v="6"/>
    <s v="video games"/>
    <x v="1099"/>
    <d v="1945-05-11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2050"/>
    <x v="6"/>
    <s v="video games"/>
    <x v="1100"/>
    <d v="1946-02-12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50020.5"/>
    <x v="6"/>
    <s v="video games"/>
    <x v="1101"/>
    <d v="1946-07-13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4212.5"/>
    <x v="6"/>
    <s v="video games"/>
    <x v="1102"/>
    <d v="1943-12-08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7621.5"/>
    <x v="6"/>
    <s v="video games"/>
    <x v="1103"/>
    <d v="1946-06-17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31485.5"/>
    <x v="6"/>
    <s v="video games"/>
    <x v="1104"/>
    <d v="1944-06-09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450715.5"/>
    <x v="6"/>
    <s v="video games"/>
    <x v="1105"/>
    <d v="1944-03-22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82.5"/>
    <x v="6"/>
    <s v="video games"/>
    <x v="1106"/>
    <d v="1942-04-03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n v="5000"/>
    <x v="6"/>
    <s v="video games"/>
    <x v="1107"/>
    <d v="1944-07-21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12866.25"/>
    <x v="6"/>
    <s v="video games"/>
    <x v="1108"/>
    <d v="1942-04-12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5022.5"/>
    <x v="6"/>
    <s v="video games"/>
    <x v="1109"/>
    <d v="1946-11-17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5127.5"/>
    <x v="6"/>
    <s v="video games"/>
    <x v="1110"/>
    <d v="1942-12-06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250.5"/>
    <x v="6"/>
    <s v="video games"/>
    <x v="1111"/>
    <d v="1946-01-06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n v="59636.46"/>
    <x v="6"/>
    <s v="video games"/>
    <x v="1112"/>
    <d v="1945-01-17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02.5"/>
    <x v="6"/>
    <s v="video games"/>
    <x v="1113"/>
    <d v="1944-08-12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005"/>
    <x v="6"/>
    <s v="video games"/>
    <x v="1114"/>
    <d v="1943-10-08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20026.5"/>
    <x v="6"/>
    <s v="video games"/>
    <x v="1115"/>
    <d v="1946-03-29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250089.26"/>
    <x v="6"/>
    <s v="video games"/>
    <x v="1116"/>
    <d v="1942-06-08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541.5"/>
    <x v="6"/>
    <s v="video games"/>
    <x v="1117"/>
    <d v="1945-12-23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2304.5"/>
    <x v="6"/>
    <s v="video games"/>
    <x v="1118"/>
    <d v="1944-04-03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1052.5"/>
    <x v="6"/>
    <s v="video games"/>
    <x v="1119"/>
    <d v="1944-04-0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n v="12500"/>
    <x v="6"/>
    <s v="video games"/>
    <x v="1120"/>
    <d v="1941-10-26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125014.5"/>
    <x v="6"/>
    <s v="video games"/>
    <x v="1121"/>
    <d v="1946-03-12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n v="1600"/>
    <x v="6"/>
    <s v="video games"/>
    <x v="1122"/>
    <d v="1943-05-29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2505.5"/>
    <x v="6"/>
    <s v="video games"/>
    <x v="1123"/>
    <d v="1944-04-17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45212.5"/>
    <x v="6"/>
    <s v="mobile games"/>
    <x v="1124"/>
    <d v="1945-04-28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n v="1500"/>
    <x v="6"/>
    <s v="mobile games"/>
    <x v="1125"/>
    <d v="1945-09-23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1005"/>
    <x v="6"/>
    <s v="mobile games"/>
    <x v="1126"/>
    <d v="1946-07-13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17792.5"/>
    <x v="6"/>
    <s v="mobile games"/>
    <x v="1127"/>
    <d v="1944-11-12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500.5"/>
    <x v="6"/>
    <s v="mobile games"/>
    <x v="1128"/>
    <d v="1944-08-05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010.5"/>
    <x v="6"/>
    <s v="mobile games"/>
    <x v="1129"/>
    <d v="1946-06-04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2505.5"/>
    <x v="6"/>
    <s v="mobile games"/>
    <x v="1130"/>
    <d v="1944-11-24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n v="20000"/>
    <x v="6"/>
    <s v="mobile games"/>
    <x v="1131"/>
    <d v="1945-12-22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5719"/>
    <x v="6"/>
    <s v="mobile games"/>
    <x v="1132"/>
    <d v="1946-12-3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1510"/>
    <x v="6"/>
    <s v="mobile games"/>
    <x v="1133"/>
    <d v="1944-07-29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2500.5"/>
    <x v="6"/>
    <s v="mobile games"/>
    <x v="1134"/>
    <d v="1944-11-27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25"/>
    <x v="6"/>
    <s v="mobile games"/>
    <x v="1135"/>
    <d v="1946-08-05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2230"/>
    <x v="6"/>
    <s v="mobile games"/>
    <x v="1136"/>
    <d v="1945-12-17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17437.5"/>
    <x v="6"/>
    <s v="mobile games"/>
    <x v="1137"/>
    <d v="1946-04-22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17562.5"/>
    <x v="6"/>
    <s v="mobile games"/>
    <x v="1138"/>
    <d v="1947-01-20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4002.5"/>
    <x v="6"/>
    <s v="mobile games"/>
    <x v="1139"/>
    <d v="1944-12-30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n v="2500"/>
    <x v="6"/>
    <s v="mobile games"/>
    <x v="1140"/>
    <d v="1945-08-04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n v="250"/>
    <x v="6"/>
    <s v="mobile games"/>
    <x v="1141"/>
    <d v="1945-07-07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n v="2000"/>
    <x v="6"/>
    <s v="mobile games"/>
    <x v="1142"/>
    <d v="1945-02-15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2593"/>
    <x v="6"/>
    <s v="mobile games"/>
    <x v="1143"/>
    <d v="1945-12-15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n v="4650"/>
    <x v="7"/>
    <s v="food trucks"/>
    <x v="1144"/>
    <d v="1945-04-27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40050"/>
    <x v="7"/>
    <s v="food trucks"/>
    <x v="1145"/>
    <d v="1944-09-30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3265"/>
    <x v="7"/>
    <s v="food trucks"/>
    <x v="1146"/>
    <d v="1944-04-30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n v="12500"/>
    <x v="7"/>
    <s v="food trucks"/>
    <x v="1147"/>
    <d v="1944-10-17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7536.5"/>
    <x v="7"/>
    <s v="food trucks"/>
    <x v="1148"/>
    <d v="1946-11-30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25037.5"/>
    <x v="7"/>
    <s v="food trucks"/>
    <x v="1149"/>
    <d v="1946-06-15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1376"/>
    <x v="7"/>
    <s v="food trucks"/>
    <x v="1150"/>
    <d v="1946-01-06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n v="12500"/>
    <x v="7"/>
    <s v="food trucks"/>
    <x v="1151"/>
    <d v="1945-09-05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8455.5"/>
    <x v="7"/>
    <s v="food trucks"/>
    <x v="1152"/>
    <d v="1945-05-13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4025"/>
    <x v="7"/>
    <s v="food trucks"/>
    <x v="1153"/>
    <d v="1945-06-16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2662.5"/>
    <x v="7"/>
    <s v="food trucks"/>
    <x v="1154"/>
    <d v="1945-09-04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12594"/>
    <x v="7"/>
    <s v="food trucks"/>
    <x v="1155"/>
    <d v="1944-08-12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n v="3250"/>
    <x v="7"/>
    <s v="food trucks"/>
    <x v="1156"/>
    <d v="1945-02-22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75.5"/>
    <x v="7"/>
    <s v="food trucks"/>
    <x v="1157"/>
    <d v="1944-12-03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3767.5"/>
    <x v="7"/>
    <s v="food trucks"/>
    <x v="1158"/>
    <d v="1944-12-07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n v="3375"/>
    <x v="7"/>
    <s v="food trucks"/>
    <x v="1159"/>
    <d v="1945-06-28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15577.5"/>
    <x v="7"/>
    <s v="food trucks"/>
    <x v="1160"/>
    <d v="1945-03-26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n v="9000"/>
    <x v="7"/>
    <s v="food trucks"/>
    <x v="1161"/>
    <d v="1945-05-17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30017.5"/>
    <x v="7"/>
    <s v="food trucks"/>
    <x v="1162"/>
    <d v="1944-09-23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n v="2600"/>
    <x v="7"/>
    <s v="food trucks"/>
    <x v="1163"/>
    <d v="1944-08-07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n v="5000"/>
    <x v="7"/>
    <s v="food trucks"/>
    <x v="1164"/>
    <d v="1946-06-17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6035.25"/>
    <x v="7"/>
    <s v="food trucks"/>
    <x v="1165"/>
    <d v="1944-07-04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8935.5"/>
    <x v="7"/>
    <s v="food trucks"/>
    <x v="1166"/>
    <d v="1945-06-24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30489.5"/>
    <x v="7"/>
    <s v="food trucks"/>
    <x v="1167"/>
    <d v="1944-09-10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9510"/>
    <x v="7"/>
    <s v="food trucks"/>
    <x v="1168"/>
    <d v="1946-09-21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008.5"/>
    <x v="7"/>
    <s v="food trucks"/>
    <x v="1169"/>
    <d v="1945-02-20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12550"/>
    <x v="7"/>
    <s v="food trucks"/>
    <x v="1170"/>
    <d v="1945-05-28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12512.5"/>
    <x v="7"/>
    <s v="food trucks"/>
    <x v="1171"/>
    <d v="1944-11-11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n v="4500"/>
    <x v="7"/>
    <s v="food trucks"/>
    <x v="1172"/>
    <d v="1944-08-18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62515"/>
    <x v="7"/>
    <s v="food trucks"/>
    <x v="1173"/>
    <d v="1945-08-01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7943"/>
    <x v="7"/>
    <s v="food trucks"/>
    <x v="1174"/>
    <d v="1946-05-07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10292.5"/>
    <x v="7"/>
    <s v="food trucks"/>
    <x v="1175"/>
    <d v="1945-07-13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87505"/>
    <x v="7"/>
    <s v="food trucks"/>
    <x v="1176"/>
    <d v="1947-03-05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n v="3000"/>
    <x v="7"/>
    <s v="food trucks"/>
    <x v="1177"/>
    <d v="1944-10-13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37502.5"/>
    <x v="7"/>
    <s v="food trucks"/>
    <x v="1178"/>
    <d v="1944-08-14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31600"/>
    <x v="7"/>
    <s v="food trucks"/>
    <x v="1179"/>
    <d v="1945-10-26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27937.5"/>
    <x v="7"/>
    <s v="food trucks"/>
    <x v="1180"/>
    <d v="1944-06-26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25002"/>
    <x v="7"/>
    <s v="food trucks"/>
    <x v="1181"/>
    <d v="1945-02-27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521"/>
    <x v="7"/>
    <s v="food trucks"/>
    <x v="1182"/>
    <d v="1947-01-11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1300"/>
    <x v="7"/>
    <s v="food trucks"/>
    <x v="1183"/>
    <d v="1946-11-01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m/>
    <n v="22543"/>
    <x v="8"/>
    <s v="photobooks"/>
    <x v="1184"/>
    <d v="1947-02-05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m/>
    <n v="12840"/>
    <x v="8"/>
    <s v="photobooks"/>
    <x v="1185"/>
    <d v="1945-06-06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n v="7752.5"/>
    <x v="8"/>
    <s v="photobooks"/>
    <x v="1186"/>
    <d v="1945-05-30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n v="8930.5"/>
    <x v="8"/>
    <s v="photobooks"/>
    <x v="1187"/>
    <d v="1945-05-15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n v="2605.5"/>
    <x v="8"/>
    <s v="photobooks"/>
    <x v="1188"/>
    <d v="1946-12-2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n v="9350"/>
    <x v="8"/>
    <s v="photobooks"/>
    <x v="1189"/>
    <d v="1946-06-2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n v="587.5"/>
    <x v="8"/>
    <s v="photobooks"/>
    <x v="1190"/>
    <d v="1944-08-29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n v="2822.5"/>
    <x v="8"/>
    <s v="photobooks"/>
    <x v="1191"/>
    <d v="1946-03-19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n v="195"/>
    <x v="8"/>
    <s v="photobooks"/>
    <x v="1192"/>
    <d v="1947-02-10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m/>
    <n v="21415.5"/>
    <x v="8"/>
    <s v="photobooks"/>
    <x v="1193"/>
    <d v="1946-04-08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m/>
    <n v="26390"/>
    <x v="8"/>
    <s v="photobooks"/>
    <x v="1194"/>
    <d v="1945-04-06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m/>
    <n v="11750"/>
    <x v="8"/>
    <s v="photobooks"/>
    <x v="1195"/>
    <d v="1945-12-18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m/>
    <n v="26818.5"/>
    <x v="8"/>
    <s v="photobooks"/>
    <x v="1196"/>
    <d v="1945-12-16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m/>
    <n v="26497"/>
    <x v="8"/>
    <s v="photobooks"/>
    <x v="1197"/>
    <d v="1946-06-12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n v="6310.5"/>
    <x v="8"/>
    <s v="photobooks"/>
    <x v="1198"/>
    <d v="1945-12-29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n v="2675.5"/>
    <x v="8"/>
    <s v="photobooks"/>
    <x v="1199"/>
    <d v="1945-07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n v="5414.5"/>
    <x v="8"/>
    <s v="photobooks"/>
    <x v="1200"/>
    <d v="1945-04-14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n v="6073.1350000000002"/>
    <x v="8"/>
    <s v="photobooks"/>
    <x v="1201"/>
    <d v="1946-07-14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m/>
    <n v="37405.5"/>
    <x v="8"/>
    <s v="photobooks"/>
    <x v="1202"/>
    <d v="1945-06-25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m/>
    <n v="16500"/>
    <x v="8"/>
    <s v="photobooks"/>
    <x v="1203"/>
    <d v="1945-05-29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m/>
    <n v="13191.5"/>
    <x v="8"/>
    <s v="photobooks"/>
    <x v="1204"/>
    <d v="1945-12-02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m/>
    <n v="13056"/>
    <x v="8"/>
    <s v="photobooks"/>
    <x v="1205"/>
    <d v="1945-06-11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n v="967.5"/>
    <x v="8"/>
    <s v="photobooks"/>
    <x v="1206"/>
    <d v="1947-03-10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m/>
    <n v="17048"/>
    <x v="8"/>
    <s v="photobooks"/>
    <x v="1207"/>
    <d v="1946-03-30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m/>
    <n v="12765"/>
    <x v="8"/>
    <s v="photobooks"/>
    <x v="1208"/>
    <d v="1946-03-23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n v="6180"/>
    <x v="8"/>
    <s v="photobooks"/>
    <x v="1209"/>
    <d v="1947-02-24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m/>
    <n v="35431.5"/>
    <x v="8"/>
    <s v="photobooks"/>
    <x v="1210"/>
    <d v="1945-05-29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n v="1005.5"/>
    <x v="8"/>
    <s v="photobooks"/>
    <x v="1211"/>
    <d v="1946-06-08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n v="2863"/>
    <x v="8"/>
    <s v="photobooks"/>
    <x v="1212"/>
    <d v="1945-11-25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n v="6572.5"/>
    <x v="8"/>
    <s v="photobooks"/>
    <x v="1213"/>
    <d v="1947-01-30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n v="2318"/>
    <x v="8"/>
    <s v="photobooks"/>
    <x v="1214"/>
    <d v="1945-06-07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m/>
    <n v="22152.005000000001"/>
    <x v="8"/>
    <s v="photobooks"/>
    <x v="1215"/>
    <d v="1944-05-28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m/>
    <n v="17199"/>
    <x v="8"/>
    <s v="photobooks"/>
    <x v="1216"/>
    <d v="1945-09-30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m/>
    <n v="26844.5"/>
    <x v="8"/>
    <s v="photobooks"/>
    <x v="1217"/>
    <d v="1946-07-13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m/>
    <n v="12252.5"/>
    <x v="8"/>
    <s v="photobooks"/>
    <x v="1218"/>
    <d v="1945-10-30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m/>
    <n v="21187"/>
    <x v="8"/>
    <s v="photobooks"/>
    <x v="1219"/>
    <d v="1946-10-19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m/>
    <n v="15282.5"/>
    <x v="8"/>
    <s v="photobooks"/>
    <x v="1220"/>
    <d v="1945-08-23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n v="2325.5050000000001"/>
    <x v="8"/>
    <s v="photobooks"/>
    <x v="1221"/>
    <d v="1946-12-03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n v="7607.5"/>
    <x v="8"/>
    <s v="photobooks"/>
    <x v="1222"/>
    <d v="1946-03-3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m/>
    <n v="20998.5"/>
    <x v="8"/>
    <s v="photobooks"/>
    <x v="1223"/>
    <d v="1946-11-09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8030"/>
    <x v="4"/>
    <s v="world music"/>
    <x v="1224"/>
    <d v="1944-06-04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1566"/>
    <x v="4"/>
    <s v="world music"/>
    <x v="1225"/>
    <d v="1943-10-21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25968.5"/>
    <x v="4"/>
    <s v="world music"/>
    <x v="1226"/>
    <d v="1944-04-19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n v="1000"/>
    <x v="4"/>
    <s v="world music"/>
    <x v="1227"/>
    <d v="1944-08-05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3232.5"/>
    <x v="4"/>
    <s v="world music"/>
    <x v="1228"/>
    <d v="1941-09-26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1387.5"/>
    <x v="4"/>
    <s v="world music"/>
    <x v="1229"/>
    <d v="1942-04-15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n v="250000"/>
    <x v="4"/>
    <s v="world music"/>
    <x v="1230"/>
    <d v="1941-02-22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n v="2500"/>
    <x v="4"/>
    <s v="world music"/>
    <x v="1231"/>
    <d v="1945-08-26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2520"/>
    <x v="4"/>
    <s v="world music"/>
    <x v="1232"/>
    <d v="1943-10-05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558"/>
    <x v="4"/>
    <s v="world music"/>
    <x v="1233"/>
    <d v="1942-02-19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n v="25000"/>
    <x v="4"/>
    <s v="world music"/>
    <x v="1234"/>
    <d v="1945-01-31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872"/>
    <x v="4"/>
    <s v="world music"/>
    <x v="1235"/>
    <d v="1943-12-14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n v="1250"/>
    <x v="4"/>
    <s v="world music"/>
    <x v="1236"/>
    <d v="1942-07-27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n v="12500"/>
    <x v="4"/>
    <s v="world music"/>
    <x v="1237"/>
    <d v="1942-08-23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89"/>
    <x v="4"/>
    <s v="world music"/>
    <x v="1238"/>
    <d v="1941-08-04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n v="1250"/>
    <x v="4"/>
    <s v="world music"/>
    <x v="1239"/>
    <d v="1942-01-03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4120.5"/>
    <x v="4"/>
    <s v="world music"/>
    <x v="1240"/>
    <d v="1943-07-11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3768.5"/>
    <x v="4"/>
    <s v="world music"/>
    <x v="1241"/>
    <d v="1944-11-01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458"/>
    <x v="4"/>
    <s v="world music"/>
    <x v="1242"/>
    <d v="1941-09-09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6845.5"/>
    <x v="4"/>
    <s v="world music"/>
    <x v="1243"/>
    <d v="1941-07-06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n v="2038"/>
    <x v="4"/>
    <s v="rock"/>
    <x v="1244"/>
    <d v="1943-04-21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n v="2202.5"/>
    <x v="4"/>
    <s v="rock"/>
    <x v="1245"/>
    <d v="1944-06-12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n v="2170"/>
    <x v="4"/>
    <s v="rock"/>
    <x v="1246"/>
    <d v="1941-12-04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n v="3887.5"/>
    <x v="4"/>
    <s v="rock"/>
    <x v="1247"/>
    <d v="1943-05-05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n v="3145.5"/>
    <x v="4"/>
    <s v="rock"/>
    <x v="1248"/>
    <d v="1944-06-11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n v="5111"/>
    <x v="4"/>
    <s v="rock"/>
    <x v="1249"/>
    <d v="1942-07-06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m/>
    <n v="45023"/>
    <x v="4"/>
    <s v="rock"/>
    <x v="1250"/>
    <d v="1944-09-04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n v="6054"/>
    <x v="4"/>
    <s v="rock"/>
    <x v="1251"/>
    <d v="1941-09-23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n v="4159"/>
    <x v="4"/>
    <s v="rock"/>
    <x v="1252"/>
    <d v="1943-10-23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m/>
    <n v="15196.66"/>
    <x v="4"/>
    <s v="rock"/>
    <x v="1253"/>
    <d v="1944-09-01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m/>
    <n v="10011.5"/>
    <x v="4"/>
    <s v="rock"/>
    <x v="1254"/>
    <d v="1940-12-30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n v="4535.5"/>
    <x v="4"/>
    <s v="rock"/>
    <x v="1255"/>
    <d v="1943-11-30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m/>
    <n v="32694.564999999999"/>
    <x v="4"/>
    <s v="rock"/>
    <x v="1256"/>
    <d v="1942-02-10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m/>
    <n v="10855"/>
    <x v="4"/>
    <s v="rock"/>
    <x v="1257"/>
    <d v="1941-04-01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m/>
    <n v="18788.78"/>
    <x v="4"/>
    <s v="rock"/>
    <x v="1258"/>
    <d v="1943-08-30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n v="2553"/>
    <x v="4"/>
    <s v="rock"/>
    <x v="1259"/>
    <d v="1944-06-07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n v="3525.5"/>
    <x v="4"/>
    <s v="rock"/>
    <x v="1260"/>
    <d v="1944-02-25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n v="2012.5"/>
    <x v="4"/>
    <s v="rock"/>
    <x v="1261"/>
    <d v="1944-01-28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n v="7326"/>
    <x v="4"/>
    <s v="rock"/>
    <x v="1262"/>
    <d v="1944-02-15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n v="1642.5"/>
    <x v="4"/>
    <s v="rock"/>
    <x v="1263"/>
    <d v="1944-03-27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n v="866"/>
    <x v="4"/>
    <s v="rock"/>
    <x v="1264"/>
    <d v="1943-10-28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n v="3835.085"/>
    <x v="4"/>
    <s v="rock"/>
    <x v="1265"/>
    <d v="1940-11-28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n v="9522.5"/>
    <x v="4"/>
    <s v="rock"/>
    <x v="1266"/>
    <d v="1944-01-10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m/>
    <n v="22198"/>
    <x v="4"/>
    <s v="rock"/>
    <x v="1267"/>
    <d v="1943-07-23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m/>
    <n v="13000"/>
    <x v="4"/>
    <s v="rock"/>
    <x v="1268"/>
    <d v="1943-09-19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m/>
    <n v="19613"/>
    <x v="4"/>
    <s v="rock"/>
    <x v="1269"/>
    <d v="1946-04-15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n v="10736"/>
    <x v="4"/>
    <s v="rock"/>
    <x v="1270"/>
    <d v="1942-03-24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n v="7567.5"/>
    <x v="4"/>
    <s v="rock"/>
    <x v="1271"/>
    <d v="1943-11-12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n v="5150"/>
    <x v="4"/>
    <s v="rock"/>
    <x v="1272"/>
    <d v="1940-06-13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n v="4070"/>
    <x v="4"/>
    <s v="rock"/>
    <x v="1273"/>
    <d v="1944-08-29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m/>
    <n v="31871.919999999998"/>
    <x v="4"/>
    <s v="rock"/>
    <x v="1274"/>
    <d v="1942-08-29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m/>
    <n v="19660.55"/>
    <x v="4"/>
    <s v="rock"/>
    <x v="1275"/>
    <d v="1943-08-06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n v="3066.3150000000001"/>
    <x v="4"/>
    <s v="rock"/>
    <x v="1276"/>
    <d v="1939-08-3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m/>
    <n v="15459.325000000001"/>
    <x v="4"/>
    <s v="rock"/>
    <x v="1277"/>
    <d v="1942-09-03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n v="8285.5"/>
    <x v="4"/>
    <s v="rock"/>
    <x v="1278"/>
    <d v="1944-06-23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m/>
    <n v="13190.084999999999"/>
    <x v="4"/>
    <s v="rock"/>
    <x v="1279"/>
    <d v="1944-03-22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m/>
    <n v="15818.39"/>
    <x v="4"/>
    <s v="rock"/>
    <x v="1280"/>
    <d v="1941-02-27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n v="7375"/>
    <x v="4"/>
    <s v="rock"/>
    <x v="1281"/>
    <d v="1943-07-27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m/>
    <n v="16771"/>
    <x v="4"/>
    <s v="rock"/>
    <x v="1282"/>
    <d v="1943-12-08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n v="1555.25"/>
    <x v="4"/>
    <s v="rock"/>
    <x v="1283"/>
    <d v="1943-03-10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n v="2010"/>
    <x v="1"/>
    <s v="plays"/>
    <x v="1284"/>
    <d v="1946-12-30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n v="2016.5"/>
    <x v="1"/>
    <s v="plays"/>
    <x v="1285"/>
    <d v="1945-06-18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n v="1562.5"/>
    <x v="1"/>
    <s v="plays"/>
    <x v="1286"/>
    <d v="1945-02-15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n v="427.5"/>
    <x v="1"/>
    <s v="plays"/>
    <x v="1287"/>
    <d v="1945-06-10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n v="4009"/>
    <x v="1"/>
    <s v="plays"/>
    <x v="1288"/>
    <d v="1946-08-09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n v="1688"/>
    <x v="1"/>
    <s v="plays"/>
    <x v="1289"/>
    <d v="1947-01-03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n v="3650"/>
    <x v="1"/>
    <s v="plays"/>
    <x v="1290"/>
    <d v="1945-04-21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n v="3685.5"/>
    <x v="1"/>
    <s v="plays"/>
    <x v="1291"/>
    <d v="1945-04-05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n v="1785"/>
    <x v="1"/>
    <s v="plays"/>
    <x v="1292"/>
    <d v="1945-10-04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m/>
    <n v="15167.5"/>
    <x v="1"/>
    <s v="plays"/>
    <x v="1293"/>
    <d v="1945-11-12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n v="555"/>
    <x v="1"/>
    <s v="plays"/>
    <x v="1294"/>
    <d v="1945-10-17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n v="2524.5"/>
    <x v="1"/>
    <s v="plays"/>
    <x v="1295"/>
    <d v="1945-07-27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n v="1025"/>
    <x v="1"/>
    <s v="plays"/>
    <x v="1296"/>
    <d v="1946-03-13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m/>
    <n v="20952.5"/>
    <x v="1"/>
    <s v="plays"/>
    <x v="1297"/>
    <d v="1946-04-30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n v="2046.5"/>
    <x v="1"/>
    <s v="plays"/>
    <x v="1298"/>
    <d v="1946-04-27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n v="3920"/>
    <x v="1"/>
    <s v="plays"/>
    <x v="1299"/>
    <d v="1945-07-12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n v="3525"/>
    <x v="1"/>
    <s v="plays"/>
    <x v="1300"/>
    <d v="1946-05-3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n v="2027.5"/>
    <x v="1"/>
    <s v="plays"/>
    <x v="1301"/>
    <d v="1945-07-19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n v="2500"/>
    <x v="1"/>
    <s v="plays"/>
    <x v="1302"/>
    <d v="1946-11-30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n v="4029.5650000000001"/>
    <x v="1"/>
    <s v="plays"/>
    <x v="1303"/>
    <d v="1946-07-30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n v="27925.5"/>
    <x v="2"/>
    <s v="wearables"/>
    <x v="1304"/>
    <d v="1947-03-12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18896.5"/>
    <x v="2"/>
    <s v="wearables"/>
    <x v="1305"/>
    <d v="1946-07-20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n v="90885.5"/>
    <x v="2"/>
    <s v="wearables"/>
    <x v="1306"/>
    <d v="1944-12-02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27878.5"/>
    <x v="2"/>
    <s v="wearables"/>
    <x v="1307"/>
    <d v="1946-02-15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5568"/>
    <x v="2"/>
    <s v="wearables"/>
    <x v="1308"/>
    <d v="1946-10-07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n v="12189.5"/>
    <x v="2"/>
    <s v="wearables"/>
    <x v="1309"/>
    <d v="1945-10-13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1550"/>
    <x v="2"/>
    <s v="wearables"/>
    <x v="1310"/>
    <d v="1946-08-18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n v="165035"/>
    <x v="2"/>
    <s v="wearables"/>
    <x v="1311"/>
    <d v="1946-11-29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314"/>
    <x v="2"/>
    <s v="wearables"/>
    <x v="1312"/>
    <d v="1945-04-16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n v="26223"/>
    <x v="2"/>
    <s v="wearables"/>
    <x v="1313"/>
    <d v="1946-03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91014"/>
    <x v="2"/>
    <s v="wearables"/>
    <x v="1314"/>
    <d v="1946-10-20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n v="70202"/>
    <x v="2"/>
    <s v="wearables"/>
    <x v="1315"/>
    <d v="1945-11-04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37500.5"/>
    <x v="2"/>
    <s v="wearables"/>
    <x v="1316"/>
    <d v="1946-02-26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105733.5"/>
    <x v="2"/>
    <s v="wearables"/>
    <x v="1317"/>
    <d v="1946-07-20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23065"/>
    <x v="2"/>
    <s v="wearables"/>
    <x v="1318"/>
    <d v="1945-01-09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3338"/>
    <x v="2"/>
    <s v="wearables"/>
    <x v="1319"/>
    <d v="1944-07-09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50251.5"/>
    <x v="2"/>
    <s v="wearables"/>
    <x v="1320"/>
    <d v="1946-12-29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234009.5"/>
    <x v="2"/>
    <s v="wearables"/>
    <x v="1321"/>
    <d v="1946-12-22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17553"/>
    <x v="2"/>
    <s v="wearables"/>
    <x v="1322"/>
    <d v="1945-05-19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8166"/>
    <x v="2"/>
    <s v="wearables"/>
    <x v="1323"/>
    <d v="1946-04-25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27460"/>
    <x v="2"/>
    <s v="wearables"/>
    <x v="1324"/>
    <d v="1946-10-12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10243"/>
    <x v="2"/>
    <s v="wearables"/>
    <x v="1325"/>
    <d v="1946-12-29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50565"/>
    <x v="2"/>
    <s v="wearables"/>
    <x v="1326"/>
    <d v="1945-01-13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24852.5"/>
    <x v="2"/>
    <s v="wearables"/>
    <x v="1327"/>
    <d v="1945-05-27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38374"/>
    <x v="2"/>
    <s v="wearables"/>
    <x v="1328"/>
    <d v="1946-10-13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25204"/>
    <x v="2"/>
    <s v="wearables"/>
    <x v="1329"/>
    <d v="1944-11-30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21436.5"/>
    <x v="2"/>
    <s v="wearables"/>
    <x v="1330"/>
    <d v="1946-07-01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26708.5"/>
    <x v="2"/>
    <s v="wearables"/>
    <x v="1331"/>
    <d v="1946-08-16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n v="5057.5"/>
    <x v="2"/>
    <s v="wearables"/>
    <x v="1332"/>
    <d v="1947-01-26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n v="1250"/>
    <x v="2"/>
    <s v="wearables"/>
    <x v="1333"/>
    <d v="1944-07-14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n v="73651.5"/>
    <x v="2"/>
    <s v="wearables"/>
    <x v="1334"/>
    <d v="1946-03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14970"/>
    <x v="2"/>
    <s v="wearables"/>
    <x v="1335"/>
    <d v="1945-12-03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n v="92473.5"/>
    <x v="2"/>
    <s v="wearables"/>
    <x v="1336"/>
    <d v="1944-12-15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n v="37345.5"/>
    <x v="2"/>
    <s v="wearables"/>
    <x v="1337"/>
    <d v="1947-03-02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15495.5"/>
    <x v="2"/>
    <s v="wearables"/>
    <x v="1338"/>
    <d v="1945-07-3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26658.5"/>
    <x v="2"/>
    <s v="wearables"/>
    <x v="1339"/>
    <d v="1944-12-06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n v="840"/>
    <x v="2"/>
    <s v="wearables"/>
    <x v="1340"/>
    <d v="1944-08-13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n v="21295"/>
    <x v="2"/>
    <s v="wearables"/>
    <x v="1341"/>
    <d v="1946-09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25050"/>
    <x v="2"/>
    <s v="wearables"/>
    <x v="1342"/>
    <d v="1945-07-15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n v="50574.5"/>
    <x v="2"/>
    <s v="wearables"/>
    <x v="1343"/>
    <d v="1946-08-18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n v="3583"/>
    <x v="3"/>
    <s v="nonfiction"/>
    <x v="1344"/>
    <d v="1946-06-29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n v="337.5"/>
    <x v="3"/>
    <s v="nonfiction"/>
    <x v="1345"/>
    <d v="1944-07-12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n v="6059.5"/>
    <x v="3"/>
    <s v="nonfiction"/>
    <x v="1346"/>
    <d v="1943-06-26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n v="2527.5"/>
    <x v="3"/>
    <s v="nonfiction"/>
    <x v="1347"/>
    <d v="1945-03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n v="5930"/>
    <x v="3"/>
    <s v="nonfiction"/>
    <x v="1348"/>
    <d v="1944-12-16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n v="7605"/>
    <x v="3"/>
    <s v="nonfiction"/>
    <x v="1349"/>
    <d v="1945-12-14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n v="5101.25"/>
    <x v="3"/>
    <s v="nonfiction"/>
    <x v="1350"/>
    <d v="1945-12-24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m/>
    <n v="20126.5"/>
    <x v="3"/>
    <s v="nonfiction"/>
    <x v="1351"/>
    <d v="1946-02-10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m/>
    <n v="11807"/>
    <x v="3"/>
    <s v="nonfiction"/>
    <x v="1352"/>
    <d v="1945-09-03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n v="1168"/>
    <x v="3"/>
    <s v="nonfiction"/>
    <x v="1353"/>
    <d v="1943-03-10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n v="1381.5"/>
    <x v="3"/>
    <s v="nonfiction"/>
    <x v="1354"/>
    <d v="1946-06-10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n v="2783.5"/>
    <x v="3"/>
    <s v="nonfiction"/>
    <x v="1355"/>
    <d v="1942-11-29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n v="4807.7800000000007"/>
    <x v="3"/>
    <s v="nonfiction"/>
    <x v="1356"/>
    <d v="1943-07-04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n v="2253"/>
    <x v="3"/>
    <s v="nonfiction"/>
    <x v="1357"/>
    <d v="1943-02-28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n v="3175"/>
    <x v="3"/>
    <s v="nonfiction"/>
    <x v="1358"/>
    <d v="1941-06-23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n v="712"/>
    <x v="3"/>
    <s v="nonfiction"/>
    <x v="1359"/>
    <d v="1941-07-04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n v="2049"/>
    <x v="3"/>
    <s v="nonfiction"/>
    <x v="1360"/>
    <d v="1942-08-01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n v="6779.5"/>
    <x v="3"/>
    <s v="nonfiction"/>
    <x v="1361"/>
    <d v="1944-06-19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n v="1045.5"/>
    <x v="3"/>
    <s v="nonfiction"/>
    <x v="1362"/>
    <d v="1943-09-06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n v="200"/>
    <x v="3"/>
    <s v="nonfiction"/>
    <x v="1363"/>
    <d v="1946-02-13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m/>
    <n v="45915"/>
    <x v="4"/>
    <s v="rock"/>
    <x v="1364"/>
    <d v="1945-01-05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n v="7510"/>
    <x v="4"/>
    <s v="rock"/>
    <x v="1365"/>
    <d v="1945-03-14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n v="8493.3450000000012"/>
    <x v="4"/>
    <s v="rock"/>
    <x v="1366"/>
    <d v="1944-11-25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n v="5356.5"/>
    <x v="4"/>
    <s v="rock"/>
    <x v="1367"/>
    <d v="1945-11-12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n v="5267.5"/>
    <x v="4"/>
    <s v="rock"/>
    <x v="1368"/>
    <d v="1945-06-13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m/>
    <n v="33225.315000000002"/>
    <x v="4"/>
    <s v="rock"/>
    <x v="1369"/>
    <d v="1944-04-09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n v="1527.5"/>
    <x v="4"/>
    <s v="rock"/>
    <x v="1370"/>
    <d v="1943-10-15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n v="7247"/>
    <x v="4"/>
    <s v="rock"/>
    <x v="1371"/>
    <d v="1945-05-05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n v="560"/>
    <x v="4"/>
    <s v="rock"/>
    <x v="1372"/>
    <d v="1942-07-11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n v="10250.5"/>
    <x v="4"/>
    <s v="rock"/>
    <x v="1373"/>
    <d v="1946-12-29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n v="2171"/>
    <x v="4"/>
    <s v="rock"/>
    <x v="1374"/>
    <d v="1946-03-24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n v="5426.5"/>
    <x v="4"/>
    <s v="rock"/>
    <x v="1375"/>
    <d v="1947-01-14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n v="6521"/>
    <x v="4"/>
    <s v="rock"/>
    <x v="1376"/>
    <d v="1946-12-02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n v="1405"/>
    <x v="4"/>
    <s v="rock"/>
    <x v="1377"/>
    <d v="1947-02-02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n v="3033.5"/>
    <x v="4"/>
    <s v="rock"/>
    <x v="1378"/>
    <d v="1946-07-3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n v="10580"/>
    <x v="4"/>
    <s v="rock"/>
    <x v="1379"/>
    <d v="1945-06-03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n v="65.5"/>
    <x v="4"/>
    <s v="rock"/>
    <x v="1380"/>
    <d v="1945-06-07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n v="5177.5"/>
    <x v="4"/>
    <s v="rock"/>
    <x v="1381"/>
    <d v="1946-12-28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n v="8174.5"/>
    <x v="4"/>
    <s v="rock"/>
    <x v="1382"/>
    <d v="1943-05-05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n v="3436.5"/>
    <x v="4"/>
    <s v="rock"/>
    <x v="1383"/>
    <d v="1946-12-22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n v="3921.5"/>
    <x v="4"/>
    <s v="rock"/>
    <x v="1384"/>
    <d v="1945-07-03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n v="8416.244999999999"/>
    <x v="4"/>
    <s v="rock"/>
    <x v="1385"/>
    <d v="1946-04-28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n v="637.5"/>
    <x v="4"/>
    <s v="rock"/>
    <x v="1386"/>
    <d v="1945-07-27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n v="4732.5"/>
    <x v="4"/>
    <s v="rock"/>
    <x v="1387"/>
    <d v="1945-06-01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n v="5870.1849999999995"/>
    <x v="4"/>
    <s v="rock"/>
    <x v="1388"/>
    <d v="1946-10-16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n v="613.5"/>
    <x v="4"/>
    <s v="rock"/>
    <x v="1389"/>
    <d v="1946-08-12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n v="2927.5"/>
    <x v="4"/>
    <s v="rock"/>
    <x v="1390"/>
    <d v="1945-04-25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n v="525.5"/>
    <x v="4"/>
    <s v="rock"/>
    <x v="1391"/>
    <d v="1945-08-20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n v="2670.5"/>
    <x v="4"/>
    <s v="rock"/>
    <x v="1392"/>
    <d v="1946-03-02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n v="10117.5"/>
    <x v="4"/>
    <s v="rock"/>
    <x v="1393"/>
    <d v="1946-07-3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n v="833"/>
    <x v="4"/>
    <s v="rock"/>
    <x v="1394"/>
    <d v="1947-02-28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n v="3708"/>
    <x v="4"/>
    <s v="rock"/>
    <x v="1395"/>
    <d v="1947-01-13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n v="6219"/>
    <x v="4"/>
    <s v="rock"/>
    <x v="1396"/>
    <d v="1945-02-11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n v="10692.5"/>
    <x v="4"/>
    <s v="rock"/>
    <x v="1397"/>
    <d v="1946-10-26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n v="4613"/>
    <x v="4"/>
    <s v="rock"/>
    <x v="1398"/>
    <d v="1946-07-04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n v="10176.5"/>
    <x v="4"/>
    <s v="rock"/>
    <x v="1399"/>
    <d v="1944-10-05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n v="468"/>
    <x v="4"/>
    <s v="rock"/>
    <x v="1400"/>
    <d v="1946-06-11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m/>
    <n v="7456.5"/>
    <x v="4"/>
    <s v="rock"/>
    <x v="1401"/>
    <d v="1943-05-2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n v="2614.5"/>
    <x v="4"/>
    <s v="rock"/>
    <x v="1402"/>
    <d v="1945-04-29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n v="4051.5"/>
    <x v="4"/>
    <s v="rock"/>
    <x v="1403"/>
    <d v="1943-07-25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7370.5"/>
    <x v="3"/>
    <s v="translations"/>
    <x v="1404"/>
    <d v="1945-02-20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12552.5"/>
    <x v="3"/>
    <s v="translations"/>
    <x v="1405"/>
    <d v="1944-11-26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6007.5"/>
    <x v="3"/>
    <s v="translations"/>
    <x v="1406"/>
    <d v="1945-12-10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1507.5"/>
    <x v="3"/>
    <s v="translations"/>
    <x v="1407"/>
    <d v="1944-08-10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536"/>
    <x v="3"/>
    <s v="translations"/>
    <x v="1408"/>
    <d v="1945-11-11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n v="2000"/>
    <x v="3"/>
    <s v="translations"/>
    <x v="1409"/>
    <d v="1944-12-30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3000.5"/>
    <x v="3"/>
    <s v="translations"/>
    <x v="1410"/>
    <d v="1946-06-02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1503.5"/>
    <x v="3"/>
    <s v="translations"/>
    <x v="1411"/>
    <d v="1945-02-04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3660"/>
    <x v="3"/>
    <s v="translations"/>
    <x v="1412"/>
    <d v="1944-12-02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50"/>
    <x v="3"/>
    <s v="translations"/>
    <x v="1413"/>
    <d v="1946-02-18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250.5"/>
    <x v="3"/>
    <s v="translations"/>
    <x v="1414"/>
    <d v="1947-01-02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2600"/>
    <x v="3"/>
    <s v="translations"/>
    <x v="1415"/>
    <d v="1945-08-14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n v="25000"/>
    <x v="3"/>
    <s v="translations"/>
    <x v="1416"/>
    <d v="1945-11-19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277.5"/>
    <x v="3"/>
    <s v="translations"/>
    <x v="1417"/>
    <d v="1945-09-13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1503"/>
    <x v="3"/>
    <s v="translations"/>
    <x v="1418"/>
    <d v="1946-02-23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3372.5"/>
    <x v="3"/>
    <s v="translations"/>
    <x v="1419"/>
    <d v="1946-10-08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56.5"/>
    <x v="3"/>
    <s v="translations"/>
    <x v="1420"/>
    <d v="1946-06-27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100"/>
    <x v="3"/>
    <s v="translations"/>
    <x v="1421"/>
    <d v="1945-02-06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2513"/>
    <x v="3"/>
    <s v="translations"/>
    <x v="1422"/>
    <d v="1946-09-20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5050"/>
    <x v="3"/>
    <s v="translations"/>
    <x v="1423"/>
    <d v="1945-12-30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4513.5"/>
    <x v="3"/>
    <s v="translations"/>
    <x v="1424"/>
    <d v="1946-11-14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n v="6500"/>
    <x v="3"/>
    <s v="translations"/>
    <x v="1425"/>
    <d v="1945-04-27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n v="500"/>
    <x v="3"/>
    <s v="translations"/>
    <x v="1426"/>
    <d v="1945-08-22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2709.5"/>
    <x v="3"/>
    <s v="translations"/>
    <x v="1427"/>
    <d v="1946-09-17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522.5"/>
    <x v="3"/>
    <s v="translations"/>
    <x v="1428"/>
    <d v="1946-04-01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n v="5000"/>
    <x v="3"/>
    <s v="translations"/>
    <x v="1429"/>
    <d v="1945-04-08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2701.5"/>
    <x v="3"/>
    <s v="translations"/>
    <x v="1430"/>
    <d v="1944-12-17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215.5"/>
    <x v="3"/>
    <s v="translations"/>
    <x v="1431"/>
    <d v="1945-11-24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n v="20000"/>
    <x v="3"/>
    <s v="translations"/>
    <x v="1432"/>
    <d v="1945-07-18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6402.5"/>
    <x v="3"/>
    <s v="translations"/>
    <x v="1433"/>
    <d v="1946-12-09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45095"/>
    <x v="3"/>
    <s v="translations"/>
    <x v="1434"/>
    <d v="1945-06-06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507.5"/>
    <x v="3"/>
    <s v="translations"/>
    <x v="1435"/>
    <d v="1945-10-09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5038.5"/>
    <x v="3"/>
    <s v="translations"/>
    <x v="1436"/>
    <d v="1946-02-19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1903.5"/>
    <x v="3"/>
    <s v="translations"/>
    <x v="1437"/>
    <d v="1944-07-11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10300"/>
    <x v="3"/>
    <s v="translations"/>
    <x v="1438"/>
    <d v="1946-04-26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1452.5"/>
    <x v="3"/>
    <s v="translations"/>
    <x v="1439"/>
    <d v="1945-03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6500.5"/>
    <x v="3"/>
    <s v="translations"/>
    <x v="1440"/>
    <d v="1946-05-25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91010"/>
    <x v="3"/>
    <s v="translations"/>
    <x v="1441"/>
    <d v="1945-09-09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n v="750"/>
    <x v="3"/>
    <s v="translations"/>
    <x v="1442"/>
    <d v="1946-05-24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n v="6500"/>
    <x v="3"/>
    <s v="translations"/>
    <x v="1443"/>
    <d v="1947-01-01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n v="2475"/>
    <x v="3"/>
    <s v="translations"/>
    <x v="1444"/>
    <d v="1945-09-10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n v="65000"/>
    <x v="3"/>
    <s v="translations"/>
    <x v="1445"/>
    <d v="1945-06-12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n v="450"/>
    <x v="3"/>
    <s v="translations"/>
    <x v="1446"/>
    <d v="1946-04-20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0037.5"/>
    <x v="3"/>
    <s v="translations"/>
    <x v="1447"/>
    <d v="1946-07-07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n v="100000"/>
    <x v="3"/>
    <s v="translations"/>
    <x v="1448"/>
    <d v="1945-05-20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n v="4444"/>
    <x v="3"/>
    <s v="translations"/>
    <x v="1449"/>
    <d v="1945-05-08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50000.5"/>
    <x v="3"/>
    <s v="translations"/>
    <x v="1450"/>
    <d v="1946-02-18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9476"/>
    <x v="3"/>
    <s v="translations"/>
    <x v="1451"/>
    <d v="1944-11-17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n v="7000"/>
    <x v="3"/>
    <s v="translations"/>
    <x v="1452"/>
    <d v="1944-07-26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n v="12500"/>
    <x v="3"/>
    <s v="translations"/>
    <x v="1453"/>
    <d v="1947-04-14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882.5"/>
    <x v="3"/>
    <s v="translations"/>
    <x v="1454"/>
    <d v="1946-04-23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8287.5"/>
    <x v="3"/>
    <s v="translations"/>
    <x v="1455"/>
    <d v="1944-09-03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2572.5"/>
    <x v="3"/>
    <s v="translations"/>
    <x v="1456"/>
    <d v="1947-01-02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n v="3000"/>
    <x v="3"/>
    <s v="translations"/>
    <x v="1457"/>
    <d v="1945-11-09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n v="2500"/>
    <x v="3"/>
    <s v="translations"/>
    <x v="1458"/>
    <d v="1944-08-09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n v="18500"/>
    <x v="3"/>
    <s v="translations"/>
    <x v="1459"/>
    <d v="1945-11-30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n v="12500000"/>
    <x v="3"/>
    <s v="translations"/>
    <x v="1460"/>
    <d v="1944-11-28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m/>
    <n v="15093.345000000001"/>
    <x v="3"/>
    <s v="radio &amp; podcasts"/>
    <x v="1461"/>
    <d v="1944-10-19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n v="4170.3500000000004"/>
    <x v="3"/>
    <s v="radio &amp; podcasts"/>
    <x v="1462"/>
    <d v="1943-04-09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n v="743"/>
    <x v="3"/>
    <s v="radio &amp; podcasts"/>
    <x v="1463"/>
    <d v="1943-04-06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n v="6580"/>
    <x v="3"/>
    <s v="radio &amp; podcasts"/>
    <x v="1464"/>
    <d v="1943-02-15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m/>
    <n v="83462.175000000003"/>
    <x v="3"/>
    <s v="radio &amp; podcasts"/>
    <x v="1465"/>
    <d v="1942-03-21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m/>
    <n v="16630.184999999998"/>
    <x v="3"/>
    <s v="radio &amp; podcasts"/>
    <x v="1466"/>
    <d v="1946-01-10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m/>
    <n v="43016"/>
    <x v="3"/>
    <s v="radio &amp; podcasts"/>
    <x v="1467"/>
    <d v="1942-03-24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n v="9612.5"/>
    <x v="3"/>
    <s v="radio &amp; podcasts"/>
    <x v="1468"/>
    <d v="1941-06-10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m/>
    <n v="46114"/>
    <x v="3"/>
    <s v="radio &amp; podcasts"/>
    <x v="1469"/>
    <d v="1943-02-14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n v="1688.5"/>
    <x v="3"/>
    <s v="radio &amp; podcasts"/>
    <x v="1470"/>
    <d v="1942-12-2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m/>
    <n v="32614.5"/>
    <x v="3"/>
    <s v="radio &amp; podcasts"/>
    <x v="1471"/>
    <d v="1945-04-07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m/>
    <n v="29838"/>
    <x v="3"/>
    <s v="radio &amp; podcasts"/>
    <x v="1472"/>
    <d v="1943-10-15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n v="1653.87"/>
    <x v="3"/>
    <s v="radio &amp; podcasts"/>
    <x v="1473"/>
    <d v="1942-02-28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n v="3184"/>
    <x v="3"/>
    <s v="radio &amp; podcasts"/>
    <x v="1474"/>
    <d v="1943-09-12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m/>
    <n v="21650.224999999999"/>
    <x v="3"/>
    <s v="radio &amp; podcasts"/>
    <x v="1475"/>
    <d v="1944-12-18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m/>
    <n v="22846.639999999999"/>
    <x v="3"/>
    <s v="radio &amp; podcasts"/>
    <x v="1476"/>
    <d v="1941-09-08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m/>
    <n v="31696.5"/>
    <x v="3"/>
    <s v="radio &amp; podcasts"/>
    <x v="1477"/>
    <d v="1941-12-21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m/>
    <n v="320403.55499999999"/>
    <x v="3"/>
    <s v="radio &amp; podcasts"/>
    <x v="1478"/>
    <d v="1943-05-13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n v="1899"/>
    <x v="3"/>
    <s v="radio &amp; podcasts"/>
    <x v="1479"/>
    <d v="1944-05-08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m/>
    <n v="54260.1"/>
    <x v="3"/>
    <s v="radio &amp; podcasts"/>
    <x v="1480"/>
    <d v="1943-07-25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2552.5"/>
    <x v="3"/>
    <s v="fiction"/>
    <x v="1481"/>
    <d v="1943-11-01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2502.5"/>
    <x v="3"/>
    <s v="fiction"/>
    <x v="1482"/>
    <d v="1942-09-06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3525"/>
    <x v="3"/>
    <s v="fiction"/>
    <x v="1483"/>
    <d v="1946-07-21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n v="1000"/>
    <x v="3"/>
    <s v="fiction"/>
    <x v="1484"/>
    <d v="1942-07-20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3425"/>
    <x v="3"/>
    <s v="fiction"/>
    <x v="1485"/>
    <d v="1945-06-18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0024"/>
    <x v="3"/>
    <s v="fiction"/>
    <x v="1486"/>
    <d v="1945-02-25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n v="5000"/>
    <x v="3"/>
    <s v="fiction"/>
    <x v="1487"/>
    <d v="1946-08-01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7680"/>
    <x v="3"/>
    <s v="fiction"/>
    <x v="1488"/>
    <d v="1944-01-04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n v="2500"/>
    <x v="3"/>
    <s v="fiction"/>
    <x v="1489"/>
    <d v="1942-11-14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1897.5"/>
    <x v="3"/>
    <s v="fiction"/>
    <x v="1490"/>
    <d v="1943-10-01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650"/>
    <x v="3"/>
    <s v="fiction"/>
    <x v="1491"/>
    <d v="1945-02-13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2015"/>
    <x v="3"/>
    <s v="fiction"/>
    <x v="1492"/>
    <d v="1941-06-16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n v="1200"/>
    <x v="3"/>
    <s v="fiction"/>
    <x v="1493"/>
    <d v="1943-06-15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2722.5"/>
    <x v="3"/>
    <s v="fiction"/>
    <x v="1494"/>
    <d v="1945-04-01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n v="1000"/>
    <x v="3"/>
    <s v="fiction"/>
    <x v="1495"/>
    <d v="1941-08-25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n v="750"/>
    <x v="3"/>
    <s v="fiction"/>
    <x v="1496"/>
    <d v="1944-09-14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7500.5"/>
    <x v="3"/>
    <s v="fiction"/>
    <x v="1497"/>
    <d v="1943-07-30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528.5"/>
    <x v="3"/>
    <s v="fiction"/>
    <x v="1498"/>
    <d v="1944-09-01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1002.5"/>
    <x v="3"/>
    <s v="fiction"/>
    <x v="1499"/>
    <d v="1946-08-04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1750.5"/>
    <x v="3"/>
    <s v="fiction"/>
    <x v="1500"/>
    <d v="1943-04-30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m/>
    <n v="69246"/>
    <x v="8"/>
    <s v="photobooks"/>
    <x v="1501"/>
    <d v="1945-07-06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m/>
    <n v="22159"/>
    <x v="8"/>
    <s v="photobooks"/>
    <x v="1502"/>
    <d v="1946-03-24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n v="3897.9650000000001"/>
    <x v="8"/>
    <s v="photobooks"/>
    <x v="1503"/>
    <d v="1946-10-22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m/>
    <n v="12283"/>
    <x v="8"/>
    <s v="photobooks"/>
    <x v="1504"/>
    <d v="1944-06-08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m/>
    <n v="16286.5"/>
    <x v="8"/>
    <s v="photobooks"/>
    <x v="1505"/>
    <d v="1946-03-21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n v="1585.5"/>
    <x v="8"/>
    <s v="photobooks"/>
    <x v="1506"/>
    <d v="1944-07-22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n v="1890"/>
    <x v="8"/>
    <s v="photobooks"/>
    <x v="1507"/>
    <d v="1940-05-13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m/>
    <n v="19495.5"/>
    <x v="8"/>
    <s v="photobooks"/>
    <x v="1508"/>
    <d v="1944-06-25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m/>
    <n v="19568.61"/>
    <x v="8"/>
    <s v="photobooks"/>
    <x v="1509"/>
    <d v="1947-02-13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m/>
    <n v="16082.8"/>
    <x v="8"/>
    <s v="photobooks"/>
    <x v="1510"/>
    <d v="1944-07-17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m/>
    <n v="14825.5"/>
    <x v="8"/>
    <s v="photobooks"/>
    <x v="1511"/>
    <d v="1945-11-16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m/>
    <n v="11528.5"/>
    <x v="8"/>
    <s v="photobooks"/>
    <x v="1512"/>
    <d v="1947-02-04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m/>
    <n v="10000.75"/>
    <x v="8"/>
    <s v="photobooks"/>
    <x v="1513"/>
    <d v="1944-07-14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m/>
    <n v="25809.5"/>
    <x v="8"/>
    <s v="photobooks"/>
    <x v="1514"/>
    <d v="1945-09-25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m/>
    <n v="385783.5"/>
    <x v="8"/>
    <s v="photobooks"/>
    <x v="1515"/>
    <d v="1946-03-15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m/>
    <n v="17736"/>
    <x v="8"/>
    <s v="photobooks"/>
    <x v="1516"/>
    <d v="1946-10-05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m/>
    <n v="19648.5"/>
    <x v="8"/>
    <s v="photobooks"/>
    <x v="1517"/>
    <d v="1944-12-04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m/>
    <n v="22902.5"/>
    <x v="8"/>
    <s v="photobooks"/>
    <x v="1518"/>
    <d v="1944-05-29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n v="9151.375"/>
    <x v="8"/>
    <s v="photobooks"/>
    <x v="1519"/>
    <d v="1944-06-18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m/>
    <n v="18312.5"/>
    <x v="8"/>
    <s v="photobooks"/>
    <x v="1520"/>
    <d v="1944-12-17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m/>
    <n v="38777.5"/>
    <x v="8"/>
    <s v="photobooks"/>
    <x v="1521"/>
    <d v="1946-06-06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m/>
    <n v="51975.05"/>
    <x v="8"/>
    <s v="photobooks"/>
    <x v="1522"/>
    <d v="1944-10-15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m/>
    <n v="20798"/>
    <x v="8"/>
    <s v="photobooks"/>
    <x v="1523"/>
    <d v="1944-12-21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n v="4605"/>
    <x v="8"/>
    <s v="photobooks"/>
    <x v="1524"/>
    <d v="1947-02-19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n v="3562.0749999999998"/>
    <x v="8"/>
    <s v="photobooks"/>
    <x v="1525"/>
    <d v="1946-08-17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m/>
    <n v="25337.5"/>
    <x v="8"/>
    <s v="photobooks"/>
    <x v="1526"/>
    <d v="1946-01-17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n v="3682.7750000000001"/>
    <x v="8"/>
    <s v="photobooks"/>
    <x v="1527"/>
    <d v="1947-03-13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n v="5723.5"/>
    <x v="8"/>
    <s v="photobooks"/>
    <x v="1528"/>
    <d v="1947-01-3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m/>
    <n v="19064.5"/>
    <x v="8"/>
    <s v="photobooks"/>
    <x v="1529"/>
    <d v="1945-03-17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m/>
    <n v="41094.5"/>
    <x v="8"/>
    <s v="photobooks"/>
    <x v="1530"/>
    <d v="1945-10-21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n v="3242.5"/>
    <x v="8"/>
    <s v="photobooks"/>
    <x v="1531"/>
    <d v="1944-11-29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m/>
    <n v="14600.5"/>
    <x v="8"/>
    <s v="photobooks"/>
    <x v="1532"/>
    <d v="1946-02-13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m/>
    <n v="55156.5"/>
    <x v="8"/>
    <s v="photobooks"/>
    <x v="1533"/>
    <d v="1946-05-01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m/>
    <n v="19415"/>
    <x v="8"/>
    <s v="photobooks"/>
    <x v="1534"/>
    <d v="1945-09-02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n v="4648.5"/>
    <x v="8"/>
    <s v="photobooks"/>
    <x v="1535"/>
    <d v="1946-05-22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m/>
    <n v="21018.504999999997"/>
    <x v="8"/>
    <s v="photobooks"/>
    <x v="1536"/>
    <d v="1945-08-25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m/>
    <n v="16794"/>
    <x v="8"/>
    <s v="photobooks"/>
    <x v="1537"/>
    <d v="1946-08-05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n v="7092"/>
    <x v="8"/>
    <s v="photobooks"/>
    <x v="1538"/>
    <d v="1945-01-20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m/>
    <n v="23598.61"/>
    <x v="8"/>
    <s v="photobooks"/>
    <x v="1539"/>
    <d v="1947-01-02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m/>
    <n v="16340"/>
    <x v="8"/>
    <s v="photobooks"/>
    <x v="1540"/>
    <d v="1944-11-24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9003"/>
    <x v="8"/>
    <s v="nature"/>
    <x v="1541"/>
    <d v="1944-12-29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60"/>
    <x v="8"/>
    <s v="nature"/>
    <x v="1542"/>
    <d v="1945-06-28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130"/>
    <x v="8"/>
    <s v="nature"/>
    <x v="1543"/>
    <d v="1944-11-20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n v="500"/>
    <x v="8"/>
    <s v="nature"/>
    <x v="1544"/>
    <d v="1945-03-30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500.5"/>
    <x v="8"/>
    <s v="nature"/>
    <x v="1545"/>
    <d v="1945-02-28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644.5"/>
    <x v="8"/>
    <s v="nature"/>
    <x v="1546"/>
    <d v="1944-09-15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n v="10"/>
    <x v="8"/>
    <s v="nature"/>
    <x v="1547"/>
    <d v="1947-02-22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380"/>
    <x v="8"/>
    <s v="nature"/>
    <x v="1548"/>
    <d v="1945-11-06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335"/>
    <x v="8"/>
    <s v="nature"/>
    <x v="1549"/>
    <d v="1945-11-01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425.5"/>
    <x v="8"/>
    <s v="nature"/>
    <x v="1550"/>
    <d v="1946-05-11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n v="1750"/>
    <x v="8"/>
    <s v="nature"/>
    <x v="1551"/>
    <d v="1945-05-25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3207.5"/>
    <x v="8"/>
    <s v="nature"/>
    <x v="1552"/>
    <d v="1944-09-29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n v="3000"/>
    <x v="8"/>
    <s v="nature"/>
    <x v="1553"/>
    <d v="1945-08-3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n v="10000"/>
    <x v="8"/>
    <s v="nature"/>
    <x v="1554"/>
    <d v="1945-07-3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n v="375"/>
    <x v="8"/>
    <s v="nature"/>
    <x v="1555"/>
    <d v="1945-09-15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1088.5"/>
    <x v="8"/>
    <s v="nature"/>
    <x v="1556"/>
    <d v="1946-07-03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300"/>
    <x v="8"/>
    <s v="nature"/>
    <x v="1557"/>
    <d v="1944-09-18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392.5"/>
    <x v="8"/>
    <s v="nature"/>
    <x v="1558"/>
    <d v="1945-08-26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7525"/>
    <x v="8"/>
    <s v="nature"/>
    <x v="1559"/>
    <d v="1945-04-27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1297"/>
    <x v="8"/>
    <s v="nature"/>
    <x v="1560"/>
    <d v="1944-11-11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5033.5"/>
    <x v="3"/>
    <s v="art books"/>
    <x v="1561"/>
    <d v="1943-11-06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n v="2000"/>
    <x v="3"/>
    <s v="art books"/>
    <x v="1562"/>
    <d v="1939-12-01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3042.5"/>
    <x v="3"/>
    <s v="art books"/>
    <x v="1563"/>
    <d v="1944-03-12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5005"/>
    <x v="3"/>
    <s v="art books"/>
    <x v="1564"/>
    <d v="1945-05-26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2050"/>
    <x v="3"/>
    <s v="art books"/>
    <x v="1565"/>
    <d v="1941-06-06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8187.5"/>
    <x v="3"/>
    <s v="art books"/>
    <x v="1566"/>
    <d v="1946-07-26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4425"/>
    <x v="3"/>
    <s v="art books"/>
    <x v="1567"/>
    <d v="1944-02-16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4205"/>
    <x v="3"/>
    <s v="art books"/>
    <x v="1568"/>
    <d v="1944-12-22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n v="15000"/>
    <x v="3"/>
    <s v="art books"/>
    <x v="1569"/>
    <d v="1943-05-24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242"/>
    <x v="3"/>
    <s v="art books"/>
    <x v="1570"/>
    <d v="1946-04-07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6090"/>
    <x v="3"/>
    <s v="art books"/>
    <x v="1571"/>
    <d v="1945-06-17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1312.5"/>
    <x v="3"/>
    <s v="art books"/>
    <x v="1572"/>
    <d v="1946-02-26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4611.5"/>
    <x v="3"/>
    <s v="art books"/>
    <x v="1573"/>
    <d v="1947-03-3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5253"/>
    <x v="3"/>
    <s v="art books"/>
    <x v="1574"/>
    <d v="1945-02-15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145.5"/>
    <x v="3"/>
    <s v="art books"/>
    <x v="1575"/>
    <d v="1944-07-07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2825"/>
    <x v="3"/>
    <s v="art books"/>
    <x v="1576"/>
    <d v="1945-06-28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5027.5"/>
    <x v="3"/>
    <s v="art books"/>
    <x v="1577"/>
    <d v="1942-07-23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1051"/>
    <x v="3"/>
    <s v="art books"/>
    <x v="1578"/>
    <d v="1940-08-31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680.5"/>
    <x v="3"/>
    <s v="art books"/>
    <x v="1579"/>
    <d v="1943-08-27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n v="875"/>
    <x v="3"/>
    <s v="art books"/>
    <x v="1580"/>
    <d v="1942-05-20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02.5"/>
    <x v="8"/>
    <s v="places"/>
    <x v="1581"/>
    <d v="1945-12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546.5"/>
    <x v="8"/>
    <s v="places"/>
    <x v="1582"/>
    <d v="1945-10-24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0007.5"/>
    <x v="8"/>
    <s v="places"/>
    <x v="1583"/>
    <d v="1944-09-23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n v="600"/>
    <x v="8"/>
    <s v="places"/>
    <x v="1584"/>
    <d v="1944-05-28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790"/>
    <x v="8"/>
    <s v="places"/>
    <x v="1585"/>
    <d v="1946-12-24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n v="750"/>
    <x v="8"/>
    <s v="places"/>
    <x v="1586"/>
    <d v="1945-04-03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3750.5"/>
    <x v="8"/>
    <s v="places"/>
    <x v="1587"/>
    <d v="1944-12-11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n v="258"/>
    <x v="8"/>
    <s v="places"/>
    <x v="1588"/>
    <d v="1945-01-29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n v="600"/>
    <x v="8"/>
    <s v="places"/>
    <x v="1589"/>
    <d v="1945-10-07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30510"/>
    <x v="8"/>
    <s v="places"/>
    <x v="1590"/>
    <d v="1945-09-21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9046"/>
    <x v="8"/>
    <s v="places"/>
    <x v="1591"/>
    <d v="1946-04-02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n v="12.5"/>
    <x v="8"/>
    <s v="places"/>
    <x v="1592"/>
    <d v="1945-03-26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1001.5"/>
    <x v="8"/>
    <s v="places"/>
    <x v="1593"/>
    <d v="1945-02-26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602.5"/>
    <x v="8"/>
    <s v="places"/>
    <x v="1594"/>
    <d v="1946-05-14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50140"/>
    <x v="8"/>
    <s v="places"/>
    <x v="1595"/>
    <d v="1944-06-16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1662.5"/>
    <x v="8"/>
    <s v="places"/>
    <x v="1596"/>
    <d v="1944-12-11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n v="7500"/>
    <x v="8"/>
    <s v="places"/>
    <x v="1597"/>
    <d v="1946-09-19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400.5"/>
    <x v="8"/>
    <s v="places"/>
    <x v="1598"/>
    <d v="1945-07-24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n v="250"/>
    <x v="8"/>
    <s v="places"/>
    <x v="1599"/>
    <d v="1946-04-07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2683.5"/>
    <x v="8"/>
    <s v="places"/>
    <x v="1600"/>
    <d v="1944-07-13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n v="2603.1149999999998"/>
    <x v="4"/>
    <s v="rock"/>
    <x v="1601"/>
    <d v="1941-05-03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n v="1501.25"/>
    <x v="4"/>
    <s v="rock"/>
    <x v="1602"/>
    <d v="1941-10-12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n v="2000.33"/>
    <x v="4"/>
    <s v="rock"/>
    <x v="1603"/>
    <d v="1942-01-26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n v="3109.5"/>
    <x v="4"/>
    <s v="rock"/>
    <x v="1604"/>
    <d v="1942-03-16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n v="6020.8"/>
    <x v="4"/>
    <s v="rock"/>
    <x v="1605"/>
    <d v="1941-07-30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n v="8040.165"/>
    <x v="4"/>
    <s v="rock"/>
    <x v="1606"/>
    <d v="1941-03-22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m/>
    <n v="12255.5"/>
    <x v="4"/>
    <s v="rock"/>
    <x v="1607"/>
    <d v="1942-06-13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n v="1207.5"/>
    <x v="4"/>
    <s v="rock"/>
    <x v="1608"/>
    <d v="1943-12-3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n v="1637.5"/>
    <x v="4"/>
    <s v="rock"/>
    <x v="1609"/>
    <d v="1941-10-3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n v="3718.5"/>
    <x v="4"/>
    <s v="rock"/>
    <x v="1610"/>
    <d v="1942-12-14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n v="900.5"/>
    <x v="4"/>
    <s v="rock"/>
    <x v="1611"/>
    <d v="1943-06-04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n v="525"/>
    <x v="4"/>
    <s v="rock"/>
    <x v="1612"/>
    <d v="1943-01-01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n v="1007.5"/>
    <x v="4"/>
    <s v="rock"/>
    <x v="1613"/>
    <d v="1942-07-21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n v="5067.5"/>
    <x v="4"/>
    <s v="rock"/>
    <x v="1614"/>
    <d v="1944-08-01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n v="8565"/>
    <x v="4"/>
    <s v="rock"/>
    <x v="1615"/>
    <d v="1941-12-11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n v="10210"/>
    <x v="4"/>
    <s v="rock"/>
    <x v="1616"/>
    <d v="1942-11-21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n v="8605"/>
    <x v="4"/>
    <s v="rock"/>
    <x v="1617"/>
    <d v="1943-10-3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n v="1538"/>
    <x v="4"/>
    <s v="rock"/>
    <x v="1618"/>
    <d v="1943-03-0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n v="1750"/>
    <x v="4"/>
    <s v="rock"/>
    <x v="1619"/>
    <d v="1944-09-13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n v="1065"/>
    <x v="4"/>
    <s v="rock"/>
    <x v="1620"/>
    <d v="1943-02-22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n v="5530"/>
    <x v="4"/>
    <s v="rock"/>
    <x v="1621"/>
    <d v="1942-05-27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n v="6959.5"/>
    <x v="4"/>
    <s v="rock"/>
    <x v="1622"/>
    <d v="1944-12-15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n v="754"/>
    <x v="4"/>
    <s v="rock"/>
    <x v="1623"/>
    <d v="1943-08-26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n v="1090"/>
    <x v="4"/>
    <s v="rock"/>
    <x v="1624"/>
    <d v="1943-01-08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m/>
    <n v="9575"/>
    <x v="4"/>
    <s v="rock"/>
    <x v="1625"/>
    <d v="1942-09-10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n v="8047.5"/>
    <x v="4"/>
    <s v="rock"/>
    <x v="1626"/>
    <d v="1943-11-30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n v="2170"/>
    <x v="4"/>
    <s v="rock"/>
    <x v="1627"/>
    <d v="1942-11-25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n v="4018.5"/>
    <x v="4"/>
    <s v="rock"/>
    <x v="1628"/>
    <d v="1944-06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n v="6110"/>
    <x v="4"/>
    <s v="rock"/>
    <x v="1629"/>
    <d v="1944-02-19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n v="7305"/>
    <x v="4"/>
    <s v="rock"/>
    <x v="1630"/>
    <d v="1942-03-01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m/>
    <n v="12795.5"/>
    <x v="4"/>
    <s v="rock"/>
    <x v="1631"/>
    <d v="1942-10-11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n v="4032.5"/>
    <x v="4"/>
    <s v="rock"/>
    <x v="1632"/>
    <d v="1941-09-22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n v="10000"/>
    <x v="4"/>
    <s v="rock"/>
    <x v="1633"/>
    <d v="1942-01-14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n v="2005"/>
    <x v="4"/>
    <s v="rock"/>
    <x v="1634"/>
    <d v="1941-05-3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n v="2253"/>
    <x v="4"/>
    <s v="rock"/>
    <x v="1635"/>
    <d v="1946-07-10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n v="4580"/>
    <x v="4"/>
    <s v="rock"/>
    <x v="1636"/>
    <d v="1941-06-10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n v="509.5"/>
    <x v="4"/>
    <s v="rock"/>
    <x v="1637"/>
    <d v="1939-12-30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n v="1025"/>
    <x v="4"/>
    <s v="rock"/>
    <x v="1638"/>
    <d v="1943-02-27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n v="1800"/>
    <x v="4"/>
    <s v="rock"/>
    <x v="1639"/>
    <d v="1942-03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n v="539.72"/>
    <x v="4"/>
    <s v="rock"/>
    <x v="1640"/>
    <d v="1940-08-01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n v="2517.5"/>
    <x v="4"/>
    <s v="pop"/>
    <x v="1641"/>
    <d v="1944-12-17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n v="1200"/>
    <x v="4"/>
    <s v="pop"/>
    <x v="1642"/>
    <d v="1941-06-12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n v="5617.5"/>
    <x v="4"/>
    <s v="pop"/>
    <x v="1643"/>
    <d v="1942-09-23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n v="10475"/>
    <x v="4"/>
    <s v="pop"/>
    <x v="1644"/>
    <d v="1942-11-21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n v="5270"/>
    <x v="4"/>
    <s v="pop"/>
    <x v="1645"/>
    <d v="1943-09-17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n v="2102"/>
    <x v="4"/>
    <s v="pop"/>
    <x v="1646"/>
    <d v="1944-08-12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n v="5118"/>
    <x v="4"/>
    <s v="pop"/>
    <x v="1647"/>
    <d v="1942-06-08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n v="2590.5"/>
    <x v="4"/>
    <s v="pop"/>
    <x v="1648"/>
    <d v="1941-03-18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n v="3811.165"/>
    <x v="4"/>
    <s v="pop"/>
    <x v="1649"/>
    <d v="1944-05-21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n v="2415.5"/>
    <x v="4"/>
    <s v="pop"/>
    <x v="1650"/>
    <d v="1943-10-08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n v="2007.5"/>
    <x v="4"/>
    <s v="pop"/>
    <x v="1651"/>
    <d v="1941-04-24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n v="4515"/>
    <x v="4"/>
    <s v="pop"/>
    <x v="1652"/>
    <d v="1943-11-23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n v="6855.76"/>
    <x v="4"/>
    <s v="pop"/>
    <x v="1653"/>
    <d v="1941-04-22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n v="1209.5"/>
    <x v="4"/>
    <s v="pop"/>
    <x v="1654"/>
    <d v="1942-04-17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n v="1821.5"/>
    <x v="4"/>
    <s v="pop"/>
    <x v="1655"/>
    <d v="1942-04-04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n v="7512.5599999999995"/>
    <x v="4"/>
    <s v="pop"/>
    <x v="1656"/>
    <d v="1942-12-12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m/>
    <n v="25616.724999999999"/>
    <x v="4"/>
    <s v="pop"/>
    <x v="1657"/>
    <d v="1942-05-23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n v="6967"/>
    <x v="4"/>
    <s v="pop"/>
    <x v="1658"/>
    <d v="1942-12-17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n v="532"/>
    <x v="4"/>
    <s v="pop"/>
    <x v="1659"/>
    <d v="1943-12-16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n v="541.5"/>
    <x v="4"/>
    <s v="pop"/>
    <x v="1660"/>
    <d v="1946-04-29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n v="7999"/>
    <x v="4"/>
    <s v="pop"/>
    <x v="1661"/>
    <d v="1946-01-15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n v="8105.5"/>
    <x v="4"/>
    <s v="pop"/>
    <x v="1662"/>
    <d v="1941-12-29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n v="1040"/>
    <x v="4"/>
    <s v="pop"/>
    <x v="1663"/>
    <d v="1945-01-30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n v="2780.1099999999997"/>
    <x v="4"/>
    <s v="pop"/>
    <x v="1664"/>
    <d v="1942-03-15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n v="3840.5"/>
    <x v="4"/>
    <s v="pop"/>
    <x v="1665"/>
    <d v="1941-02-20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n v="3261"/>
    <x v="4"/>
    <s v="pop"/>
    <x v="1666"/>
    <d v="1943-03-27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n v="3856.5"/>
    <x v="4"/>
    <s v="pop"/>
    <x v="1667"/>
    <d v="1944-03-09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n v="8105.5"/>
    <x v="4"/>
    <s v="pop"/>
    <x v="1668"/>
    <d v="1941-11-26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n v="2397.5"/>
    <x v="4"/>
    <s v="pop"/>
    <x v="1669"/>
    <d v="1946-05-30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n v="1013"/>
    <x v="4"/>
    <s v="pop"/>
    <x v="1670"/>
    <d v="1940-07-03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n v="2006.7350000000001"/>
    <x v="4"/>
    <s v="pop"/>
    <x v="1671"/>
    <d v="1946-07-3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n v="1810"/>
    <x v="4"/>
    <s v="pop"/>
    <x v="1672"/>
    <d v="1942-06-03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n v="2395"/>
    <x v="4"/>
    <s v="pop"/>
    <x v="1673"/>
    <d v="1945-03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n v="7542.5"/>
    <x v="4"/>
    <s v="pop"/>
    <x v="1674"/>
    <d v="1946-08-17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n v="1187.08"/>
    <x v="4"/>
    <s v="pop"/>
    <x v="1675"/>
    <d v="1941-10-14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n v="3230"/>
    <x v="4"/>
    <s v="pop"/>
    <x v="1676"/>
    <d v="1942-04-20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n v="6350"/>
    <x v="4"/>
    <s v="pop"/>
    <x v="1677"/>
    <d v="1946-04-15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n v="1638"/>
    <x v="4"/>
    <s v="pop"/>
    <x v="1678"/>
    <d v="1944-02-05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n v="2750"/>
    <x v="4"/>
    <s v="pop"/>
    <x v="1679"/>
    <d v="1941-07-20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n v="1087.5"/>
    <x v="4"/>
    <s v="pop"/>
    <x v="1680"/>
    <d v="1944-07-10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n v="65462.19"/>
    <x v="4"/>
    <s v="faith"/>
    <x v="1681"/>
    <d v="1947-03-28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n v="3000"/>
    <x v="4"/>
    <s v="faith"/>
    <x v="1682"/>
    <d v="1947-04-13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2130"/>
    <x v="4"/>
    <s v="faith"/>
    <x v="1683"/>
    <d v="1947-04-06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365"/>
    <x v="4"/>
    <s v="faith"/>
    <x v="1684"/>
    <d v="1947-03-16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355"/>
    <x v="4"/>
    <s v="faith"/>
    <x v="1685"/>
    <d v="1947-03-23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2509"/>
    <x v="4"/>
    <s v="faith"/>
    <x v="1686"/>
    <d v="1947-04-26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6562.5"/>
    <x v="4"/>
    <s v="faith"/>
    <x v="1687"/>
    <d v="1947-04-09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886"/>
    <x v="4"/>
    <s v="faith"/>
    <x v="1688"/>
    <d v="1947-04-08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2400"/>
    <x v="4"/>
    <s v="faith"/>
    <x v="1689"/>
    <d v="1947-03-15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1567.5"/>
    <x v="4"/>
    <s v="faith"/>
    <x v="1690"/>
    <d v="1947-04-05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0021"/>
    <x v="4"/>
    <s v="faith"/>
    <x v="1691"/>
    <d v="1947-04-02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3695"/>
    <x v="4"/>
    <s v="faith"/>
    <x v="1692"/>
    <d v="1947-03-25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1640"/>
    <x v="4"/>
    <s v="faith"/>
    <x v="1693"/>
    <d v="1947-04-08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002.5"/>
    <x v="4"/>
    <s v="faith"/>
    <x v="1694"/>
    <d v="1947-03-26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702.5"/>
    <x v="4"/>
    <s v="faith"/>
    <x v="1695"/>
    <d v="1947-04-09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n v="150000"/>
    <x v="4"/>
    <s v="faith"/>
    <x v="1696"/>
    <d v="1947-03-3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7513"/>
    <x v="4"/>
    <s v="faith"/>
    <x v="1697"/>
    <d v="1947-04-08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n v="62500"/>
    <x v="4"/>
    <s v="faith"/>
    <x v="1698"/>
    <d v="1947-03-25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2660.5"/>
    <x v="4"/>
    <s v="faith"/>
    <x v="1699"/>
    <d v="1947-04-10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12606"/>
    <x v="4"/>
    <s v="faith"/>
    <x v="1700"/>
    <d v="1947-03-3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2530"/>
    <x v="4"/>
    <s v="faith"/>
    <x v="1701"/>
    <d v="1945-01-13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8250.5"/>
    <x v="4"/>
    <s v="faith"/>
    <x v="1702"/>
    <d v="1945-03-28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25.5"/>
    <x v="4"/>
    <s v="faith"/>
    <x v="1703"/>
    <d v="1945-08-29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651"/>
    <x v="4"/>
    <s v="faith"/>
    <x v="1704"/>
    <d v="1945-02-14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n v="1000"/>
    <x v="4"/>
    <s v="faith"/>
    <x v="1705"/>
    <d v="1945-09-07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n v="2750"/>
    <x v="4"/>
    <s v="faith"/>
    <x v="1706"/>
    <d v="1945-08-21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2743.5"/>
    <x v="4"/>
    <s v="faith"/>
    <x v="1707"/>
    <d v="1946-03-27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n v="3500"/>
    <x v="4"/>
    <s v="faith"/>
    <x v="1708"/>
    <d v="1946-04-30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917.5"/>
    <x v="4"/>
    <s v="faith"/>
    <x v="1709"/>
    <d v="1944-08-29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2517"/>
    <x v="4"/>
    <s v="faith"/>
    <x v="1710"/>
    <d v="1946-01-16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525"/>
    <x v="4"/>
    <s v="faith"/>
    <x v="1711"/>
    <d v="1944-08-30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n v="2500"/>
    <x v="4"/>
    <s v="faith"/>
    <x v="1712"/>
    <d v="1945-06-28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1525"/>
    <x v="4"/>
    <s v="faith"/>
    <x v="1713"/>
    <d v="1944-10-03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3483.5"/>
    <x v="4"/>
    <s v="faith"/>
    <x v="1714"/>
    <d v="1945-04-29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2505.5"/>
    <x v="4"/>
    <s v="faith"/>
    <x v="1715"/>
    <d v="1945-03-29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1075"/>
    <x v="4"/>
    <s v="faith"/>
    <x v="1716"/>
    <d v="1946-12-08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2330"/>
    <x v="4"/>
    <s v="faith"/>
    <x v="1717"/>
    <d v="1946-04-20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17537.5"/>
    <x v="4"/>
    <s v="faith"/>
    <x v="1718"/>
    <d v="1946-05-13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2017.5"/>
    <x v="4"/>
    <s v="faith"/>
    <x v="1719"/>
    <d v="1944-09-15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112.5"/>
    <x v="4"/>
    <s v="faith"/>
    <x v="1720"/>
    <d v="1944-11-07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n v="2500"/>
    <x v="4"/>
    <s v="faith"/>
    <x v="1721"/>
    <d v="1945-12-09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440.5"/>
    <x v="4"/>
    <s v="faith"/>
    <x v="1722"/>
    <d v="1946-04-02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5325"/>
    <x v="4"/>
    <s v="faith"/>
    <x v="1723"/>
    <d v="1945-06-29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3017.5"/>
    <x v="4"/>
    <s v="faith"/>
    <x v="1724"/>
    <d v="1944-10-28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3030"/>
    <x v="4"/>
    <s v="faith"/>
    <x v="1725"/>
    <d v="1944-08-22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4348"/>
    <x v="4"/>
    <s v="faith"/>
    <x v="1726"/>
    <d v="1944-06-25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500.5"/>
    <x v="4"/>
    <s v="faith"/>
    <x v="1727"/>
    <d v="1945-04-03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052.5"/>
    <x v="4"/>
    <s v="faith"/>
    <x v="1728"/>
    <d v="1945-10-19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n v="5000"/>
    <x v="4"/>
    <s v="faith"/>
    <x v="1729"/>
    <d v="1946-06-09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n v="1500"/>
    <x v="4"/>
    <s v="faith"/>
    <x v="1730"/>
    <d v="1945-10-23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n v="500"/>
    <x v="4"/>
    <s v="faith"/>
    <x v="1731"/>
    <d v="1945-06-09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n v="2000"/>
    <x v="4"/>
    <s v="faith"/>
    <x v="1732"/>
    <d v="1946-01-14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n v="5000"/>
    <x v="4"/>
    <s v="faith"/>
    <x v="1733"/>
    <d v="1946-09-12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2250.5"/>
    <x v="4"/>
    <s v="faith"/>
    <x v="1734"/>
    <d v="1945-05-06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5"/>
    <x v="4"/>
    <s v="faith"/>
    <x v="1735"/>
    <d v="1946-08-06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1511"/>
    <x v="4"/>
    <s v="faith"/>
    <x v="1736"/>
    <d v="1945-11-06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2425"/>
    <x v="4"/>
    <s v="faith"/>
    <x v="1737"/>
    <d v="1945-07-18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510"/>
    <x v="4"/>
    <s v="faith"/>
    <x v="1738"/>
    <d v="1944-09-30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500.5"/>
    <x v="4"/>
    <s v="faith"/>
    <x v="1739"/>
    <d v="1946-05-03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n v="1500"/>
    <x v="4"/>
    <s v="faith"/>
    <x v="1740"/>
    <d v="1945-07-14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1265"/>
    <x v="8"/>
    <s v="photobooks"/>
    <x v="1741"/>
    <d v="1945-06-08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2087.5"/>
    <x v="8"/>
    <s v="photobooks"/>
    <x v="1742"/>
    <d v="1947-01-06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6012.5"/>
    <x v="8"/>
    <s v="photobooks"/>
    <x v="1743"/>
    <d v="1946-08-26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6007.5"/>
    <x v="8"/>
    <s v="photobooks"/>
    <x v="1744"/>
    <d v="1945-03-06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7490.5"/>
    <x v="8"/>
    <s v="photobooks"/>
    <x v="1745"/>
    <d v="1946-12-21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m/>
    <n v="18607.5"/>
    <x v="8"/>
    <s v="photobooks"/>
    <x v="1746"/>
    <d v="1946-11-23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9223"/>
    <x v="8"/>
    <s v="photobooks"/>
    <x v="1747"/>
    <d v="1945-11-11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m/>
    <n v="57487"/>
    <x v="8"/>
    <s v="photobooks"/>
    <x v="1748"/>
    <d v="1945-08-3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m/>
    <n v="11230.25"/>
    <x v="8"/>
    <s v="photobooks"/>
    <x v="1749"/>
    <d v="1947-02-28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m/>
    <x v="8"/>
    <s v="photobooks"/>
    <x v="1750"/>
    <d v="1946-04-18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m/>
    <x v="8"/>
    <s v="photobooks"/>
    <x v="1751"/>
    <d v="1945-03-17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m/>
    <x v="8"/>
    <s v="photobooks"/>
    <x v="1752"/>
    <d v="1946-10-13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m/>
    <m/>
    <x v="8"/>
    <s v="photobooks"/>
    <x v="1753"/>
    <d v="1946-03-20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m/>
    <x v="8"/>
    <s v="photobooks"/>
    <x v="1754"/>
    <d v="1945-04-01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m/>
    <x v="8"/>
    <s v="photobooks"/>
    <x v="1755"/>
    <d v="1945-10-03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m/>
    <x v="8"/>
    <s v="photobooks"/>
    <x v="1756"/>
    <d v="1946-08-28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m/>
    <x v="8"/>
    <s v="photobooks"/>
    <x v="1757"/>
    <d v="1947-01-27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m/>
    <x v="8"/>
    <s v="photobooks"/>
    <x v="1758"/>
    <d v="1946-07-13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m/>
    <x v="8"/>
    <s v="photobooks"/>
    <x v="1759"/>
    <d v="1945-03-23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m/>
    <x v="8"/>
    <s v="photobooks"/>
    <x v="1760"/>
    <d v="1946-02-23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m/>
    <x v="8"/>
    <s v="photobooks"/>
    <x v="1761"/>
    <d v="1945-09-10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m/>
    <x v="8"/>
    <s v="photobooks"/>
    <x v="1762"/>
    <d v="1946-03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m/>
    <m/>
    <x v="8"/>
    <s v="photobooks"/>
    <x v="1763"/>
    <d v="1946-10-22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m/>
    <x v="8"/>
    <s v="photobooks"/>
    <x v="1764"/>
    <d v="1944-08-01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m/>
    <x v="8"/>
    <s v="photobooks"/>
    <x v="1765"/>
    <d v="1944-08-11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m/>
    <x v="8"/>
    <s v="photobooks"/>
    <x v="1766"/>
    <d v="1944-08-23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m/>
    <x v="8"/>
    <s v="photobooks"/>
    <x v="1767"/>
    <d v="1944-08-01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m/>
    <x v="8"/>
    <s v="photobooks"/>
    <x v="1768"/>
    <d v="1944-09-25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m/>
    <x v="8"/>
    <s v="photobooks"/>
    <x v="1769"/>
    <d v="1945-01-11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m/>
    <x v="8"/>
    <s v="photobooks"/>
    <x v="1770"/>
    <d v="1944-10-12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m/>
    <x v="8"/>
    <s v="photobooks"/>
    <x v="1771"/>
    <d v="1944-10-21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m/>
    <x v="8"/>
    <s v="photobooks"/>
    <x v="1772"/>
    <d v="1944-07-04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m/>
    <x v="8"/>
    <s v="photobooks"/>
    <x v="1773"/>
    <d v="1945-01-17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m/>
    <x v="8"/>
    <s v="photobooks"/>
    <x v="1774"/>
    <d v="1944-11-27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m/>
    <x v="8"/>
    <s v="photobooks"/>
    <x v="1775"/>
    <d v="1944-10-22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m/>
    <x v="8"/>
    <s v="photobooks"/>
    <x v="1776"/>
    <d v="1944-10-27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m/>
    <x v="8"/>
    <s v="photobooks"/>
    <x v="1777"/>
    <d v="1945-02-18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m/>
    <x v="8"/>
    <s v="photobooks"/>
    <x v="1778"/>
    <d v="1945-03-25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m/>
    <x v="8"/>
    <s v="photobooks"/>
    <x v="1779"/>
    <d v="1946-09-01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m/>
    <x v="8"/>
    <s v="photobooks"/>
    <x v="1780"/>
    <d v="1946-07-01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m/>
    <x v="8"/>
    <s v="photobooks"/>
    <x v="1781"/>
    <d v="1946-09-14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m/>
    <x v="8"/>
    <s v="photobooks"/>
    <x v="1782"/>
    <d v="1946-02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m/>
    <x v="8"/>
    <s v="photobooks"/>
    <x v="1783"/>
    <d v="1945-05-19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m/>
    <x v="8"/>
    <s v="photobooks"/>
    <x v="1784"/>
    <d v="1945-01-29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m/>
    <x v="8"/>
    <s v="photobooks"/>
    <x v="1785"/>
    <d v="1944-10-14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m/>
    <x v="8"/>
    <s v="photobooks"/>
    <x v="1786"/>
    <d v="1944-12-13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m/>
    <x v="8"/>
    <s v="photobooks"/>
    <x v="1787"/>
    <d v="1945-04-02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m/>
    <x v="8"/>
    <s v="photobooks"/>
    <x v="1788"/>
    <d v="1944-10-29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m/>
    <x v="8"/>
    <s v="photobooks"/>
    <x v="1789"/>
    <d v="1945-01-10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m/>
    <x v="8"/>
    <s v="photobooks"/>
    <x v="1790"/>
    <d v="1945-02-03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m/>
    <x v="8"/>
    <s v="photobooks"/>
    <x v="1791"/>
    <d v="1945-01-27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m/>
    <x v="8"/>
    <s v="photobooks"/>
    <x v="1792"/>
    <d v="1945-08-08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m/>
    <x v="8"/>
    <s v="photobooks"/>
    <x v="1793"/>
    <d v="1944-11-25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m/>
    <x v="8"/>
    <s v="photobooks"/>
    <x v="1794"/>
    <d v="1945-02-09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m/>
    <x v="8"/>
    <s v="photobooks"/>
    <x v="1795"/>
    <d v="1946-10-13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m/>
    <x v="8"/>
    <s v="photobooks"/>
    <x v="1796"/>
    <d v="1946-07-23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m/>
    <x v="8"/>
    <s v="photobooks"/>
    <x v="1797"/>
    <d v="1946-12-14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m/>
    <x v="8"/>
    <s v="photobooks"/>
    <x v="1798"/>
    <d v="1946-02-02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m/>
    <x v="8"/>
    <s v="photobooks"/>
    <x v="1799"/>
    <d v="1944-11-09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m/>
    <x v="8"/>
    <s v="photobooks"/>
    <x v="1800"/>
    <d v="1946-10-09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m/>
    <x v="8"/>
    <s v="photobooks"/>
    <x v="1801"/>
    <d v="1945-12-13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m/>
    <x v="8"/>
    <s v="photobooks"/>
    <x v="1802"/>
    <d v="1945-06-25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m/>
    <x v="8"/>
    <s v="photobooks"/>
    <x v="1803"/>
    <d v="1945-02-12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m/>
    <x v="8"/>
    <s v="photobooks"/>
    <x v="1804"/>
    <d v="1945-11-12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m/>
    <x v="8"/>
    <s v="photobooks"/>
    <x v="1805"/>
    <d v="1945-09-30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m/>
    <x v="8"/>
    <s v="photobooks"/>
    <x v="1806"/>
    <d v="1944-09-28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m/>
    <x v="8"/>
    <s v="photobooks"/>
    <x v="1807"/>
    <d v="1944-09-26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m/>
    <x v="8"/>
    <s v="photobooks"/>
    <x v="1808"/>
    <d v="1947-02-10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m/>
    <x v="8"/>
    <s v="photobooks"/>
    <x v="1809"/>
    <d v="1945-02-27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m/>
    <x v="8"/>
    <s v="photobooks"/>
    <x v="1810"/>
    <d v="1944-08-1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m/>
    <x v="8"/>
    <s v="photobooks"/>
    <x v="1811"/>
    <d v="1944-10-22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m/>
    <x v="8"/>
    <s v="photobooks"/>
    <x v="1812"/>
    <d v="1946-07-02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m/>
    <x v="8"/>
    <s v="photobooks"/>
    <x v="1813"/>
    <d v="1944-08-06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m/>
    <x v="8"/>
    <s v="photobooks"/>
    <x v="1814"/>
    <d v="1945-02-26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m/>
    <x v="8"/>
    <s v="photobooks"/>
    <x v="1815"/>
    <d v="1945-06-29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m/>
    <x v="8"/>
    <s v="photobooks"/>
    <x v="1816"/>
    <d v="1946-07-24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m/>
    <x v="8"/>
    <s v="photobooks"/>
    <x v="1817"/>
    <d v="1947-01-29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m/>
    <x v="8"/>
    <s v="photobooks"/>
    <x v="1818"/>
    <d v="1945-04-01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m/>
    <x v="8"/>
    <s v="photobooks"/>
    <x v="1819"/>
    <d v="1944-07-28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m/>
    <x v="8"/>
    <s v="photobooks"/>
    <x v="1820"/>
    <d v="1945-03-30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m/>
    <x v="4"/>
    <s v="rock"/>
    <x v="1821"/>
    <d v="1942-03-02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m/>
    <x v="4"/>
    <s v="rock"/>
    <x v="1822"/>
    <d v="1944-01-30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m/>
    <x v="4"/>
    <s v="rock"/>
    <x v="1823"/>
    <d v="1942-10-23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m/>
    <x v="4"/>
    <s v="rock"/>
    <x v="1824"/>
    <d v="1944-01-07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m/>
    <x v="4"/>
    <s v="rock"/>
    <x v="1825"/>
    <d v="1943-07-10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m/>
    <x v="4"/>
    <s v="rock"/>
    <x v="1826"/>
    <d v="1944-02-16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m/>
    <x v="4"/>
    <s v="rock"/>
    <x v="1827"/>
    <d v="1941-03-01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m/>
    <m/>
    <x v="4"/>
    <s v="rock"/>
    <x v="1828"/>
    <d v="1944-05-07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m/>
    <x v="4"/>
    <s v="rock"/>
    <x v="1829"/>
    <d v="1941-01-19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m/>
    <m/>
    <x v="4"/>
    <s v="rock"/>
    <x v="1830"/>
    <d v="1944-02-23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m/>
    <x v="4"/>
    <s v="rock"/>
    <x v="1831"/>
    <d v="1942-05-11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m/>
    <x v="4"/>
    <s v="rock"/>
    <x v="1832"/>
    <d v="1941-03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m/>
    <x v="4"/>
    <s v="rock"/>
    <x v="1833"/>
    <d v="1943-03-01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m/>
    <m/>
    <x v="4"/>
    <s v="rock"/>
    <x v="1834"/>
    <d v="1945-01-22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m/>
    <x v="4"/>
    <s v="rock"/>
    <x v="1835"/>
    <d v="1946-03-30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m/>
    <x v="4"/>
    <s v="rock"/>
    <x v="1836"/>
    <d v="1943-02-16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m/>
    <x v="4"/>
    <s v="rock"/>
    <x v="1837"/>
    <d v="1942-03-17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m/>
    <x v="4"/>
    <s v="rock"/>
    <x v="1838"/>
    <d v="1941-09-29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m/>
    <x v="4"/>
    <s v="rock"/>
    <x v="1839"/>
    <d v="1946-09-30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m/>
    <x v="4"/>
    <s v="rock"/>
    <x v="1840"/>
    <d v="1943-05-06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m/>
    <x v="4"/>
    <s v="rock"/>
    <x v="1841"/>
    <d v="1944-05-18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m/>
    <x v="4"/>
    <s v="rock"/>
    <x v="1842"/>
    <d v="1945-02-28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m/>
    <m/>
    <x v="4"/>
    <s v="rock"/>
    <x v="1843"/>
    <d v="1941-02-18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m/>
    <x v="4"/>
    <s v="rock"/>
    <x v="1844"/>
    <d v="1941-06-09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m/>
    <x v="4"/>
    <s v="rock"/>
    <x v="1845"/>
    <d v="1946-06-16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m/>
    <m/>
    <x v="4"/>
    <s v="rock"/>
    <x v="1846"/>
    <d v="1942-12-14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m/>
    <x v="4"/>
    <s v="rock"/>
    <x v="1847"/>
    <d v="1945-04-19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m/>
    <x v="4"/>
    <s v="rock"/>
    <x v="1848"/>
    <d v="1941-07-29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m/>
    <x v="4"/>
    <s v="rock"/>
    <x v="1849"/>
    <d v="1942-10-16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m/>
    <x v="4"/>
    <s v="rock"/>
    <x v="1850"/>
    <d v="1944-07-08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m/>
    <x v="4"/>
    <s v="rock"/>
    <x v="1851"/>
    <d v="1944-07-26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m/>
    <m/>
    <x v="4"/>
    <s v="rock"/>
    <x v="1852"/>
    <d v="1945-04-23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m/>
    <x v="4"/>
    <s v="rock"/>
    <x v="1853"/>
    <d v="1942-11-13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m/>
    <m/>
    <x v="4"/>
    <s v="rock"/>
    <x v="1854"/>
    <d v="1943-05-23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m/>
    <m/>
    <x v="4"/>
    <s v="rock"/>
    <x v="1855"/>
    <d v="1944-01-05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m/>
    <x v="4"/>
    <s v="rock"/>
    <x v="1856"/>
    <d v="1944-07-16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m/>
    <x v="4"/>
    <s v="rock"/>
    <x v="1857"/>
    <d v="1944-09-10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m/>
    <x v="4"/>
    <s v="rock"/>
    <x v="1858"/>
    <d v="1941-12-14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m/>
    <x v="4"/>
    <s v="rock"/>
    <x v="1859"/>
    <d v="1941-09-20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m/>
    <x v="4"/>
    <s v="rock"/>
    <x v="1860"/>
    <d v="1944-02-05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m/>
    <x v="6"/>
    <s v="mobile games"/>
    <x v="1861"/>
    <d v="1945-01-24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m/>
    <x v="6"/>
    <s v="mobile games"/>
    <x v="1862"/>
    <d v="1947-03-07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m/>
    <x v="6"/>
    <s v="mobile games"/>
    <x v="1863"/>
    <d v="1944-06-10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m/>
    <x v="6"/>
    <s v="mobile games"/>
    <x v="1864"/>
    <d v="1944-05-02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m/>
    <x v="6"/>
    <s v="mobile games"/>
    <x v="1865"/>
    <d v="1946-11-05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m/>
    <x v="6"/>
    <s v="mobile games"/>
    <x v="1866"/>
    <d v="1947-02-28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m/>
    <x v="6"/>
    <s v="mobile games"/>
    <x v="1867"/>
    <d v="1946-11-04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m/>
    <x v="6"/>
    <s v="mobile games"/>
    <x v="1868"/>
    <d v="1945-12-13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m/>
    <x v="6"/>
    <s v="mobile games"/>
    <x v="1869"/>
    <d v="1947-01-03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m/>
    <x v="6"/>
    <s v="mobile games"/>
    <x v="1870"/>
    <d v="1946-01-29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m/>
    <x v="6"/>
    <s v="mobile games"/>
    <x v="1871"/>
    <d v="1944-11-18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m/>
    <x v="6"/>
    <s v="mobile games"/>
    <x v="1872"/>
    <d v="1945-06-28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m/>
    <x v="6"/>
    <s v="mobile games"/>
    <x v="1873"/>
    <d v="1945-07-06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m/>
    <x v="6"/>
    <s v="mobile games"/>
    <x v="1874"/>
    <d v="1946-06-27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m/>
    <x v="6"/>
    <s v="mobile games"/>
    <x v="1875"/>
    <d v="1946-08-05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m/>
    <x v="6"/>
    <s v="mobile games"/>
    <x v="1876"/>
    <d v="1944-06-14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m/>
    <x v="6"/>
    <s v="mobile games"/>
    <x v="1877"/>
    <d v="1945-02-27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m/>
    <x v="6"/>
    <s v="mobile games"/>
    <x v="1878"/>
    <d v="1944-06-11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m/>
    <x v="6"/>
    <s v="mobile games"/>
    <x v="1879"/>
    <d v="1946-03-13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m/>
    <x v="6"/>
    <s v="mobile games"/>
    <x v="1880"/>
    <d v="1946-03-29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m/>
    <x v="4"/>
    <s v="indie rock"/>
    <x v="1881"/>
    <d v="1945-03-08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m/>
    <x v="4"/>
    <s v="indie rock"/>
    <x v="1882"/>
    <d v="1942-07-09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m/>
    <x v="4"/>
    <s v="indie rock"/>
    <x v="1883"/>
    <d v="1942-04-07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m/>
    <x v="4"/>
    <s v="indie rock"/>
    <x v="1884"/>
    <d v="1942-11-26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m/>
    <x v="4"/>
    <s v="indie rock"/>
    <x v="1885"/>
    <d v="1942-08-09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m/>
    <x v="4"/>
    <s v="indie rock"/>
    <x v="1886"/>
    <d v="1944-11-10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m/>
    <x v="4"/>
    <s v="indie rock"/>
    <x v="1887"/>
    <d v="1945-12-01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m/>
    <x v="4"/>
    <s v="indie rock"/>
    <x v="1888"/>
    <d v="1940-05-30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m/>
    <x v="4"/>
    <s v="indie rock"/>
    <x v="1889"/>
    <d v="1943-03-10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m/>
    <x v="4"/>
    <s v="indie rock"/>
    <x v="1890"/>
    <d v="1942-12-14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m/>
    <x v="4"/>
    <s v="indie rock"/>
    <x v="1891"/>
    <d v="1940-07-20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m/>
    <x v="4"/>
    <s v="indie rock"/>
    <x v="1892"/>
    <d v="1941-06-05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m/>
    <x v="4"/>
    <s v="indie rock"/>
    <x v="1893"/>
    <d v="1941-04-14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m/>
    <x v="4"/>
    <s v="indie rock"/>
    <x v="1894"/>
    <d v="1942-02-10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m/>
    <x v="4"/>
    <s v="indie rock"/>
    <x v="1895"/>
    <d v="1945-10-18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m/>
    <x v="4"/>
    <s v="indie rock"/>
    <x v="1896"/>
    <d v="1942-04-11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m/>
    <x v="4"/>
    <s v="indie rock"/>
    <x v="1897"/>
    <d v="1944-03-02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m/>
    <x v="4"/>
    <s v="indie rock"/>
    <x v="1898"/>
    <d v="1946-01-30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m/>
    <x v="4"/>
    <s v="indie rock"/>
    <x v="1899"/>
    <d v="1945-03-23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m/>
    <x v="4"/>
    <s v="indie rock"/>
    <x v="1900"/>
    <d v="1942-10-05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m/>
    <x v="2"/>
    <s v="gadgets"/>
    <x v="1901"/>
    <d v="1945-05-20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m/>
    <x v="2"/>
    <s v="gadgets"/>
    <x v="1902"/>
    <d v="1945-03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m/>
    <x v="2"/>
    <s v="gadgets"/>
    <x v="1903"/>
    <d v="1947-01-26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m/>
    <x v="2"/>
    <s v="gadgets"/>
    <x v="1904"/>
    <d v="1945-12-3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m/>
    <x v="2"/>
    <s v="gadgets"/>
    <x v="1905"/>
    <d v="1944-09-05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m/>
    <x v="2"/>
    <s v="gadgets"/>
    <x v="1906"/>
    <d v="1946-06-22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m/>
    <x v="2"/>
    <s v="gadgets"/>
    <x v="1907"/>
    <d v="1944-05-21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m/>
    <x v="2"/>
    <s v="gadgets"/>
    <x v="1908"/>
    <d v="1946-12-28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m/>
    <x v="2"/>
    <s v="gadgets"/>
    <x v="1909"/>
    <d v="1944-10-21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m/>
    <x v="2"/>
    <s v="gadgets"/>
    <x v="1910"/>
    <d v="1945-10-29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m/>
    <x v="2"/>
    <s v="gadgets"/>
    <x v="1911"/>
    <d v="1944-08-07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m/>
    <x v="2"/>
    <s v="gadgets"/>
    <x v="1912"/>
    <d v="1945-06-02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m/>
    <x v="2"/>
    <s v="gadgets"/>
    <x v="1913"/>
    <d v="1944-10-06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m/>
    <x v="2"/>
    <s v="gadgets"/>
    <x v="1914"/>
    <d v="1944-10-30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m/>
    <x v="2"/>
    <s v="gadgets"/>
    <x v="1915"/>
    <d v="1944-08-31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m/>
    <x v="2"/>
    <s v="gadgets"/>
    <x v="1916"/>
    <d v="1946-11-06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m/>
    <x v="2"/>
    <s v="gadgets"/>
    <x v="1917"/>
    <d v="1947-02-09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m/>
    <x v="2"/>
    <s v="gadgets"/>
    <x v="1918"/>
    <d v="1944-08-10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m/>
    <x v="2"/>
    <s v="gadgets"/>
    <x v="1919"/>
    <d v="1945-05-17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m/>
    <x v="2"/>
    <s v="gadgets"/>
    <x v="1920"/>
    <d v="1945-10-19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m/>
    <x v="4"/>
    <s v="indie rock"/>
    <x v="1921"/>
    <d v="1942-07-13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m/>
    <x v="4"/>
    <s v="indie rock"/>
    <x v="1922"/>
    <d v="1943-12-11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m/>
    <x v="4"/>
    <s v="indie rock"/>
    <x v="1923"/>
    <d v="1941-09-25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m/>
    <x v="4"/>
    <s v="indie rock"/>
    <x v="1924"/>
    <d v="1944-01-14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m/>
    <x v="4"/>
    <s v="indie rock"/>
    <x v="1925"/>
    <d v="1943-10-10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m/>
    <x v="4"/>
    <s v="indie rock"/>
    <x v="1926"/>
    <d v="1940-10-31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m/>
    <x v="4"/>
    <s v="indie rock"/>
    <x v="1927"/>
    <d v="1942-03-07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m/>
    <x v="4"/>
    <s v="indie rock"/>
    <x v="1928"/>
    <d v="1943-05-06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m/>
    <x v="4"/>
    <s v="indie rock"/>
    <x v="1929"/>
    <d v="1941-07-03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m/>
    <x v="4"/>
    <s v="indie rock"/>
    <x v="1930"/>
    <d v="1943-07-06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m/>
    <x v="4"/>
    <s v="indie rock"/>
    <x v="1931"/>
    <d v="1942-05-21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m/>
    <x v="4"/>
    <s v="indie rock"/>
    <x v="1932"/>
    <d v="1942-01-22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m/>
    <x v="4"/>
    <s v="indie rock"/>
    <x v="1933"/>
    <d v="1944-09-25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m/>
    <x v="4"/>
    <s v="indie rock"/>
    <x v="1934"/>
    <d v="1941-12-23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m/>
    <x v="4"/>
    <s v="indie rock"/>
    <x v="1935"/>
    <d v="1944-06-19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m/>
    <x v="4"/>
    <s v="indie rock"/>
    <x v="1936"/>
    <d v="1941-12-04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m/>
    <x v="4"/>
    <s v="indie rock"/>
    <x v="1937"/>
    <d v="1942-06-14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m/>
    <x v="4"/>
    <s v="indie rock"/>
    <x v="1938"/>
    <d v="1943-07-01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m/>
    <x v="4"/>
    <s v="indie rock"/>
    <x v="1939"/>
    <d v="1943-03-09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m/>
    <x v="4"/>
    <s v="indie rock"/>
    <x v="1940"/>
    <d v="1941-06-13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m/>
    <m/>
    <x v="2"/>
    <s v="hardware"/>
    <x v="1941"/>
    <d v="1944-05-13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m/>
    <x v="2"/>
    <s v="hardware"/>
    <x v="1942"/>
    <d v="1941-07-02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m/>
    <m/>
    <x v="2"/>
    <s v="hardware"/>
    <x v="1943"/>
    <d v="1946-08-10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m/>
    <m/>
    <x v="2"/>
    <s v="hardware"/>
    <x v="1944"/>
    <d v="1944-04-29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m/>
    <m/>
    <x v="2"/>
    <s v="hardware"/>
    <x v="1945"/>
    <d v="1945-07-10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m/>
    <x v="2"/>
    <s v="hardware"/>
    <x v="1946"/>
    <d v="1944-04-18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m/>
    <x v="2"/>
    <s v="hardware"/>
    <x v="1947"/>
    <d v="1939-11-22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m/>
    <m/>
    <x v="2"/>
    <s v="hardware"/>
    <x v="1948"/>
    <d v="1946-06-05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m/>
    <m/>
    <x v="2"/>
    <s v="hardware"/>
    <x v="1949"/>
    <d v="1944-07-08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m/>
    <m/>
    <x v="2"/>
    <s v="hardware"/>
    <x v="1950"/>
    <d v="1941-04-20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m/>
    <m/>
    <x v="2"/>
    <s v="hardware"/>
    <x v="1951"/>
    <d v="1946-11-06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m/>
    <m/>
    <x v="2"/>
    <s v="hardware"/>
    <x v="1952"/>
    <d v="1943-10-15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m/>
    <m/>
    <x v="2"/>
    <s v="hardware"/>
    <x v="1953"/>
    <d v="1942-03-01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m/>
    <m/>
    <x v="2"/>
    <s v="hardware"/>
    <x v="1954"/>
    <d v="1946-03-11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m/>
    <m/>
    <x v="2"/>
    <s v="hardware"/>
    <x v="1955"/>
    <d v="1942-05-22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m/>
    <m/>
    <x v="2"/>
    <s v="hardware"/>
    <x v="1956"/>
    <d v="1945-04-16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m/>
    <m/>
    <x v="2"/>
    <s v="hardware"/>
    <x v="1957"/>
    <d v="1942-10-26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m/>
    <m/>
    <x v="2"/>
    <s v="hardware"/>
    <x v="1958"/>
    <d v="1943-03-22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m/>
    <x v="2"/>
    <s v="hardware"/>
    <x v="1959"/>
    <d v="1944-09-29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m/>
    <m/>
    <x v="2"/>
    <s v="hardware"/>
    <x v="1960"/>
    <d v="1944-12-19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m/>
    <m/>
    <x v="2"/>
    <s v="hardware"/>
    <x v="1961"/>
    <d v="1942-10-05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m/>
    <x v="2"/>
    <s v="hardware"/>
    <x v="1962"/>
    <d v="1944-05-11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m/>
    <x v="2"/>
    <s v="hardware"/>
    <x v="1963"/>
    <d v="1944-09-14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m/>
    <m/>
    <x v="2"/>
    <s v="hardware"/>
    <x v="1964"/>
    <d v="1946-04-21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m/>
    <x v="2"/>
    <s v="hardware"/>
    <x v="1965"/>
    <d v="1942-01-10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m/>
    <m/>
    <x v="2"/>
    <s v="hardware"/>
    <x v="1966"/>
    <d v="1944-08-12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m/>
    <m/>
    <x v="2"/>
    <s v="hardware"/>
    <x v="1967"/>
    <d v="1944-04-29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m/>
    <m/>
    <x v="2"/>
    <s v="hardware"/>
    <x v="1968"/>
    <d v="1946-12-02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m/>
    <m/>
    <x v="2"/>
    <s v="hardware"/>
    <x v="1969"/>
    <d v="1946-08-04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m/>
    <m/>
    <x v="2"/>
    <s v="hardware"/>
    <x v="1970"/>
    <d v="1943-04-19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m/>
    <m/>
    <x v="2"/>
    <s v="hardware"/>
    <x v="1971"/>
    <d v="1943-11-14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m/>
    <x v="2"/>
    <s v="hardware"/>
    <x v="1972"/>
    <d v="1942-11-17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m/>
    <m/>
    <x v="2"/>
    <s v="hardware"/>
    <x v="1973"/>
    <d v="1946-08-05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m/>
    <m/>
    <x v="2"/>
    <s v="hardware"/>
    <x v="1974"/>
    <d v="1943-08-18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m/>
    <m/>
    <x v="2"/>
    <s v="hardware"/>
    <x v="1975"/>
    <d v="1943-03-09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m/>
    <x v="2"/>
    <s v="hardware"/>
    <x v="1976"/>
    <d v="1943-07-12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m/>
    <m/>
    <x v="2"/>
    <s v="hardware"/>
    <x v="1977"/>
    <d v="1945-12-17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m/>
    <m/>
    <x v="2"/>
    <s v="hardware"/>
    <x v="1978"/>
    <d v="1942-06-11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m/>
    <m/>
    <x v="2"/>
    <s v="hardware"/>
    <x v="1979"/>
    <d v="1945-11-17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m/>
    <m/>
    <x v="2"/>
    <s v="hardware"/>
    <x v="1980"/>
    <d v="1946-04-02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m/>
    <x v="8"/>
    <s v="people"/>
    <x v="1981"/>
    <d v="1944-07-07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m/>
    <x v="8"/>
    <s v="people"/>
    <x v="1982"/>
    <d v="1946-12-03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m/>
    <x v="8"/>
    <s v="people"/>
    <x v="1983"/>
    <d v="1946-09-01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m/>
    <x v="8"/>
    <s v="people"/>
    <x v="1984"/>
    <d v="1944-11-28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m/>
    <x v="8"/>
    <s v="people"/>
    <x v="1985"/>
    <d v="1946-08-01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m/>
    <x v="8"/>
    <s v="people"/>
    <x v="1986"/>
    <d v="1946-03-13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m/>
    <x v="8"/>
    <s v="people"/>
    <x v="1987"/>
    <d v="1945-02-27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m/>
    <x v="8"/>
    <s v="people"/>
    <x v="1988"/>
    <d v="1945-08-18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m/>
    <x v="8"/>
    <s v="people"/>
    <x v="1989"/>
    <d v="1946-12-10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m/>
    <x v="8"/>
    <s v="people"/>
    <x v="1990"/>
    <d v="1946-02-11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m/>
    <x v="8"/>
    <s v="people"/>
    <x v="1991"/>
    <d v="1945-07-01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m/>
    <x v="8"/>
    <s v="people"/>
    <x v="1992"/>
    <d v="1945-02-16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m/>
    <x v="8"/>
    <s v="people"/>
    <x v="1993"/>
    <d v="1945-12-19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m/>
    <x v="8"/>
    <s v="people"/>
    <x v="1994"/>
    <d v="1946-12-06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m/>
    <x v="8"/>
    <s v="people"/>
    <x v="1995"/>
    <d v="1945-07-14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m/>
    <x v="8"/>
    <s v="people"/>
    <x v="1996"/>
    <d v="1944-07-08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m/>
    <x v="8"/>
    <s v="people"/>
    <x v="1997"/>
    <d v="1944-08-24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m/>
    <x v="8"/>
    <s v="people"/>
    <x v="1998"/>
    <d v="1944-07-30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m/>
    <x v="8"/>
    <s v="people"/>
    <x v="1999"/>
    <d v="1944-11-11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m/>
    <x v="8"/>
    <s v="people"/>
    <x v="2000"/>
    <d v="1946-01-04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m/>
    <m/>
    <x v="2"/>
    <s v="hardware"/>
    <x v="2001"/>
    <d v="1945-06-10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m/>
    <m/>
    <x v="2"/>
    <s v="hardware"/>
    <x v="2002"/>
    <d v="1947-01-22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m/>
    <x v="2"/>
    <s v="hardware"/>
    <x v="2003"/>
    <d v="1940-06-30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m/>
    <m/>
    <x v="2"/>
    <s v="hardware"/>
    <x v="2004"/>
    <d v="1944-07-08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m/>
    <m/>
    <x v="2"/>
    <s v="hardware"/>
    <x v="2005"/>
    <d v="1943-10-15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m/>
    <m/>
    <x v="2"/>
    <s v="hardware"/>
    <x v="2006"/>
    <d v="1944-12-01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m/>
    <x v="2"/>
    <s v="hardware"/>
    <x v="2007"/>
    <d v="1940-08-22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m/>
    <x v="2"/>
    <s v="hardware"/>
    <x v="2008"/>
    <d v="1941-09-17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m/>
    <m/>
    <x v="2"/>
    <s v="hardware"/>
    <x v="2009"/>
    <d v="1946-11-22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m/>
    <m/>
    <x v="2"/>
    <s v="hardware"/>
    <x v="2010"/>
    <d v="1946-08-17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m/>
    <m/>
    <x v="2"/>
    <s v="hardware"/>
    <x v="2011"/>
    <d v="1946-01-09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m/>
    <x v="2"/>
    <s v="hardware"/>
    <x v="2012"/>
    <d v="1945-02-03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m/>
    <m/>
    <x v="2"/>
    <s v="hardware"/>
    <x v="2013"/>
    <d v="1946-07-07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m/>
    <m/>
    <x v="2"/>
    <s v="hardware"/>
    <x v="2014"/>
    <d v="1943-03-24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m/>
    <x v="2"/>
    <s v="hardware"/>
    <x v="2015"/>
    <d v="1941-09-07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m/>
    <x v="2"/>
    <s v="hardware"/>
    <x v="2016"/>
    <d v="1943-03-08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m/>
    <x v="2"/>
    <s v="hardware"/>
    <x v="2017"/>
    <d v="1942-03-23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m/>
    <x v="2"/>
    <s v="hardware"/>
    <x v="2018"/>
    <d v="1945-08-11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m/>
    <x v="2"/>
    <s v="hardware"/>
    <x v="2019"/>
    <d v="1946-09-21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m/>
    <x v="2"/>
    <s v="hardware"/>
    <x v="2020"/>
    <d v="1944-05-12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m/>
    <x v="2"/>
    <s v="hardware"/>
    <x v="2021"/>
    <d v="1944-09-22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m/>
    <x v="2"/>
    <s v="hardware"/>
    <x v="2022"/>
    <d v="1946-06-10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m/>
    <x v="2"/>
    <s v="hardware"/>
    <x v="2023"/>
    <d v="1945-06-09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m/>
    <x v="2"/>
    <s v="hardware"/>
    <x v="2024"/>
    <d v="1942-08-12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m/>
    <x v="2"/>
    <s v="hardware"/>
    <x v="2025"/>
    <d v="1945-06-09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m/>
    <x v="2"/>
    <s v="hardware"/>
    <x v="2026"/>
    <d v="1944-04-19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m/>
    <x v="2"/>
    <s v="hardware"/>
    <x v="2027"/>
    <d v="1945-03-28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m/>
    <x v="2"/>
    <s v="hardware"/>
    <x v="2028"/>
    <d v="1940-03-13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m/>
    <x v="2"/>
    <s v="hardware"/>
    <x v="2029"/>
    <d v="1944-08-25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m/>
    <x v="2"/>
    <s v="hardware"/>
    <x v="2030"/>
    <d v="1942-11-28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m/>
    <x v="2"/>
    <s v="hardware"/>
    <x v="2031"/>
    <d v="1945-01-07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m/>
    <x v="2"/>
    <s v="hardware"/>
    <x v="2032"/>
    <d v="1946-12-14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m/>
    <x v="2"/>
    <s v="hardware"/>
    <x v="2033"/>
    <d v="1944-04-24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m/>
    <x v="2"/>
    <s v="hardware"/>
    <x v="2034"/>
    <d v="1945-05-05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m/>
    <x v="2"/>
    <s v="hardware"/>
    <x v="2035"/>
    <d v="1945-12-17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m/>
    <x v="2"/>
    <s v="hardware"/>
    <x v="2036"/>
    <d v="1944-05-07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m/>
    <x v="2"/>
    <s v="hardware"/>
    <x v="2037"/>
    <d v="1943-12-29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m/>
    <x v="2"/>
    <s v="hardware"/>
    <x v="2038"/>
    <d v="1943-06-30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m/>
    <x v="2"/>
    <s v="hardware"/>
    <x v="2039"/>
    <d v="1946-11-30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m/>
    <x v="2"/>
    <s v="hardware"/>
    <x v="2040"/>
    <d v="1943-11-14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m/>
    <x v="2"/>
    <s v="hardware"/>
    <x v="2041"/>
    <d v="1946-11-09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m/>
    <x v="2"/>
    <s v="hardware"/>
    <x v="2042"/>
    <d v="1946-01-20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m/>
    <x v="2"/>
    <s v="hardware"/>
    <x v="2043"/>
    <d v="1946-12-10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m/>
    <x v="2"/>
    <s v="hardware"/>
    <x v="2044"/>
    <d v="1945-06-11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m/>
    <x v="2"/>
    <s v="hardware"/>
    <x v="2045"/>
    <d v="1942-07-08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m/>
    <x v="2"/>
    <s v="hardware"/>
    <x v="2046"/>
    <d v="1943-05-22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m/>
    <x v="2"/>
    <s v="hardware"/>
    <x v="2047"/>
    <d v="1945-04-15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m/>
    <x v="2"/>
    <s v="hardware"/>
    <x v="2048"/>
    <d v="1943-05-22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m/>
    <x v="2"/>
    <s v="hardware"/>
    <x v="2049"/>
    <d v="1943-12-01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m/>
    <x v="2"/>
    <s v="hardware"/>
    <x v="2050"/>
    <d v="1945-05-29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m/>
    <x v="2"/>
    <s v="hardware"/>
    <x v="2051"/>
    <d v="1943-12-25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m/>
    <x v="2"/>
    <s v="hardware"/>
    <x v="2052"/>
    <d v="1946-02-18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m/>
    <x v="2"/>
    <s v="hardware"/>
    <x v="2053"/>
    <d v="1945-11-23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m/>
    <x v="2"/>
    <s v="hardware"/>
    <x v="2054"/>
    <d v="1944-04-30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m/>
    <x v="2"/>
    <s v="hardware"/>
    <x v="2055"/>
    <d v="1944-12-01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m/>
    <x v="2"/>
    <s v="hardware"/>
    <x v="2056"/>
    <d v="1943-04-16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m/>
    <x v="2"/>
    <s v="hardware"/>
    <x v="2057"/>
    <d v="1946-02-24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m/>
    <x v="2"/>
    <s v="hardware"/>
    <x v="2058"/>
    <d v="1945-02-28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m/>
    <x v="2"/>
    <s v="hardware"/>
    <x v="2059"/>
    <d v="1946-01-29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m/>
    <x v="2"/>
    <s v="hardware"/>
    <x v="2060"/>
    <d v="1944-07-21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m/>
    <x v="2"/>
    <s v="hardware"/>
    <x v="2061"/>
    <d v="1946-12-30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m/>
    <x v="2"/>
    <s v="hardware"/>
    <x v="2062"/>
    <d v="1946-03-23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m/>
    <x v="2"/>
    <s v="hardware"/>
    <x v="2063"/>
    <d v="1946-05-14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m/>
    <x v="2"/>
    <s v="hardware"/>
    <x v="2064"/>
    <d v="1943-05-30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m/>
    <x v="2"/>
    <s v="hardware"/>
    <x v="2065"/>
    <d v="1943-12-24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m/>
    <x v="2"/>
    <s v="hardware"/>
    <x v="2066"/>
    <d v="1944-08-21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m/>
    <x v="2"/>
    <s v="hardware"/>
    <x v="2067"/>
    <d v="1945-05-22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m/>
    <x v="2"/>
    <s v="hardware"/>
    <x v="2068"/>
    <d v="1946-10-19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m/>
    <x v="2"/>
    <s v="hardware"/>
    <x v="2069"/>
    <d v="1945-12-3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m/>
    <x v="2"/>
    <s v="hardware"/>
    <x v="2070"/>
    <d v="1946-06-27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m/>
    <x v="2"/>
    <s v="hardware"/>
    <x v="2071"/>
    <d v="1946-10-01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m/>
    <x v="2"/>
    <s v="hardware"/>
    <x v="2072"/>
    <d v="1946-05-06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m/>
    <x v="2"/>
    <s v="hardware"/>
    <x v="2073"/>
    <d v="1945-05-06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m/>
    <x v="2"/>
    <s v="hardware"/>
    <x v="2074"/>
    <d v="1946-05-05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m/>
    <x v="2"/>
    <s v="hardware"/>
    <x v="2075"/>
    <d v="1943-07-24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m/>
    <x v="2"/>
    <s v="hardware"/>
    <x v="2076"/>
    <d v="1944-07-21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m/>
    <x v="2"/>
    <s v="hardware"/>
    <x v="2077"/>
    <d v="1945-06-03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m/>
    <x v="2"/>
    <s v="hardware"/>
    <x v="2078"/>
    <d v="1946-12-17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m/>
    <x v="2"/>
    <s v="hardware"/>
    <x v="2079"/>
    <d v="1945-06-23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m/>
    <x v="2"/>
    <s v="hardware"/>
    <x v="2080"/>
    <d v="1945-11-09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m/>
    <x v="4"/>
    <s v="indie rock"/>
    <x v="2081"/>
    <d v="1942-05-15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m/>
    <x v="4"/>
    <s v="indie rock"/>
    <x v="2082"/>
    <d v="1941-11-22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m/>
    <x v="4"/>
    <s v="indie rock"/>
    <x v="2083"/>
    <d v="1942-06-03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m/>
    <x v="4"/>
    <s v="indie rock"/>
    <x v="2084"/>
    <d v="1944-05-02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m/>
    <x v="4"/>
    <s v="indie rock"/>
    <x v="2085"/>
    <d v="1942-07-14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m/>
    <x v="4"/>
    <s v="indie rock"/>
    <x v="2086"/>
    <d v="1941-12-12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m/>
    <x v="4"/>
    <s v="indie rock"/>
    <x v="2087"/>
    <d v="1941-09-06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m/>
    <x v="4"/>
    <s v="indie rock"/>
    <x v="2088"/>
    <d v="1940-09-09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m/>
    <x v="4"/>
    <s v="indie rock"/>
    <x v="2089"/>
    <d v="1943-08-01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m/>
    <x v="4"/>
    <s v="indie rock"/>
    <x v="2090"/>
    <d v="1943-02-23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m/>
    <x v="4"/>
    <s v="indie rock"/>
    <x v="2091"/>
    <d v="1941-02-27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m/>
    <x v="4"/>
    <s v="indie rock"/>
    <x v="2092"/>
    <d v="1941-10-05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m/>
    <x v="4"/>
    <s v="indie rock"/>
    <x v="2093"/>
    <d v="1942-12-21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m/>
    <x v="4"/>
    <s v="indie rock"/>
    <x v="2094"/>
    <d v="1942-03-04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m/>
    <x v="4"/>
    <s v="indie rock"/>
    <x v="2095"/>
    <d v="1941-09-30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m/>
    <x v="4"/>
    <s v="indie rock"/>
    <x v="2096"/>
    <d v="1942-10-25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m/>
    <x v="4"/>
    <s v="indie rock"/>
    <x v="2097"/>
    <d v="1941-11-29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m/>
    <x v="4"/>
    <s v="indie rock"/>
    <x v="2098"/>
    <d v="1942-03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m/>
    <x v="4"/>
    <s v="indie rock"/>
    <x v="2099"/>
    <d v="1945-06-30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m/>
    <x v="4"/>
    <s v="indie rock"/>
    <x v="2100"/>
    <d v="1942-06-29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m/>
    <x v="4"/>
    <s v="indie rock"/>
    <x v="2101"/>
    <d v="1942-02-11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m/>
    <x v="4"/>
    <s v="indie rock"/>
    <x v="2102"/>
    <d v="1941-05-03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m/>
    <x v="4"/>
    <s v="indie rock"/>
    <x v="2103"/>
    <d v="1942-11-08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m/>
    <x v="4"/>
    <s v="indie rock"/>
    <x v="2104"/>
    <d v="1943-05-30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m/>
    <x v="4"/>
    <s v="indie rock"/>
    <x v="2105"/>
    <d v="1944-11-19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m/>
    <x v="4"/>
    <s v="indie rock"/>
    <x v="2106"/>
    <d v="1943-01-25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m/>
    <x v="4"/>
    <s v="indie rock"/>
    <x v="2107"/>
    <d v="1944-11-10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m/>
    <x v="4"/>
    <s v="indie rock"/>
    <x v="2108"/>
    <d v="1942-09-09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m/>
    <x v="4"/>
    <s v="indie rock"/>
    <x v="2109"/>
    <d v="1945-07-03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m/>
    <x v="4"/>
    <s v="indie rock"/>
    <x v="2110"/>
    <d v="1944-05-26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m/>
    <x v="4"/>
    <s v="indie rock"/>
    <x v="2111"/>
    <d v="1941-08-13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m/>
    <x v="4"/>
    <s v="indie rock"/>
    <x v="2112"/>
    <d v="1943-04-14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m/>
    <x v="4"/>
    <s v="indie rock"/>
    <x v="2113"/>
    <d v="1944-09-21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m/>
    <x v="4"/>
    <s v="indie rock"/>
    <x v="2114"/>
    <d v="1940-12-07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m/>
    <x v="4"/>
    <s v="indie rock"/>
    <x v="2115"/>
    <d v="1941-02-18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m/>
    <x v="4"/>
    <s v="indie rock"/>
    <x v="2116"/>
    <d v="1942-10-01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m/>
    <x v="4"/>
    <s v="indie rock"/>
    <x v="2117"/>
    <d v="1945-10-25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m/>
    <x v="4"/>
    <s v="indie rock"/>
    <x v="2118"/>
    <d v="1941-07-22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m/>
    <x v="4"/>
    <s v="indie rock"/>
    <x v="2119"/>
    <d v="1942-08-15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m/>
    <x v="4"/>
    <s v="indie rock"/>
    <x v="2120"/>
    <d v="1943-12-3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m/>
    <x v="6"/>
    <s v="video games"/>
    <x v="2121"/>
    <d v="1947-01-10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m/>
    <x v="6"/>
    <s v="video games"/>
    <x v="2122"/>
    <d v="1947-01-06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m/>
    <x v="6"/>
    <s v="video games"/>
    <x v="2123"/>
    <d v="1940-03-13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m/>
    <x v="6"/>
    <s v="video games"/>
    <x v="2124"/>
    <d v="1940-11-28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m/>
    <x v="6"/>
    <s v="video games"/>
    <x v="2125"/>
    <d v="1945-08-03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m/>
    <x v="6"/>
    <s v="video games"/>
    <x v="2126"/>
    <d v="1944-12-06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m/>
    <x v="6"/>
    <s v="video games"/>
    <x v="2127"/>
    <d v="1945-03-10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m/>
    <x v="6"/>
    <s v="video games"/>
    <x v="2128"/>
    <d v="1944-09-19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m/>
    <x v="6"/>
    <s v="video games"/>
    <x v="2129"/>
    <d v="1946-03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m/>
    <x v="6"/>
    <s v="video games"/>
    <x v="2130"/>
    <d v="1944-08-14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m/>
    <x v="6"/>
    <s v="video games"/>
    <x v="2131"/>
    <d v="1945-07-10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m/>
    <x v="6"/>
    <s v="video games"/>
    <x v="2132"/>
    <d v="1944-02-02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m/>
    <x v="6"/>
    <s v="video games"/>
    <x v="2133"/>
    <d v="1941-04-22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m/>
    <x v="6"/>
    <s v="video games"/>
    <x v="2134"/>
    <d v="1943-04-26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m/>
    <x v="6"/>
    <s v="video games"/>
    <x v="2135"/>
    <d v="1942-10-03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m/>
    <x v="6"/>
    <s v="video games"/>
    <x v="2136"/>
    <d v="1943-10-18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m/>
    <x v="6"/>
    <s v="video games"/>
    <x v="2137"/>
    <d v="1944-12-03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m/>
    <x v="6"/>
    <s v="video games"/>
    <x v="2138"/>
    <d v="1943-11-08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m/>
    <x v="6"/>
    <s v="video games"/>
    <x v="2139"/>
    <d v="1946-11-02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m/>
    <x v="6"/>
    <s v="video games"/>
    <x v="2140"/>
    <d v="1943-01-10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m/>
    <x v="6"/>
    <s v="video games"/>
    <x v="2141"/>
    <d v="1944-11-12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m/>
    <x v="6"/>
    <s v="video games"/>
    <x v="2142"/>
    <d v="1945-12-28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m/>
    <x v="6"/>
    <s v="video games"/>
    <x v="2143"/>
    <d v="1940-07-19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m/>
    <x v="6"/>
    <s v="video games"/>
    <x v="2144"/>
    <d v="1943-09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m/>
    <x v="6"/>
    <s v="video games"/>
    <x v="2145"/>
    <d v="1943-11-26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m/>
    <x v="6"/>
    <s v="video games"/>
    <x v="2146"/>
    <d v="1946-02-09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m/>
    <x v="6"/>
    <s v="video games"/>
    <x v="2147"/>
    <d v="1944-11-14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m/>
    <x v="6"/>
    <s v="video games"/>
    <x v="2148"/>
    <d v="1945-03-3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m/>
    <x v="6"/>
    <s v="video games"/>
    <x v="2149"/>
    <d v="1940-07-29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m/>
    <x v="6"/>
    <s v="video games"/>
    <x v="2150"/>
    <d v="1946-07-12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m/>
    <x v="6"/>
    <s v="video games"/>
    <x v="2151"/>
    <d v="1946-06-28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m/>
    <x v="6"/>
    <s v="video games"/>
    <x v="2152"/>
    <d v="1944-03-13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m/>
    <x v="6"/>
    <s v="video games"/>
    <x v="2153"/>
    <d v="1945-01-08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m/>
    <x v="6"/>
    <s v="video games"/>
    <x v="2154"/>
    <d v="1944-01-27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m/>
    <x v="6"/>
    <s v="video games"/>
    <x v="2155"/>
    <d v="1946-03-30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m/>
    <x v="6"/>
    <s v="video games"/>
    <x v="2156"/>
    <d v="1943-09-15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m/>
    <x v="6"/>
    <s v="video games"/>
    <x v="2157"/>
    <d v="1946-12-22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m/>
    <x v="6"/>
    <s v="video games"/>
    <x v="2158"/>
    <d v="1943-02-03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m/>
    <x v="6"/>
    <s v="video games"/>
    <x v="2159"/>
    <d v="1941-07-14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m/>
    <x v="6"/>
    <s v="video games"/>
    <x v="2160"/>
    <d v="1942-05-18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m/>
    <x v="4"/>
    <s v="rock"/>
    <x v="2161"/>
    <d v="1945-09-21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m/>
    <x v="4"/>
    <s v="rock"/>
    <x v="2162"/>
    <d v="1944-07-22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m/>
    <x v="4"/>
    <s v="rock"/>
    <x v="2163"/>
    <d v="1945-06-06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m/>
    <x v="4"/>
    <s v="rock"/>
    <x v="2164"/>
    <d v="1946-06-24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m/>
    <x v="4"/>
    <s v="rock"/>
    <x v="2165"/>
    <d v="1946-04-07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m/>
    <x v="4"/>
    <s v="rock"/>
    <x v="2166"/>
    <d v="1944-12-03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m/>
    <x v="4"/>
    <s v="rock"/>
    <x v="2167"/>
    <d v="1942-09-14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m/>
    <x v="4"/>
    <s v="rock"/>
    <x v="2168"/>
    <d v="1947-02-09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m/>
    <x v="4"/>
    <s v="rock"/>
    <x v="2169"/>
    <d v="1947-03-01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m/>
    <x v="4"/>
    <s v="rock"/>
    <x v="2170"/>
    <d v="1945-08-20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m/>
    <x v="4"/>
    <s v="rock"/>
    <x v="2171"/>
    <d v="1945-06-20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m/>
    <x v="4"/>
    <s v="rock"/>
    <x v="2172"/>
    <d v="1945-04-16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m/>
    <x v="4"/>
    <s v="rock"/>
    <x v="2173"/>
    <d v="1943-09-09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m/>
    <x v="4"/>
    <s v="rock"/>
    <x v="2174"/>
    <d v="1946-05-04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m/>
    <x v="4"/>
    <s v="rock"/>
    <x v="2175"/>
    <d v="1946-07-20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m/>
    <x v="4"/>
    <s v="rock"/>
    <x v="2176"/>
    <d v="1945-04-30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m/>
    <x v="4"/>
    <s v="rock"/>
    <x v="2177"/>
    <d v="1946-06-05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m/>
    <x v="4"/>
    <s v="rock"/>
    <x v="2178"/>
    <d v="1947-01-17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m/>
    <x v="4"/>
    <s v="rock"/>
    <x v="2179"/>
    <d v="1945-04-09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m/>
    <x v="4"/>
    <s v="rock"/>
    <x v="2180"/>
    <d v="1945-11-11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m/>
    <x v="6"/>
    <s v="tabletop games"/>
    <x v="2181"/>
    <d v="1947-02-20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m/>
    <x v="6"/>
    <s v="tabletop games"/>
    <x v="2182"/>
    <d v="1944-09-30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m/>
    <x v="6"/>
    <s v="tabletop games"/>
    <x v="2183"/>
    <d v="1947-02-08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m/>
    <x v="6"/>
    <s v="tabletop games"/>
    <x v="2184"/>
    <d v="1946-01-23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m/>
    <x v="6"/>
    <s v="tabletop games"/>
    <x v="2185"/>
    <d v="1943-03-25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m/>
    <x v="6"/>
    <s v="tabletop games"/>
    <x v="2186"/>
    <d v="1946-09-06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m/>
    <x v="6"/>
    <s v="tabletop games"/>
    <x v="2187"/>
    <d v="1945-04-01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m/>
    <x v="6"/>
    <s v="tabletop games"/>
    <x v="2188"/>
    <d v="1946-10-24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m/>
    <x v="6"/>
    <s v="tabletop games"/>
    <x v="2189"/>
    <d v="1946-04-20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m/>
    <x v="6"/>
    <s v="tabletop games"/>
    <x v="2190"/>
    <d v="1946-03-22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m/>
    <x v="6"/>
    <s v="tabletop games"/>
    <x v="2191"/>
    <d v="1947-02-13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m/>
    <x v="6"/>
    <s v="tabletop games"/>
    <x v="2192"/>
    <d v="1946-12-14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m/>
    <x v="6"/>
    <s v="tabletop games"/>
    <x v="2193"/>
    <d v="1946-11-20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m/>
    <x v="6"/>
    <s v="tabletop games"/>
    <x v="2194"/>
    <d v="1946-03-25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m/>
    <x v="6"/>
    <s v="tabletop games"/>
    <x v="2195"/>
    <d v="1945-08-09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m/>
    <x v="6"/>
    <s v="tabletop games"/>
    <x v="2196"/>
    <d v="1946-12-01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m/>
    <x v="6"/>
    <s v="tabletop games"/>
    <x v="2197"/>
    <d v="1945-02-26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m/>
    <x v="6"/>
    <s v="tabletop games"/>
    <x v="2198"/>
    <d v="1945-11-12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m/>
    <x v="6"/>
    <s v="tabletop games"/>
    <x v="2199"/>
    <d v="1945-10-13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m/>
    <x v="6"/>
    <s v="tabletop games"/>
    <x v="2200"/>
    <d v="1945-07-04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m/>
    <x v="4"/>
    <s v="electronic music"/>
    <x v="2201"/>
    <d v="1943-01-15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m/>
    <x v="4"/>
    <s v="electronic music"/>
    <x v="2202"/>
    <d v="1942-10-3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m/>
    <x v="4"/>
    <s v="electronic music"/>
    <x v="2203"/>
    <d v="1945-09-22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m/>
    <x v="4"/>
    <s v="electronic music"/>
    <x v="2204"/>
    <d v="1943-03-08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m/>
    <x v="4"/>
    <s v="electronic music"/>
    <x v="2205"/>
    <d v="1942-05-3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m/>
    <x v="4"/>
    <s v="electronic music"/>
    <x v="2206"/>
    <d v="1942-04-15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m/>
    <x v="4"/>
    <s v="electronic music"/>
    <x v="2207"/>
    <d v="1943-11-15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m/>
    <x v="4"/>
    <s v="electronic music"/>
    <x v="2208"/>
    <d v="1942-04-06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m/>
    <x v="4"/>
    <s v="electronic music"/>
    <x v="2209"/>
    <d v="1944-04-12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m/>
    <x v="4"/>
    <s v="electronic music"/>
    <x v="2210"/>
    <d v="1942-04-13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m/>
    <x v="4"/>
    <s v="electronic music"/>
    <x v="2211"/>
    <d v="1944-04-08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m/>
    <x v="4"/>
    <s v="electronic music"/>
    <x v="2212"/>
    <d v="1943-11-03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m/>
    <x v="4"/>
    <s v="electronic music"/>
    <x v="2213"/>
    <d v="1945-05-13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m/>
    <x v="4"/>
    <s v="electronic music"/>
    <x v="2214"/>
    <d v="1944-02-05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m/>
    <x v="4"/>
    <s v="electronic music"/>
    <x v="2215"/>
    <d v="1942-03-12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m/>
    <x v="4"/>
    <s v="electronic music"/>
    <x v="2216"/>
    <d v="1945-07-21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m/>
    <x v="4"/>
    <s v="electronic music"/>
    <x v="2217"/>
    <d v="1945-10-3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m/>
    <x v="4"/>
    <s v="electronic music"/>
    <x v="2218"/>
    <d v="1942-08-28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m/>
    <x v="4"/>
    <s v="electronic music"/>
    <x v="2219"/>
    <d v="1945-08-17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m/>
    <x v="4"/>
    <s v="electronic music"/>
    <x v="2220"/>
    <d v="1943-07-26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m/>
    <x v="6"/>
    <s v="tabletop games"/>
    <x v="2221"/>
    <d v="1946-04-22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m/>
    <x v="6"/>
    <s v="tabletop games"/>
    <x v="2222"/>
    <d v="1942-01-26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m/>
    <x v="6"/>
    <s v="tabletop games"/>
    <x v="2223"/>
    <d v="1945-06-25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m/>
    <x v="6"/>
    <s v="tabletop games"/>
    <x v="2224"/>
    <d v="1946-10-28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m/>
    <x v="6"/>
    <s v="tabletop games"/>
    <x v="2225"/>
    <d v="1944-09-19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m/>
    <x v="6"/>
    <s v="tabletop games"/>
    <x v="2226"/>
    <d v="1946-02-10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m/>
    <x v="6"/>
    <s v="tabletop games"/>
    <x v="2227"/>
    <d v="1943-11-12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m/>
    <x v="6"/>
    <s v="tabletop games"/>
    <x v="2228"/>
    <d v="1945-08-14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m/>
    <x v="6"/>
    <s v="tabletop games"/>
    <x v="2229"/>
    <d v="1943-09-02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m/>
    <x v="6"/>
    <s v="tabletop games"/>
    <x v="2230"/>
    <d v="1944-04-23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m/>
    <x v="6"/>
    <s v="tabletop games"/>
    <x v="2231"/>
    <d v="1943-06-24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m/>
    <x v="6"/>
    <s v="tabletop games"/>
    <x v="2232"/>
    <d v="1944-07-17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m/>
    <x v="6"/>
    <s v="tabletop games"/>
    <x v="2233"/>
    <d v="1945-12-12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m/>
    <x v="6"/>
    <s v="tabletop games"/>
    <x v="2234"/>
    <d v="1947-01-04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m/>
    <x v="6"/>
    <s v="tabletop games"/>
    <x v="2235"/>
    <d v="1945-03-26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m/>
    <x v="6"/>
    <s v="tabletop games"/>
    <x v="2236"/>
    <d v="1946-01-30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m/>
    <x v="6"/>
    <s v="tabletop games"/>
    <x v="2237"/>
    <d v="1944-11-10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m/>
    <x v="6"/>
    <s v="tabletop games"/>
    <x v="2238"/>
    <d v="1947-03-09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m/>
    <x v="6"/>
    <s v="tabletop games"/>
    <x v="2239"/>
    <d v="1943-11-30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m/>
    <x v="6"/>
    <s v="tabletop games"/>
    <x v="2240"/>
    <d v="1946-04-21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m/>
    <x v="6"/>
    <s v="tabletop games"/>
    <x v="2241"/>
    <d v="1947-03-0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m/>
    <x v="6"/>
    <s v="tabletop games"/>
    <x v="2242"/>
    <d v="1943-11-26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m/>
    <x v="6"/>
    <s v="tabletop games"/>
    <x v="2243"/>
    <d v="1947-03-12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m/>
    <x v="6"/>
    <s v="tabletop games"/>
    <x v="2244"/>
    <d v="1946-10-15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m/>
    <x v="6"/>
    <s v="tabletop games"/>
    <x v="2245"/>
    <d v="1944-02-20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m/>
    <x v="6"/>
    <s v="tabletop games"/>
    <x v="2246"/>
    <d v="1945-09-02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m/>
    <x v="6"/>
    <s v="tabletop games"/>
    <x v="2247"/>
    <d v="1945-07-27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m/>
    <x v="6"/>
    <s v="tabletop games"/>
    <x v="2248"/>
    <d v="1946-12-13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m/>
    <x v="6"/>
    <s v="tabletop games"/>
    <x v="2249"/>
    <d v="1943-04-01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m/>
    <x v="6"/>
    <s v="tabletop games"/>
    <x v="2250"/>
    <d v="1946-12-02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m/>
    <x v="6"/>
    <s v="tabletop games"/>
    <x v="2251"/>
    <d v="1944-08-14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m/>
    <x v="6"/>
    <s v="tabletop games"/>
    <x v="2252"/>
    <d v="1946-08-05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m/>
    <x v="6"/>
    <s v="tabletop games"/>
    <x v="2253"/>
    <d v="1945-11-16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m/>
    <x v="6"/>
    <s v="tabletop games"/>
    <x v="2254"/>
    <d v="1947-01-23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m/>
    <x v="6"/>
    <s v="tabletop games"/>
    <x v="2255"/>
    <d v="1946-05-06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m/>
    <x v="6"/>
    <s v="tabletop games"/>
    <x v="2256"/>
    <d v="1946-11-21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m/>
    <x v="6"/>
    <s v="tabletop games"/>
    <x v="2257"/>
    <d v="1946-06-18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m/>
    <x v="6"/>
    <s v="tabletop games"/>
    <x v="2258"/>
    <d v="1945-06-09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m/>
    <x v="6"/>
    <s v="tabletop games"/>
    <x v="2259"/>
    <d v="1946-12-07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m/>
    <x v="6"/>
    <s v="tabletop games"/>
    <x v="2260"/>
    <d v="1944-03-24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m/>
    <x v="6"/>
    <s v="tabletop games"/>
    <x v="2261"/>
    <d v="1947-02-13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m/>
    <x v="6"/>
    <s v="tabletop games"/>
    <x v="2262"/>
    <d v="1944-11-16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m/>
    <x v="6"/>
    <s v="tabletop games"/>
    <x v="2263"/>
    <d v="1945-01-29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m/>
    <x v="6"/>
    <s v="tabletop games"/>
    <x v="2264"/>
    <d v="1946-05-22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m/>
    <x v="6"/>
    <s v="tabletop games"/>
    <x v="2265"/>
    <d v="1946-11-21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m/>
    <x v="6"/>
    <s v="tabletop games"/>
    <x v="2266"/>
    <d v="1946-04-26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m/>
    <x v="6"/>
    <s v="tabletop games"/>
    <x v="2267"/>
    <d v="1944-12-19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m/>
    <x v="6"/>
    <s v="tabletop games"/>
    <x v="2268"/>
    <d v="1947-03-11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m/>
    <x v="6"/>
    <s v="tabletop games"/>
    <x v="2269"/>
    <d v="1947-03-06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m/>
    <x v="6"/>
    <s v="tabletop games"/>
    <x v="2270"/>
    <d v="1947-01-09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m/>
    <x v="6"/>
    <s v="tabletop games"/>
    <x v="2271"/>
    <d v="1946-12-09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m/>
    <x v="6"/>
    <s v="tabletop games"/>
    <x v="2272"/>
    <d v="1945-12-05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m/>
    <x v="6"/>
    <s v="tabletop games"/>
    <x v="2273"/>
    <d v="1947-03-11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m/>
    <x v="6"/>
    <s v="tabletop games"/>
    <x v="2274"/>
    <d v="1944-02-22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m/>
    <x v="6"/>
    <s v="tabletop games"/>
    <x v="2275"/>
    <d v="1944-12-20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m/>
    <x v="6"/>
    <s v="tabletop games"/>
    <x v="2276"/>
    <d v="1944-01-04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m/>
    <x v="6"/>
    <s v="tabletop games"/>
    <x v="2277"/>
    <d v="1942-02-25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m/>
    <x v="6"/>
    <s v="tabletop games"/>
    <x v="2278"/>
    <d v="1946-01-01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m/>
    <x v="6"/>
    <s v="tabletop games"/>
    <x v="2279"/>
    <d v="1945-02-02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m/>
    <x v="6"/>
    <s v="tabletop games"/>
    <x v="2280"/>
    <d v="1945-09-15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m/>
    <x v="4"/>
    <s v="rock"/>
    <x v="2281"/>
    <d v="1941-07-23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m/>
    <x v="4"/>
    <s v="rock"/>
    <x v="2282"/>
    <d v="1946-01-12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m/>
    <x v="4"/>
    <s v="rock"/>
    <x v="2283"/>
    <d v="1942-05-08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m/>
    <x v="4"/>
    <s v="rock"/>
    <x v="2284"/>
    <d v="1941-03-10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m/>
    <x v="4"/>
    <s v="rock"/>
    <x v="2285"/>
    <d v="1942-06-28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m/>
    <x v="4"/>
    <s v="rock"/>
    <x v="2286"/>
    <d v="1943-09-05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m/>
    <x v="4"/>
    <s v="rock"/>
    <x v="2287"/>
    <d v="1944-06-21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m/>
    <x v="4"/>
    <s v="rock"/>
    <x v="2288"/>
    <d v="1942-06-25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m/>
    <x v="4"/>
    <s v="rock"/>
    <x v="2289"/>
    <d v="1943-12-05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m/>
    <x v="4"/>
    <s v="rock"/>
    <x v="2290"/>
    <d v="1939-11-30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m/>
    <x v="4"/>
    <s v="rock"/>
    <x v="2291"/>
    <d v="1942-04-22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m/>
    <x v="4"/>
    <s v="rock"/>
    <x v="2292"/>
    <d v="1942-04-17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m/>
    <x v="4"/>
    <s v="rock"/>
    <x v="2293"/>
    <d v="1942-09-24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m/>
    <x v="4"/>
    <s v="rock"/>
    <x v="2294"/>
    <d v="1943-01-19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m/>
    <x v="4"/>
    <s v="rock"/>
    <x v="2295"/>
    <d v="1943-01-25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m/>
    <x v="4"/>
    <s v="rock"/>
    <x v="2296"/>
    <d v="1942-02-21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m/>
    <x v="4"/>
    <s v="rock"/>
    <x v="2297"/>
    <d v="1942-03-13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m/>
    <x v="4"/>
    <s v="rock"/>
    <x v="2298"/>
    <d v="1944-03-24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m/>
    <x v="4"/>
    <s v="rock"/>
    <x v="2299"/>
    <d v="1941-02-04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m/>
    <x v="4"/>
    <s v="rock"/>
    <x v="2300"/>
    <d v="1942-06-27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m/>
    <x v="4"/>
    <s v="indie rock"/>
    <x v="2301"/>
    <d v="1943-06-20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m/>
    <x v="4"/>
    <s v="indie rock"/>
    <x v="2302"/>
    <d v="1943-12-30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m/>
    <x v="4"/>
    <s v="indie rock"/>
    <x v="2303"/>
    <d v="1941-12-11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m/>
    <x v="4"/>
    <s v="indie rock"/>
    <x v="2304"/>
    <d v="1940-12-30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m/>
    <x v="4"/>
    <s v="indie rock"/>
    <x v="2305"/>
    <d v="1944-08-06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m/>
    <x v="4"/>
    <s v="indie rock"/>
    <x v="2306"/>
    <d v="1942-03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m/>
    <x v="4"/>
    <s v="indie rock"/>
    <x v="2307"/>
    <d v="1942-05-04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m/>
    <x v="4"/>
    <s v="indie rock"/>
    <x v="2308"/>
    <d v="1944-08-27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m/>
    <x v="4"/>
    <s v="indie rock"/>
    <x v="2309"/>
    <d v="1943-03-08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m/>
    <x v="4"/>
    <s v="indie rock"/>
    <x v="2310"/>
    <d v="1943-03-20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m/>
    <x v="4"/>
    <s v="indie rock"/>
    <x v="2311"/>
    <d v="1944-05-05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m/>
    <x v="4"/>
    <s v="indie rock"/>
    <x v="2312"/>
    <d v="1944-04-16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m/>
    <x v="4"/>
    <s v="indie rock"/>
    <x v="2313"/>
    <d v="1942-05-02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m/>
    <x v="4"/>
    <s v="indie rock"/>
    <x v="2314"/>
    <d v="1942-06-06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m/>
    <x v="4"/>
    <s v="indie rock"/>
    <x v="2315"/>
    <d v="1942-05-04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m/>
    <x v="4"/>
    <s v="indie rock"/>
    <x v="2316"/>
    <d v="1939-12-08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m/>
    <x v="4"/>
    <s v="indie rock"/>
    <x v="2317"/>
    <d v="1940-02-14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m/>
    <x v="4"/>
    <s v="indie rock"/>
    <x v="2318"/>
    <d v="1939-09-25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m/>
    <x v="4"/>
    <s v="indie rock"/>
    <x v="2319"/>
    <d v="1943-12-14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m/>
    <x v="4"/>
    <s v="indie rock"/>
    <x v="2320"/>
    <d v="1944-03-31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m/>
    <x v="7"/>
    <s v="small batch"/>
    <x v="2321"/>
    <d v="1947-04-03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m/>
    <x v="7"/>
    <s v="small batch"/>
    <x v="2322"/>
    <d v="1947-04-08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m/>
    <x v="7"/>
    <s v="small batch"/>
    <x v="2323"/>
    <d v="1947-03-19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m/>
    <x v="7"/>
    <s v="small batch"/>
    <x v="2324"/>
    <d v="1947-03-25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m/>
    <x v="7"/>
    <s v="small batch"/>
    <x v="2325"/>
    <d v="1947-03-28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m/>
    <x v="7"/>
    <s v="small batch"/>
    <x v="2326"/>
    <d v="1947-04-29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m/>
    <x v="7"/>
    <s v="small batch"/>
    <x v="2327"/>
    <d v="1944-08-24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m/>
    <x v="7"/>
    <s v="small batch"/>
    <x v="2328"/>
    <d v="1945-06-12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m/>
    <x v="7"/>
    <s v="small batch"/>
    <x v="2329"/>
    <d v="1944-07-15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m/>
    <x v="7"/>
    <s v="small batch"/>
    <x v="2330"/>
    <d v="1945-12-23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m/>
    <x v="7"/>
    <s v="small batch"/>
    <x v="2331"/>
    <d v="1944-08-16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m/>
    <x v="7"/>
    <s v="small batch"/>
    <x v="2332"/>
    <d v="1945-02-04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m/>
    <x v="7"/>
    <s v="small batch"/>
    <x v="2333"/>
    <d v="1944-05-27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m/>
    <x v="7"/>
    <s v="small batch"/>
    <x v="2334"/>
    <d v="1944-11-03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m/>
    <x v="7"/>
    <s v="small batch"/>
    <x v="2335"/>
    <d v="1944-06-09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m/>
    <x v="7"/>
    <s v="small batch"/>
    <x v="2336"/>
    <d v="1944-03-06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m/>
    <x v="7"/>
    <s v="small batch"/>
    <x v="2337"/>
    <d v="1944-06-24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m/>
    <x v="7"/>
    <s v="small batch"/>
    <x v="2338"/>
    <d v="1944-06-27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m/>
    <x v="7"/>
    <s v="small batch"/>
    <x v="2339"/>
    <d v="1946-12-18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m/>
    <x v="7"/>
    <s v="small batch"/>
    <x v="2340"/>
    <d v="1946-10-29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m/>
    <x v="2"/>
    <s v="web"/>
    <x v="2341"/>
    <d v="1945-07-10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m/>
    <x v="2"/>
    <s v="web"/>
    <x v="2342"/>
    <d v="1944-10-04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m/>
    <x v="2"/>
    <s v="web"/>
    <x v="2343"/>
    <d v="1946-01-06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m/>
    <x v="2"/>
    <s v="web"/>
    <x v="2344"/>
    <d v="1946-06-23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m/>
    <x v="2"/>
    <s v="web"/>
    <x v="2345"/>
    <d v="1945-03-29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m/>
    <x v="2"/>
    <s v="web"/>
    <x v="2346"/>
    <d v="1946-10-16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m/>
    <x v="2"/>
    <s v="web"/>
    <x v="2347"/>
    <d v="1946-08-24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m/>
    <x v="2"/>
    <s v="web"/>
    <x v="2348"/>
    <d v="1946-02-18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m/>
    <x v="2"/>
    <s v="web"/>
    <x v="2349"/>
    <d v="1945-08-09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m/>
    <x v="2"/>
    <s v="web"/>
    <x v="2350"/>
    <d v="1947-01-02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m/>
    <x v="2"/>
    <s v="web"/>
    <x v="2351"/>
    <d v="1945-04-28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m/>
    <x v="2"/>
    <s v="web"/>
    <x v="2352"/>
    <d v="1945-06-04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m/>
    <x v="2"/>
    <s v="web"/>
    <x v="2353"/>
    <d v="1945-04-1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m/>
    <x v="2"/>
    <s v="web"/>
    <x v="2354"/>
    <d v="1945-01-08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m/>
    <x v="2"/>
    <s v="web"/>
    <x v="2355"/>
    <d v="1945-04-30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m/>
    <x v="2"/>
    <s v="web"/>
    <x v="2356"/>
    <d v="1945-06-03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m/>
    <x v="2"/>
    <s v="web"/>
    <x v="2357"/>
    <d v="1945-10-15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m/>
    <x v="2"/>
    <s v="web"/>
    <x v="2358"/>
    <d v="1945-01-29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m/>
    <x v="2"/>
    <s v="web"/>
    <x v="2359"/>
    <d v="1945-08-01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m/>
    <x v="2"/>
    <s v="web"/>
    <x v="2360"/>
    <d v="1946-02-05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m/>
    <x v="2"/>
    <s v="web"/>
    <x v="2361"/>
    <d v="1946-04-29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m/>
    <x v="2"/>
    <s v="web"/>
    <x v="2362"/>
    <d v="1944-12-09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m/>
    <x v="2"/>
    <s v="web"/>
    <x v="2363"/>
    <d v="1945-12-27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m/>
    <x v="2"/>
    <s v="web"/>
    <x v="2364"/>
    <d v="1945-10-24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m/>
    <x v="2"/>
    <s v="web"/>
    <x v="2365"/>
    <d v="1946-01-15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m/>
    <x v="2"/>
    <s v="web"/>
    <x v="2366"/>
    <d v="1945-10-19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m/>
    <x v="2"/>
    <s v="web"/>
    <x v="2367"/>
    <d v="1946-04-24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m/>
    <x v="2"/>
    <s v="web"/>
    <x v="2368"/>
    <d v="1945-04-12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m/>
    <x v="2"/>
    <s v="web"/>
    <x v="2369"/>
    <d v="1946-02-08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m/>
    <x v="2"/>
    <s v="web"/>
    <x v="2370"/>
    <d v="1944-12-16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m/>
    <x v="2"/>
    <s v="web"/>
    <x v="2371"/>
    <d v="1945-06-23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m/>
    <x v="2"/>
    <s v="web"/>
    <x v="2372"/>
    <d v="1945-04-22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m/>
    <x v="2"/>
    <s v="web"/>
    <x v="2373"/>
    <d v="1945-08-27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m/>
    <x v="2"/>
    <s v="web"/>
    <x v="2374"/>
    <d v="1945-02-10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m/>
    <x v="2"/>
    <s v="web"/>
    <x v="2375"/>
    <d v="1946-09-08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m/>
    <x v="2"/>
    <s v="web"/>
    <x v="2376"/>
    <d v="1945-12-08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m/>
    <x v="2"/>
    <s v="web"/>
    <x v="2377"/>
    <d v="1946-11-24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m/>
    <x v="2"/>
    <s v="web"/>
    <x v="2378"/>
    <d v="1945-08-24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m/>
    <x v="2"/>
    <s v="web"/>
    <x v="2379"/>
    <d v="1945-10-03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m/>
    <x v="2"/>
    <s v="web"/>
    <x v="2380"/>
    <d v="1945-09-29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m/>
    <x v="2"/>
    <s v="web"/>
    <x v="2381"/>
    <d v="1945-04-08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m/>
    <x v="2"/>
    <s v="web"/>
    <x v="2382"/>
    <d v="1945-08-02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m/>
    <x v="2"/>
    <s v="web"/>
    <x v="2383"/>
    <d v="1945-02-20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m/>
    <x v="2"/>
    <s v="web"/>
    <x v="2384"/>
    <d v="1944-11-12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m/>
    <x v="2"/>
    <s v="web"/>
    <x v="2385"/>
    <d v="1945-08-03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m/>
    <x v="2"/>
    <s v="web"/>
    <x v="2386"/>
    <d v="1945-01-08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m/>
    <x v="2"/>
    <s v="web"/>
    <x v="2387"/>
    <d v="1946-07-21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m/>
    <x v="2"/>
    <s v="web"/>
    <x v="2388"/>
    <d v="1945-01-13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m/>
    <x v="2"/>
    <s v="web"/>
    <x v="2389"/>
    <d v="1945-07-23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m/>
    <x v="2"/>
    <s v="web"/>
    <x v="2390"/>
    <d v="1945-01-02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m/>
    <x v="2"/>
    <s v="web"/>
    <x v="2391"/>
    <d v="1945-03-29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m/>
    <x v="2"/>
    <s v="web"/>
    <x v="2392"/>
    <d v="1945-10-27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m/>
    <x v="2"/>
    <s v="web"/>
    <x v="2393"/>
    <d v="1945-08-06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m/>
    <x v="2"/>
    <s v="web"/>
    <x v="2394"/>
    <d v="1945-02-24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m/>
    <x v="2"/>
    <s v="web"/>
    <x v="2395"/>
    <d v="1947-01-09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m/>
    <x v="2"/>
    <s v="web"/>
    <x v="2396"/>
    <d v="1945-10-13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m/>
    <x v="2"/>
    <s v="web"/>
    <x v="2397"/>
    <d v="1944-12-31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m/>
    <x v="2"/>
    <s v="web"/>
    <x v="2398"/>
    <d v="1945-06-30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m/>
    <x v="2"/>
    <s v="web"/>
    <x v="2399"/>
    <d v="1944-12-16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m/>
    <x v="2"/>
    <s v="web"/>
    <x v="2400"/>
    <d v="1946-04-13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m/>
    <x v="7"/>
    <s v="food trucks"/>
    <x v="2401"/>
    <d v="1946-03-04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m/>
    <x v="7"/>
    <s v="food trucks"/>
    <x v="2402"/>
    <d v="1945-05-11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m/>
    <x v="7"/>
    <s v="food trucks"/>
    <x v="2403"/>
    <d v="1946-03-29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m/>
    <x v="7"/>
    <s v="food trucks"/>
    <x v="2404"/>
    <d v="1946-01-01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m/>
    <x v="7"/>
    <s v="food trucks"/>
    <x v="2405"/>
    <d v="1946-09-02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m/>
    <x v="7"/>
    <s v="food trucks"/>
    <x v="2406"/>
    <d v="1945-01-17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m/>
    <x v="7"/>
    <s v="food trucks"/>
    <x v="2407"/>
    <d v="1945-04-09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m/>
    <x v="7"/>
    <s v="food trucks"/>
    <x v="2408"/>
    <d v="1944-11-04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m/>
    <x v="7"/>
    <s v="food trucks"/>
    <x v="2409"/>
    <d v="1945-08-16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m/>
    <x v="7"/>
    <s v="food trucks"/>
    <x v="2410"/>
    <d v="1945-09-05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m/>
    <x v="7"/>
    <s v="food trucks"/>
    <x v="2411"/>
    <d v="1945-08-23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m/>
    <x v="7"/>
    <s v="food trucks"/>
    <x v="2412"/>
    <d v="1946-11-25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m/>
    <x v="7"/>
    <s v="food trucks"/>
    <x v="2413"/>
    <d v="1944-05-29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m/>
    <x v="7"/>
    <s v="food trucks"/>
    <x v="2414"/>
    <d v="1945-08-20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m/>
    <x v="7"/>
    <s v="food trucks"/>
    <x v="2415"/>
    <d v="1946-07-14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m/>
    <x v="7"/>
    <s v="food trucks"/>
    <x v="2416"/>
    <d v="1945-03-12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m/>
    <x v="7"/>
    <s v="food trucks"/>
    <x v="2417"/>
    <d v="1944-08-08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m/>
    <x v="7"/>
    <s v="food trucks"/>
    <x v="2418"/>
    <d v="1945-03-22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m/>
    <x v="7"/>
    <s v="food trucks"/>
    <x v="2419"/>
    <d v="1945-02-16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m/>
    <x v="7"/>
    <s v="food trucks"/>
    <x v="2420"/>
    <d v="1944-11-08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m/>
    <x v="7"/>
    <s v="food trucks"/>
    <x v="2421"/>
    <d v="1945-02-19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m/>
    <x v="7"/>
    <s v="food trucks"/>
    <x v="2422"/>
    <d v="1945-03-09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m/>
    <x v="7"/>
    <s v="food trucks"/>
    <x v="2423"/>
    <d v="1944-12-29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m/>
    <x v="7"/>
    <s v="food trucks"/>
    <x v="2424"/>
    <d v="1944-10-25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m/>
    <x v="7"/>
    <s v="food trucks"/>
    <x v="2425"/>
    <d v="1946-05-26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m/>
    <x v="7"/>
    <s v="food trucks"/>
    <x v="2426"/>
    <d v="1945-08-06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m/>
    <x v="7"/>
    <s v="food trucks"/>
    <x v="2427"/>
    <d v="1946-03-22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m/>
    <x v="7"/>
    <s v="food trucks"/>
    <x v="2428"/>
    <d v="1945-03-10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m/>
    <x v="7"/>
    <s v="food trucks"/>
    <x v="2429"/>
    <d v="1947-02-04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m/>
    <x v="7"/>
    <s v="food trucks"/>
    <x v="2430"/>
    <d v="1946-02-10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m/>
    <x v="7"/>
    <s v="food trucks"/>
    <x v="2431"/>
    <d v="1946-06-27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m/>
    <x v="7"/>
    <s v="food trucks"/>
    <x v="2432"/>
    <d v="1945-03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m/>
    <x v="7"/>
    <s v="food trucks"/>
    <x v="2433"/>
    <d v="1946-02-25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m/>
    <x v="7"/>
    <s v="food trucks"/>
    <x v="2434"/>
    <d v="1945-08-02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m/>
    <x v="7"/>
    <s v="food trucks"/>
    <x v="2435"/>
    <d v="1945-10-03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m/>
    <x v="7"/>
    <s v="food trucks"/>
    <x v="2436"/>
    <d v="1946-01-27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m/>
    <x v="7"/>
    <s v="food trucks"/>
    <x v="2437"/>
    <d v="1945-03-15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m/>
    <x v="7"/>
    <s v="food trucks"/>
    <x v="2438"/>
    <d v="1945-12-05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m/>
    <x v="7"/>
    <s v="food trucks"/>
    <x v="2439"/>
    <d v="1945-10-16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m/>
    <x v="7"/>
    <s v="food trucks"/>
    <x v="2440"/>
    <d v="1946-02-11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m/>
    <x v="7"/>
    <s v="small batch"/>
    <x v="2441"/>
    <d v="1945-07-21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m/>
    <x v="7"/>
    <s v="small batch"/>
    <x v="2442"/>
    <d v="1945-03-17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m/>
    <x v="7"/>
    <s v="small batch"/>
    <x v="2443"/>
    <d v="1944-08-13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m/>
    <x v="7"/>
    <s v="small batch"/>
    <x v="2444"/>
    <d v="1946-05-24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m/>
    <x v="7"/>
    <s v="small batch"/>
    <x v="2445"/>
    <d v="1945-09-24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m/>
    <x v="7"/>
    <s v="small batch"/>
    <x v="2446"/>
    <d v="1946-11-25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m/>
    <x v="7"/>
    <s v="small batch"/>
    <x v="2447"/>
    <d v="1946-11-11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m/>
    <x v="7"/>
    <s v="small batch"/>
    <x v="2448"/>
    <d v="1946-08-30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m/>
    <x v="7"/>
    <s v="small batch"/>
    <x v="2449"/>
    <d v="1944-11-28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m/>
    <x v="7"/>
    <s v="small batch"/>
    <x v="2450"/>
    <d v="1944-10-26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m/>
    <x v="7"/>
    <s v="small batch"/>
    <x v="2451"/>
    <d v="1947-03-04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m/>
    <x v="7"/>
    <s v="small batch"/>
    <x v="2452"/>
    <d v="1945-12-27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m/>
    <x v="7"/>
    <s v="small batch"/>
    <x v="2453"/>
    <d v="1947-02-01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m/>
    <x v="7"/>
    <s v="small batch"/>
    <x v="2454"/>
    <d v="1947-03-10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m/>
    <x v="7"/>
    <s v="small batch"/>
    <x v="2455"/>
    <d v="1946-04-19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m/>
    <x v="7"/>
    <s v="small batch"/>
    <x v="2456"/>
    <d v="1947-02-24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m/>
    <x v="7"/>
    <s v="small batch"/>
    <x v="2457"/>
    <d v="1946-03-23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m/>
    <x v="7"/>
    <s v="small batch"/>
    <x v="2458"/>
    <d v="1946-06-08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m/>
    <x v="7"/>
    <s v="small batch"/>
    <x v="2459"/>
    <d v="1946-03-22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m/>
    <x v="7"/>
    <s v="small batch"/>
    <x v="2460"/>
    <d v="1947-01-02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m/>
    <x v="4"/>
    <s v="indie rock"/>
    <x v="2461"/>
    <d v="1941-09-29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m/>
    <x v="4"/>
    <s v="indie rock"/>
    <x v="2462"/>
    <d v="1942-07-18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m/>
    <x v="4"/>
    <s v="indie rock"/>
    <x v="2463"/>
    <d v="1943-04-15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m/>
    <x v="4"/>
    <s v="indie rock"/>
    <x v="2464"/>
    <d v="1945-09-28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m/>
    <x v="4"/>
    <s v="indie rock"/>
    <x v="2465"/>
    <d v="1942-09-22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m/>
    <x v="4"/>
    <s v="indie rock"/>
    <x v="2466"/>
    <d v="1943-05-08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m/>
    <x v="4"/>
    <s v="indie rock"/>
    <x v="2467"/>
    <d v="1942-05-09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m/>
    <x v="4"/>
    <s v="indie rock"/>
    <x v="2468"/>
    <d v="1942-10-27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m/>
    <x v="4"/>
    <s v="indie rock"/>
    <x v="2469"/>
    <d v="1941-02-06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m/>
    <x v="4"/>
    <s v="indie rock"/>
    <x v="2470"/>
    <d v="1942-05-23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m/>
    <x v="4"/>
    <s v="indie rock"/>
    <x v="2471"/>
    <d v="1942-01-23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m/>
    <x v="4"/>
    <s v="indie rock"/>
    <x v="2472"/>
    <d v="1940-09-02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m/>
    <x v="4"/>
    <s v="indie rock"/>
    <x v="2473"/>
    <d v="1942-11-09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m/>
    <x v="4"/>
    <s v="indie rock"/>
    <x v="2474"/>
    <d v="1940-10-09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m/>
    <x v="4"/>
    <s v="indie rock"/>
    <x v="2475"/>
    <d v="1940-07-08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m/>
    <x v="4"/>
    <s v="indie rock"/>
    <x v="2476"/>
    <d v="1944-11-01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m/>
    <x v="4"/>
    <s v="indie rock"/>
    <x v="2477"/>
    <d v="1942-08-11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m/>
    <x v="4"/>
    <s v="indie rock"/>
    <x v="2478"/>
    <d v="1943-01-12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m/>
    <x v="4"/>
    <s v="indie rock"/>
    <x v="2479"/>
    <d v="1942-07-27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m/>
    <x v="4"/>
    <s v="indie rock"/>
    <x v="2480"/>
    <d v="1945-10-08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m/>
    <x v="4"/>
    <s v="indie rock"/>
    <x v="2481"/>
    <d v="1942-04-29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m/>
    <x v="4"/>
    <s v="indie rock"/>
    <x v="2482"/>
    <d v="1941-07-30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m/>
    <x v="4"/>
    <s v="indie rock"/>
    <x v="2483"/>
    <d v="1942-04-30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m/>
    <x v="4"/>
    <s v="indie rock"/>
    <x v="2484"/>
    <d v="1941-09-13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m/>
    <x v="4"/>
    <s v="indie rock"/>
    <x v="2485"/>
    <d v="1941-10-10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m/>
    <x v="4"/>
    <s v="indie rock"/>
    <x v="2486"/>
    <d v="1942-04-21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m/>
    <x v="4"/>
    <s v="indie rock"/>
    <x v="2487"/>
    <d v="1942-05-26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m/>
    <x v="4"/>
    <s v="indie rock"/>
    <x v="2488"/>
    <d v="1941-11-14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m/>
    <x v="4"/>
    <s v="indie rock"/>
    <x v="2489"/>
    <d v="1943-05-08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m/>
    <x v="4"/>
    <s v="indie rock"/>
    <x v="2490"/>
    <d v="1942-06-22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m/>
    <x v="4"/>
    <s v="indie rock"/>
    <x v="2491"/>
    <d v="1941-01-14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m/>
    <x v="4"/>
    <s v="indie rock"/>
    <x v="2492"/>
    <d v="1942-06-15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m/>
    <x v="4"/>
    <s v="indie rock"/>
    <x v="2493"/>
    <d v="1943-04-28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m/>
    <x v="4"/>
    <s v="indie rock"/>
    <x v="2494"/>
    <d v="1942-05-22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m/>
    <x v="4"/>
    <s v="indie rock"/>
    <x v="2495"/>
    <d v="1942-06-05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m/>
    <x v="4"/>
    <s v="indie rock"/>
    <x v="2496"/>
    <d v="1943-03-28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m/>
    <x v="4"/>
    <s v="indie rock"/>
    <x v="2497"/>
    <d v="1941-08-03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m/>
    <x v="4"/>
    <s v="indie rock"/>
    <x v="2498"/>
    <d v="1945-01-25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m/>
    <x v="4"/>
    <s v="indie rock"/>
    <x v="2499"/>
    <d v="1942-12-30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m/>
    <x v="4"/>
    <s v="indie rock"/>
    <x v="2500"/>
    <d v="1942-06-22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m/>
    <x v="7"/>
    <s v="restaurants"/>
    <x v="2501"/>
    <d v="1945-09-25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m/>
    <x v="7"/>
    <s v="restaurants"/>
    <x v="2502"/>
    <d v="1944-09-19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m/>
    <x v="7"/>
    <s v="restaurants"/>
    <x v="2503"/>
    <d v="1946-06-06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m/>
    <x v="7"/>
    <s v="restaurants"/>
    <x v="2504"/>
    <d v="1944-11-13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m/>
    <x v="7"/>
    <s v="restaurants"/>
    <x v="2505"/>
    <d v="1945-03-12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m/>
    <x v="7"/>
    <s v="restaurants"/>
    <x v="2506"/>
    <d v="1945-10-01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m/>
    <x v="7"/>
    <s v="restaurants"/>
    <x v="2507"/>
    <d v="1945-05-09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m/>
    <x v="7"/>
    <s v="restaurants"/>
    <x v="2508"/>
    <d v="1944-08-12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m/>
    <x v="7"/>
    <s v="restaurants"/>
    <x v="2509"/>
    <d v="1945-04-18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m/>
    <x v="7"/>
    <s v="restaurants"/>
    <x v="2510"/>
    <d v="1945-05-12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m/>
    <x v="7"/>
    <s v="restaurants"/>
    <x v="2511"/>
    <d v="1946-01-30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m/>
    <x v="7"/>
    <s v="restaurants"/>
    <x v="2512"/>
    <d v="1944-12-11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m/>
    <x v="7"/>
    <s v="restaurants"/>
    <x v="2513"/>
    <d v="1947-02-25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m/>
    <x v="7"/>
    <s v="restaurants"/>
    <x v="2514"/>
    <d v="1944-08-18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m/>
    <x v="7"/>
    <s v="restaurants"/>
    <x v="2515"/>
    <d v="1945-02-20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m/>
    <x v="7"/>
    <s v="restaurants"/>
    <x v="2516"/>
    <d v="1944-11-27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m/>
    <x v="7"/>
    <s v="restaurants"/>
    <x v="2517"/>
    <d v="1945-03-17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m/>
    <x v="7"/>
    <s v="restaurants"/>
    <x v="2518"/>
    <d v="1944-11-11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m/>
    <x v="7"/>
    <s v="restaurants"/>
    <x v="2519"/>
    <d v="1944-07-17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m/>
    <x v="7"/>
    <s v="restaurants"/>
    <x v="2520"/>
    <d v="1946-10-14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m/>
    <x v="4"/>
    <s v="classical music"/>
    <x v="2521"/>
    <d v="1945-10-11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m/>
    <x v="4"/>
    <s v="classical music"/>
    <x v="2522"/>
    <d v="1946-04-21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m/>
    <x v="4"/>
    <s v="classical music"/>
    <x v="2523"/>
    <d v="1944-11-16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m/>
    <x v="4"/>
    <s v="classical music"/>
    <x v="2524"/>
    <d v="1944-12-19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m/>
    <x v="4"/>
    <s v="classical music"/>
    <x v="2525"/>
    <d v="1942-06-27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m/>
    <x v="4"/>
    <s v="classical music"/>
    <x v="2526"/>
    <d v="1944-12-06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m/>
    <x v="4"/>
    <s v="classical music"/>
    <x v="2527"/>
    <d v="1943-10-17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m/>
    <x v="4"/>
    <s v="classical music"/>
    <x v="2528"/>
    <d v="1945-08-18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m/>
    <x v="4"/>
    <s v="classical music"/>
    <x v="2529"/>
    <d v="1942-03-24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m/>
    <x v="4"/>
    <s v="classical music"/>
    <x v="2530"/>
    <d v="1945-04-18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m/>
    <x v="4"/>
    <s v="classical music"/>
    <x v="2531"/>
    <d v="1945-08-13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m/>
    <x v="4"/>
    <s v="classical music"/>
    <x v="2532"/>
    <d v="1942-08-15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m/>
    <x v="4"/>
    <s v="classical music"/>
    <x v="2533"/>
    <d v="1943-02-28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m/>
    <x v="4"/>
    <s v="classical music"/>
    <x v="2534"/>
    <d v="1939-12-3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m/>
    <x v="4"/>
    <s v="classical music"/>
    <x v="2535"/>
    <d v="1944-11-29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m/>
    <x v="4"/>
    <s v="classical music"/>
    <x v="2536"/>
    <d v="1943-07-2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m/>
    <x v="4"/>
    <s v="classical music"/>
    <x v="2537"/>
    <d v="1941-07-30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m/>
    <x v="4"/>
    <s v="classical music"/>
    <x v="2538"/>
    <d v="1943-02-23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m/>
    <x v="4"/>
    <s v="classical music"/>
    <x v="2539"/>
    <d v="1945-01-31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m/>
    <x v="4"/>
    <s v="classical music"/>
    <x v="2540"/>
    <d v="1941-10-27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m/>
    <x v="4"/>
    <s v="classical music"/>
    <x v="2541"/>
    <d v="1943-09-25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m/>
    <x v="4"/>
    <s v="classical music"/>
    <x v="2542"/>
    <d v="1943-09-30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m/>
    <x v="4"/>
    <s v="classical music"/>
    <x v="2543"/>
    <d v="1940-12-31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m/>
    <x v="4"/>
    <s v="classical music"/>
    <x v="2544"/>
    <d v="1942-07-07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m/>
    <x v="4"/>
    <s v="classical music"/>
    <x v="2545"/>
    <d v="1945-02-25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m/>
    <x v="4"/>
    <s v="classical music"/>
    <x v="2546"/>
    <d v="1943-10-04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m/>
    <x v="4"/>
    <s v="classical music"/>
    <x v="2547"/>
    <d v="1942-04-03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m/>
    <x v="4"/>
    <s v="classical music"/>
    <x v="2548"/>
    <d v="1946-09-29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m/>
    <x v="4"/>
    <s v="classical music"/>
    <x v="2549"/>
    <d v="1943-05-30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m/>
    <x v="4"/>
    <s v="classical music"/>
    <x v="2550"/>
    <d v="1945-10-06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m/>
    <x v="4"/>
    <s v="classical music"/>
    <x v="2551"/>
    <d v="1942-03-20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m/>
    <x v="4"/>
    <s v="classical music"/>
    <x v="2552"/>
    <d v="1947-03-04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m/>
    <x v="4"/>
    <s v="classical music"/>
    <x v="2553"/>
    <d v="1942-09-20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m/>
    <x v="4"/>
    <s v="classical music"/>
    <x v="2554"/>
    <d v="1945-05-30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m/>
    <x v="4"/>
    <s v="classical music"/>
    <x v="2555"/>
    <d v="1942-05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m/>
    <x v="4"/>
    <s v="classical music"/>
    <x v="2556"/>
    <d v="1942-12-23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m/>
    <x v="4"/>
    <s v="classical music"/>
    <x v="2557"/>
    <d v="1944-05-13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m/>
    <x v="4"/>
    <s v="classical music"/>
    <x v="2558"/>
    <d v="1945-04-29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m/>
    <x v="4"/>
    <s v="classical music"/>
    <x v="2559"/>
    <d v="1941-11-13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m/>
    <x v="4"/>
    <s v="classical music"/>
    <x v="2560"/>
    <d v="1945-03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m/>
    <x v="7"/>
    <s v="food trucks"/>
    <x v="2561"/>
    <d v="1945-10-11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m/>
    <x v="7"/>
    <s v="food trucks"/>
    <x v="2562"/>
    <d v="1946-10-10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m/>
    <x v="7"/>
    <s v="food trucks"/>
    <x v="2563"/>
    <d v="1945-07-28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m/>
    <x v="7"/>
    <s v="food trucks"/>
    <x v="2564"/>
    <d v="1944-07-30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m/>
    <x v="7"/>
    <s v="food trucks"/>
    <x v="2565"/>
    <d v="1946-05-08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m/>
    <x v="7"/>
    <s v="food trucks"/>
    <x v="2566"/>
    <d v="1944-08-19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m/>
    <x v="7"/>
    <s v="food trucks"/>
    <x v="2567"/>
    <d v="1945-04-21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m/>
    <x v="7"/>
    <s v="food trucks"/>
    <x v="2568"/>
    <d v="1946-08-3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m/>
    <x v="7"/>
    <s v="food trucks"/>
    <x v="2569"/>
    <d v="1945-09-15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m/>
    <x v="7"/>
    <s v="food trucks"/>
    <x v="2570"/>
    <d v="1947-02-07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m/>
    <x v="7"/>
    <s v="food trucks"/>
    <x v="2571"/>
    <d v="1946-05-18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m/>
    <x v="7"/>
    <s v="food trucks"/>
    <x v="2572"/>
    <d v="1945-04-11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m/>
    <x v="7"/>
    <s v="food trucks"/>
    <x v="2573"/>
    <d v="1944-08-21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m/>
    <x v="7"/>
    <s v="food trucks"/>
    <x v="2574"/>
    <d v="1946-05-1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m/>
    <x v="7"/>
    <s v="food trucks"/>
    <x v="2575"/>
    <d v="1945-01-10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m/>
    <x v="7"/>
    <s v="food trucks"/>
    <x v="2576"/>
    <d v="1945-04-08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m/>
    <x v="7"/>
    <s v="food trucks"/>
    <x v="2577"/>
    <d v="1944-08-02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m/>
    <x v="7"/>
    <s v="food trucks"/>
    <x v="2578"/>
    <d v="1945-10-07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m/>
    <x v="7"/>
    <s v="food trucks"/>
    <x v="2579"/>
    <d v="1944-09-13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m/>
    <x v="7"/>
    <s v="food trucks"/>
    <x v="2580"/>
    <d v="1945-05-14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m/>
    <x v="7"/>
    <s v="food trucks"/>
    <x v="2581"/>
    <d v="1945-11-14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m/>
    <x v="7"/>
    <s v="food trucks"/>
    <x v="2582"/>
    <d v="1946-10-28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m/>
    <x v="7"/>
    <s v="food trucks"/>
    <x v="2583"/>
    <d v="1945-03-14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m/>
    <x v="7"/>
    <s v="food trucks"/>
    <x v="2584"/>
    <d v="1945-06-13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m/>
    <x v="7"/>
    <s v="food trucks"/>
    <x v="2585"/>
    <d v="1944-07-03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m/>
    <x v="7"/>
    <s v="food trucks"/>
    <x v="2586"/>
    <d v="1945-12-23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m/>
    <x v="7"/>
    <s v="food trucks"/>
    <x v="2587"/>
    <d v="1945-12-28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m/>
    <x v="7"/>
    <s v="food trucks"/>
    <x v="2588"/>
    <d v="1945-03-29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m/>
    <x v="7"/>
    <s v="food trucks"/>
    <x v="2589"/>
    <d v="1946-03-22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m/>
    <x v="7"/>
    <s v="food trucks"/>
    <x v="2590"/>
    <d v="1946-01-24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m/>
    <x v="7"/>
    <s v="food trucks"/>
    <x v="2591"/>
    <d v="1946-03-12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m/>
    <x v="7"/>
    <s v="food trucks"/>
    <x v="2592"/>
    <d v="1944-10-03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m/>
    <x v="7"/>
    <s v="food trucks"/>
    <x v="2593"/>
    <d v="1945-04-23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m/>
    <x v="7"/>
    <s v="food trucks"/>
    <x v="2594"/>
    <d v="1944-08-05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m/>
    <x v="7"/>
    <s v="food trucks"/>
    <x v="2595"/>
    <d v="1947-02-23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m/>
    <x v="7"/>
    <s v="food trucks"/>
    <x v="2596"/>
    <d v="1944-08-05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m/>
    <x v="7"/>
    <s v="food trucks"/>
    <x v="2597"/>
    <d v="1946-06-18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m/>
    <x v="7"/>
    <s v="food trucks"/>
    <x v="2598"/>
    <d v="1945-09-21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m/>
    <x v="7"/>
    <s v="food trucks"/>
    <x v="2599"/>
    <d v="1944-08-01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m/>
    <x v="7"/>
    <s v="food trucks"/>
    <x v="2600"/>
    <d v="1946-03-24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m/>
    <x v="2"/>
    <s v="space exploration"/>
    <x v="2601"/>
    <d v="1942-09-12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m/>
    <x v="2"/>
    <s v="space exploration"/>
    <x v="2602"/>
    <d v="1944-11-10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m/>
    <x v="2"/>
    <s v="space exploration"/>
    <x v="2603"/>
    <d v="1943-12-22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m/>
    <x v="2"/>
    <s v="space exploration"/>
    <x v="2604"/>
    <d v="1942-04-28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m/>
    <x v="2"/>
    <s v="space exploration"/>
    <x v="2605"/>
    <d v="1946-06-16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m/>
    <x v="2"/>
    <s v="space exploration"/>
    <x v="2606"/>
    <d v="1944-04-27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m/>
    <x v="2"/>
    <s v="space exploration"/>
    <x v="2607"/>
    <d v="1945-08-10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m/>
    <x v="2"/>
    <s v="space exploration"/>
    <x v="2608"/>
    <d v="1947-03-14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m/>
    <x v="2"/>
    <s v="space exploration"/>
    <x v="2609"/>
    <d v="1942-07-14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m/>
    <x v="2"/>
    <s v="space exploration"/>
    <x v="2610"/>
    <d v="1946-08-21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m/>
    <x v="2"/>
    <s v="space exploration"/>
    <x v="2611"/>
    <d v="1947-01-01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m/>
    <x v="2"/>
    <s v="space exploration"/>
    <x v="2612"/>
    <d v="1945-01-07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m/>
    <x v="2"/>
    <s v="space exploration"/>
    <x v="2613"/>
    <d v="1942-09-20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m/>
    <x v="2"/>
    <s v="space exploration"/>
    <x v="2614"/>
    <d v="1944-04-28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m/>
    <x v="2"/>
    <s v="space exploration"/>
    <x v="2615"/>
    <d v="1946-04-29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m/>
    <x v="2"/>
    <s v="space exploration"/>
    <x v="2616"/>
    <d v="1945-08-23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m/>
    <x v="2"/>
    <s v="space exploration"/>
    <x v="2617"/>
    <d v="1944-10-18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m/>
    <x v="2"/>
    <s v="space exploration"/>
    <x v="2618"/>
    <d v="1945-11-29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m/>
    <x v="2"/>
    <s v="space exploration"/>
    <x v="2619"/>
    <d v="1945-10-21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m/>
    <x v="2"/>
    <s v="space exploration"/>
    <x v="2620"/>
    <d v="1945-10-09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m/>
    <x v="2"/>
    <s v="space exploration"/>
    <x v="2621"/>
    <d v="1945-05-19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m/>
    <x v="2"/>
    <s v="space exploration"/>
    <x v="2622"/>
    <d v="1946-12-29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m/>
    <x v="2"/>
    <s v="space exploration"/>
    <x v="2623"/>
    <d v="1946-12-01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m/>
    <x v="2"/>
    <s v="space exploration"/>
    <x v="2624"/>
    <d v="1942-09-12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m/>
    <x v="2"/>
    <s v="space exploration"/>
    <x v="2625"/>
    <d v="1946-11-08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m/>
    <x v="2"/>
    <s v="space exploration"/>
    <x v="2626"/>
    <d v="1945-06-01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m/>
    <x v="2"/>
    <s v="space exploration"/>
    <x v="2627"/>
    <d v="1945-11-24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m/>
    <x v="2"/>
    <s v="space exploration"/>
    <x v="2628"/>
    <d v="1944-11-28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m/>
    <x v="2"/>
    <s v="space exploration"/>
    <x v="2629"/>
    <d v="1945-05-12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m/>
    <x v="2"/>
    <s v="space exploration"/>
    <x v="2630"/>
    <d v="1946-06-29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m/>
    <x v="2"/>
    <s v="space exploration"/>
    <x v="2631"/>
    <d v="1945-08-28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m/>
    <x v="2"/>
    <s v="space exploration"/>
    <x v="2632"/>
    <d v="1946-05-28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m/>
    <x v="2"/>
    <s v="space exploration"/>
    <x v="2633"/>
    <d v="1944-02-26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m/>
    <x v="2"/>
    <s v="space exploration"/>
    <x v="2634"/>
    <d v="1946-09-28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m/>
    <x v="2"/>
    <s v="space exploration"/>
    <x v="2635"/>
    <d v="1945-03-07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m/>
    <x v="2"/>
    <s v="space exploration"/>
    <x v="2636"/>
    <d v="1946-10-15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m/>
    <x v="2"/>
    <s v="space exploration"/>
    <x v="2637"/>
    <d v="1946-10-11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m/>
    <x v="2"/>
    <s v="space exploration"/>
    <x v="2638"/>
    <d v="1945-01-13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m/>
    <x v="2"/>
    <s v="space exploration"/>
    <x v="2639"/>
    <d v="1945-02-17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m/>
    <x v="2"/>
    <s v="space exploration"/>
    <x v="2640"/>
    <d v="1945-06-06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m/>
    <x v="2"/>
    <s v="space exploration"/>
    <x v="2641"/>
    <d v="1944-09-13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m/>
    <x v="2"/>
    <s v="space exploration"/>
    <x v="2642"/>
    <d v="1946-07-14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m/>
    <x v="2"/>
    <s v="space exploration"/>
    <x v="2643"/>
    <d v="1946-12-20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m/>
    <x v="2"/>
    <s v="space exploration"/>
    <x v="2644"/>
    <d v="1947-03-09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m/>
    <x v="2"/>
    <s v="space exploration"/>
    <x v="2645"/>
    <d v="1944-11-06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m/>
    <x v="2"/>
    <s v="space exploration"/>
    <x v="2646"/>
    <d v="1945-09-07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m/>
    <x v="2"/>
    <s v="space exploration"/>
    <x v="2647"/>
    <d v="1945-08-12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m/>
    <x v="2"/>
    <s v="space exploration"/>
    <x v="2648"/>
    <d v="1946-03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m/>
    <x v="2"/>
    <s v="space exploration"/>
    <x v="2649"/>
    <d v="1946-01-30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m/>
    <x v="2"/>
    <s v="space exploration"/>
    <x v="2650"/>
    <d v="1946-12-20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m/>
    <x v="2"/>
    <s v="space exploration"/>
    <x v="2651"/>
    <d v="1945-12-15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m/>
    <x v="2"/>
    <s v="space exploration"/>
    <x v="2652"/>
    <d v="1944-12-08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m/>
    <x v="2"/>
    <s v="space exploration"/>
    <x v="2653"/>
    <d v="1944-06-11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m/>
    <x v="2"/>
    <s v="space exploration"/>
    <x v="2654"/>
    <d v="1945-04-19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m/>
    <x v="2"/>
    <s v="space exploration"/>
    <x v="2655"/>
    <d v="1946-02-07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m/>
    <x v="2"/>
    <s v="space exploration"/>
    <x v="2656"/>
    <d v="1947-03-11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m/>
    <x v="2"/>
    <s v="space exploration"/>
    <x v="2657"/>
    <d v="1946-08-02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m/>
    <x v="2"/>
    <s v="space exploration"/>
    <x v="2658"/>
    <d v="1946-07-29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m/>
    <x v="2"/>
    <s v="space exploration"/>
    <x v="2659"/>
    <d v="1945-04-16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m/>
    <x v="2"/>
    <s v="space exploration"/>
    <x v="2660"/>
    <d v="1945-11-22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m/>
    <x v="2"/>
    <s v="makerspaces"/>
    <x v="2661"/>
    <d v="1943-10-24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m/>
    <x v="2"/>
    <s v="makerspaces"/>
    <x v="2662"/>
    <d v="1945-08-19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m/>
    <x v="2"/>
    <s v="makerspaces"/>
    <x v="2663"/>
    <d v="1945-09-02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m/>
    <x v="2"/>
    <s v="makerspaces"/>
    <x v="2664"/>
    <d v="1945-12-07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m/>
    <x v="2"/>
    <s v="makerspaces"/>
    <x v="2665"/>
    <d v="1945-05-02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m/>
    <x v="2"/>
    <s v="makerspaces"/>
    <x v="2666"/>
    <d v="1945-09-23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m/>
    <x v="2"/>
    <s v="makerspaces"/>
    <x v="2667"/>
    <d v="1946-02-08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m/>
    <x v="2"/>
    <s v="makerspaces"/>
    <x v="2668"/>
    <d v="1945-11-07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m/>
    <x v="2"/>
    <s v="makerspaces"/>
    <x v="2669"/>
    <d v="1946-01-08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m/>
    <x v="2"/>
    <s v="makerspaces"/>
    <x v="2670"/>
    <d v="1944-07-27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m/>
    <x v="2"/>
    <s v="makerspaces"/>
    <x v="2671"/>
    <d v="1944-12-17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m/>
    <x v="2"/>
    <s v="makerspaces"/>
    <x v="2672"/>
    <d v="1945-12-26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m/>
    <x v="2"/>
    <s v="makerspaces"/>
    <x v="2673"/>
    <d v="1944-10-27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m/>
    <x v="2"/>
    <s v="makerspaces"/>
    <x v="2674"/>
    <d v="1946-07-04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m/>
    <x v="2"/>
    <s v="makerspaces"/>
    <x v="2675"/>
    <d v="1944-11-08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m/>
    <x v="2"/>
    <s v="makerspaces"/>
    <x v="2676"/>
    <d v="1946-05-21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m/>
    <x v="2"/>
    <s v="makerspaces"/>
    <x v="2677"/>
    <d v="1944-07-01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m/>
    <x v="2"/>
    <s v="makerspaces"/>
    <x v="2678"/>
    <d v="1945-09-22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m/>
    <x v="2"/>
    <s v="makerspaces"/>
    <x v="2679"/>
    <d v="1945-02-26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m/>
    <x v="2"/>
    <s v="makerspaces"/>
    <x v="2680"/>
    <d v="1946-04-05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m/>
    <x v="7"/>
    <s v="food trucks"/>
    <x v="2681"/>
    <d v="1944-07-08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m/>
    <x v="7"/>
    <s v="food trucks"/>
    <x v="2682"/>
    <d v="1944-11-20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m/>
    <x v="7"/>
    <s v="food trucks"/>
    <x v="2683"/>
    <d v="1945-02-27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m/>
    <x v="7"/>
    <s v="food trucks"/>
    <x v="2684"/>
    <d v="1944-08-07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m/>
    <x v="7"/>
    <s v="food trucks"/>
    <x v="2685"/>
    <d v="1945-04-25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m/>
    <x v="7"/>
    <s v="food trucks"/>
    <x v="2686"/>
    <d v="1944-09-28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m/>
    <x v="7"/>
    <s v="food trucks"/>
    <x v="2687"/>
    <d v="1945-06-27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m/>
    <x v="7"/>
    <s v="food trucks"/>
    <x v="2688"/>
    <d v="1945-02-22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m/>
    <x v="7"/>
    <s v="food trucks"/>
    <x v="2689"/>
    <d v="1946-07-29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m/>
    <x v="7"/>
    <s v="food trucks"/>
    <x v="2690"/>
    <d v="1945-06-01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m/>
    <x v="7"/>
    <s v="food trucks"/>
    <x v="2691"/>
    <d v="1945-05-08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m/>
    <x v="7"/>
    <s v="food trucks"/>
    <x v="2692"/>
    <d v="1945-03-23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m/>
    <x v="7"/>
    <s v="food trucks"/>
    <x v="2693"/>
    <d v="1944-08-11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m/>
    <x v="7"/>
    <s v="food trucks"/>
    <x v="2694"/>
    <d v="1944-09-24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m/>
    <x v="7"/>
    <s v="food trucks"/>
    <x v="2695"/>
    <d v="1945-04-12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m/>
    <x v="7"/>
    <s v="food trucks"/>
    <x v="2696"/>
    <d v="1944-12-23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m/>
    <x v="7"/>
    <s v="food trucks"/>
    <x v="2697"/>
    <d v="1945-07-3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m/>
    <x v="7"/>
    <s v="food trucks"/>
    <x v="2698"/>
    <d v="1944-06-25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m/>
    <x v="7"/>
    <s v="food trucks"/>
    <x v="2699"/>
    <d v="1944-08-06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m/>
    <x v="7"/>
    <s v="food trucks"/>
    <x v="2700"/>
    <d v="1944-09-16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m/>
    <x v="1"/>
    <s v="spaces"/>
    <x v="2701"/>
    <d v="1947-04-06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m/>
    <x v="1"/>
    <s v="spaces"/>
    <x v="2702"/>
    <d v="1947-04-04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m/>
    <x v="1"/>
    <s v="spaces"/>
    <x v="2703"/>
    <d v="1947-03-21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m/>
    <x v="1"/>
    <s v="spaces"/>
    <x v="2704"/>
    <d v="1947-04-04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m/>
    <x v="1"/>
    <s v="spaces"/>
    <x v="2705"/>
    <d v="1947-03-23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m/>
    <x v="1"/>
    <s v="spaces"/>
    <x v="2706"/>
    <d v="1944-10-14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m/>
    <x v="1"/>
    <s v="spaces"/>
    <x v="2707"/>
    <d v="1943-05-26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m/>
    <x v="1"/>
    <s v="spaces"/>
    <x v="2708"/>
    <d v="1946-07-20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m/>
    <x v="1"/>
    <s v="spaces"/>
    <x v="2709"/>
    <d v="1946-10-03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m/>
    <x v="1"/>
    <s v="spaces"/>
    <x v="2710"/>
    <d v="1944-08-07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m/>
    <x v="1"/>
    <s v="spaces"/>
    <x v="2711"/>
    <d v="1944-06-18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m/>
    <x v="1"/>
    <s v="spaces"/>
    <x v="2712"/>
    <d v="1943-07-12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m/>
    <x v="1"/>
    <s v="spaces"/>
    <x v="2713"/>
    <d v="1945-12-22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m/>
    <x v="1"/>
    <s v="spaces"/>
    <x v="2714"/>
    <d v="1946-10-13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m/>
    <x v="1"/>
    <s v="spaces"/>
    <x v="2715"/>
    <d v="1946-02-19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m/>
    <x v="1"/>
    <s v="spaces"/>
    <x v="2716"/>
    <d v="1945-10-06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m/>
    <x v="1"/>
    <s v="spaces"/>
    <x v="2717"/>
    <d v="1944-12-04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m/>
    <x v="1"/>
    <s v="spaces"/>
    <x v="2718"/>
    <d v="1946-05-02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m/>
    <x v="1"/>
    <s v="spaces"/>
    <x v="2719"/>
    <d v="1946-04-16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m/>
    <x v="1"/>
    <s v="spaces"/>
    <x v="2720"/>
    <d v="1946-11-10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m/>
    <x v="2"/>
    <s v="hardware"/>
    <x v="2721"/>
    <d v="1943-09-05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m/>
    <x v="2"/>
    <s v="hardware"/>
    <x v="2722"/>
    <d v="1947-01-28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m/>
    <x v="2"/>
    <s v="hardware"/>
    <x v="2723"/>
    <d v="1944-12-29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m/>
    <x v="2"/>
    <s v="hardware"/>
    <x v="2724"/>
    <d v="1945-08-13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m/>
    <x v="2"/>
    <s v="hardware"/>
    <x v="2725"/>
    <d v="1947-02-28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m/>
    <x v="2"/>
    <s v="hardware"/>
    <x v="2726"/>
    <d v="1946-04-21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m/>
    <x v="2"/>
    <s v="hardware"/>
    <x v="2727"/>
    <d v="1945-08-05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m/>
    <x v="2"/>
    <s v="hardware"/>
    <x v="2728"/>
    <d v="1945-12-28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m/>
    <x v="2"/>
    <s v="hardware"/>
    <x v="2729"/>
    <d v="1945-04-29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m/>
    <x v="2"/>
    <s v="hardware"/>
    <x v="2730"/>
    <d v="1943-04-21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m/>
    <x v="2"/>
    <s v="hardware"/>
    <x v="2731"/>
    <d v="1944-10-16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m/>
    <x v="2"/>
    <s v="hardware"/>
    <x v="2732"/>
    <d v="1943-05-27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m/>
    <x v="2"/>
    <s v="hardware"/>
    <x v="2733"/>
    <d v="1945-04-08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m/>
    <x v="2"/>
    <s v="hardware"/>
    <x v="2734"/>
    <d v="1946-10-12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m/>
    <x v="2"/>
    <s v="hardware"/>
    <x v="2735"/>
    <d v="1943-03-12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m/>
    <x v="2"/>
    <s v="hardware"/>
    <x v="2736"/>
    <d v="1944-04-21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m/>
    <x v="2"/>
    <s v="hardware"/>
    <x v="2737"/>
    <d v="1944-01-14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m/>
    <x v="2"/>
    <s v="hardware"/>
    <x v="2738"/>
    <d v="1946-11-05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m/>
    <x v="2"/>
    <s v="hardware"/>
    <x v="2739"/>
    <d v="1944-05-03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m/>
    <x v="2"/>
    <s v="hardware"/>
    <x v="2740"/>
    <d v="1945-03-09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m/>
    <x v="3"/>
    <s v="children's books"/>
    <x v="2741"/>
    <d v="1944-10-18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m/>
    <x v="3"/>
    <s v="children's books"/>
    <x v="2742"/>
    <d v="1942-05-14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m/>
    <x v="3"/>
    <s v="children's books"/>
    <x v="2743"/>
    <d v="1946-10-18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m/>
    <x v="3"/>
    <s v="children's books"/>
    <x v="2744"/>
    <d v="1942-02-27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m/>
    <x v="3"/>
    <s v="children's books"/>
    <x v="2745"/>
    <d v="1942-07-13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m/>
    <x v="3"/>
    <s v="children's books"/>
    <x v="2746"/>
    <d v="1944-08-27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m/>
    <x v="3"/>
    <s v="children's books"/>
    <x v="2747"/>
    <d v="1942-06-15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m/>
    <x v="3"/>
    <s v="children's books"/>
    <x v="2748"/>
    <d v="1946-09-01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m/>
    <x v="3"/>
    <s v="children's books"/>
    <x v="2749"/>
    <d v="1945-04-02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m/>
    <x v="3"/>
    <s v="children's books"/>
    <x v="2750"/>
    <d v="1942-06-29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m/>
    <x v="3"/>
    <s v="children's books"/>
    <x v="2751"/>
    <d v="1944-06-15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m/>
    <x v="3"/>
    <s v="children's books"/>
    <x v="2752"/>
    <d v="1941-12-16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m/>
    <x v="3"/>
    <s v="children's books"/>
    <x v="2753"/>
    <d v="1942-08-25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m/>
    <x v="3"/>
    <s v="children's books"/>
    <x v="2754"/>
    <d v="1944-09-09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m/>
    <x v="3"/>
    <s v="children's books"/>
    <x v="2755"/>
    <d v="1945-04-06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m/>
    <x v="3"/>
    <s v="children's books"/>
    <x v="2756"/>
    <d v="1944-01-10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m/>
    <x v="3"/>
    <s v="children's books"/>
    <x v="2757"/>
    <d v="1946-08-05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m/>
    <x v="3"/>
    <s v="children's books"/>
    <x v="2758"/>
    <d v="1946-10-09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m/>
    <x v="3"/>
    <s v="children's books"/>
    <x v="2759"/>
    <d v="1946-07-15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m/>
    <x v="3"/>
    <s v="children's books"/>
    <x v="2760"/>
    <d v="1943-06-19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m/>
    <x v="3"/>
    <s v="children's books"/>
    <x v="2761"/>
    <d v="1943-01-02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m/>
    <x v="3"/>
    <s v="children's books"/>
    <x v="2762"/>
    <d v="1942-03-17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m/>
    <x v="3"/>
    <s v="children's books"/>
    <x v="2763"/>
    <d v="1943-05-23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m/>
    <x v="3"/>
    <s v="children's books"/>
    <x v="2764"/>
    <d v="1942-05-29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m/>
    <x v="3"/>
    <s v="children's books"/>
    <x v="2765"/>
    <d v="1942-10-27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m/>
    <x v="3"/>
    <s v="children's books"/>
    <x v="2766"/>
    <d v="1941-08-09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m/>
    <x v="3"/>
    <s v="children's books"/>
    <x v="2767"/>
    <d v="1945-08-14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m/>
    <x v="3"/>
    <s v="children's books"/>
    <x v="2768"/>
    <d v="1942-03-28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m/>
    <x v="3"/>
    <s v="children's books"/>
    <x v="2769"/>
    <d v="1944-06-03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m/>
    <x v="3"/>
    <s v="children's books"/>
    <x v="2770"/>
    <d v="1944-03-16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m/>
    <x v="3"/>
    <s v="children's books"/>
    <x v="2771"/>
    <d v="1943-01-3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m/>
    <x v="3"/>
    <s v="children's books"/>
    <x v="2772"/>
    <d v="1943-10-04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m/>
    <x v="3"/>
    <s v="children's books"/>
    <x v="2773"/>
    <d v="1946-04-23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m/>
    <x v="3"/>
    <s v="children's books"/>
    <x v="2774"/>
    <d v="1943-03-07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m/>
    <x v="3"/>
    <s v="children's books"/>
    <x v="2775"/>
    <d v="1941-12-14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m/>
    <x v="3"/>
    <s v="children's books"/>
    <x v="2776"/>
    <d v="1945-06-10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m/>
    <x v="3"/>
    <s v="children's books"/>
    <x v="2777"/>
    <d v="1945-07-15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m/>
    <x v="3"/>
    <s v="children's books"/>
    <x v="2778"/>
    <d v="1944-08-23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m/>
    <x v="3"/>
    <s v="children's books"/>
    <x v="2779"/>
    <d v="1945-11-20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m/>
    <x v="3"/>
    <s v="children's books"/>
    <x v="2780"/>
    <d v="1947-03-09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m/>
    <x v="1"/>
    <s v="plays"/>
    <x v="2781"/>
    <d v="1945-02-10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m/>
    <x v="1"/>
    <s v="plays"/>
    <x v="2782"/>
    <d v="1945-02-15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m/>
    <x v="1"/>
    <s v="plays"/>
    <x v="2783"/>
    <d v="1945-04-21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m/>
    <x v="1"/>
    <s v="plays"/>
    <x v="2784"/>
    <d v="1944-10-27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m/>
    <x v="1"/>
    <s v="plays"/>
    <x v="2785"/>
    <d v="1946-08-04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m/>
    <x v="1"/>
    <s v="plays"/>
    <x v="2786"/>
    <d v="1944-07-07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m/>
    <x v="1"/>
    <s v="plays"/>
    <x v="2787"/>
    <d v="1944-07-16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m/>
    <x v="1"/>
    <s v="plays"/>
    <x v="2788"/>
    <d v="1946-07-28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m/>
    <x v="1"/>
    <s v="plays"/>
    <x v="2789"/>
    <d v="1945-03-10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m/>
    <x v="1"/>
    <s v="plays"/>
    <x v="2790"/>
    <d v="1945-02-09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m/>
    <x v="1"/>
    <s v="plays"/>
    <x v="2791"/>
    <d v="1946-09-08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m/>
    <x v="1"/>
    <s v="plays"/>
    <x v="2792"/>
    <d v="1945-08-10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m/>
    <x v="1"/>
    <s v="plays"/>
    <x v="2793"/>
    <d v="1945-07-19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m/>
    <x v="1"/>
    <s v="plays"/>
    <x v="2794"/>
    <d v="1946-03-02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m/>
    <x v="1"/>
    <s v="plays"/>
    <x v="2795"/>
    <d v="1944-06-0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m/>
    <x v="1"/>
    <s v="plays"/>
    <x v="2796"/>
    <d v="1944-07-03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m/>
    <x v="1"/>
    <s v="plays"/>
    <x v="2797"/>
    <d v="1944-07-06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m/>
    <x v="1"/>
    <s v="plays"/>
    <x v="2798"/>
    <d v="1945-07-29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m/>
    <x v="1"/>
    <s v="plays"/>
    <x v="2799"/>
    <d v="1946-06-16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m/>
    <x v="1"/>
    <s v="plays"/>
    <x v="2800"/>
    <d v="1945-01-02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m/>
    <x v="1"/>
    <s v="plays"/>
    <x v="2801"/>
    <d v="1944-10-08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m/>
    <x v="1"/>
    <s v="plays"/>
    <x v="2802"/>
    <d v="1945-08-04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m/>
    <x v="1"/>
    <s v="plays"/>
    <x v="2803"/>
    <d v="1945-07-14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m/>
    <x v="1"/>
    <s v="plays"/>
    <x v="2804"/>
    <d v="1944-09-27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m/>
    <x v="1"/>
    <s v="plays"/>
    <x v="2805"/>
    <d v="1945-08-20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m/>
    <x v="1"/>
    <s v="plays"/>
    <x v="2806"/>
    <d v="1945-08-03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m/>
    <x v="1"/>
    <s v="plays"/>
    <x v="2807"/>
    <d v="1945-06-27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m/>
    <x v="1"/>
    <s v="plays"/>
    <x v="2808"/>
    <d v="1945-08-20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m/>
    <x v="1"/>
    <s v="plays"/>
    <x v="2809"/>
    <d v="1946-03-29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m/>
    <x v="1"/>
    <s v="plays"/>
    <x v="2810"/>
    <d v="1944-05-30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m/>
    <x v="1"/>
    <s v="plays"/>
    <x v="2811"/>
    <d v="1945-02-21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m/>
    <x v="1"/>
    <s v="plays"/>
    <x v="2812"/>
    <d v="1945-04-04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m/>
    <x v="1"/>
    <s v="plays"/>
    <x v="2813"/>
    <d v="1946-12-13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m/>
    <x v="1"/>
    <s v="plays"/>
    <x v="2814"/>
    <d v="1945-05-07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m/>
    <x v="1"/>
    <s v="plays"/>
    <x v="2815"/>
    <d v="1946-08-06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m/>
    <x v="1"/>
    <s v="plays"/>
    <x v="2816"/>
    <d v="1945-07-3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m/>
    <x v="1"/>
    <s v="plays"/>
    <x v="2817"/>
    <d v="1945-02-26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m/>
    <x v="1"/>
    <s v="plays"/>
    <x v="2818"/>
    <d v="1945-09-21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m/>
    <x v="1"/>
    <s v="plays"/>
    <x v="2819"/>
    <d v="1945-06-12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m/>
    <x v="1"/>
    <s v="plays"/>
    <x v="2820"/>
    <d v="1946-02-2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m/>
    <x v="1"/>
    <s v="plays"/>
    <x v="2821"/>
    <d v="1944-09-21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m/>
    <x v="1"/>
    <s v="plays"/>
    <x v="2822"/>
    <d v="1945-03-25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m/>
    <x v="1"/>
    <s v="plays"/>
    <x v="2823"/>
    <d v="1945-03-29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m/>
    <x v="1"/>
    <s v="plays"/>
    <x v="2824"/>
    <d v="1945-06-11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m/>
    <x v="1"/>
    <s v="plays"/>
    <x v="2825"/>
    <d v="1945-12-02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m/>
    <x v="1"/>
    <s v="plays"/>
    <x v="2826"/>
    <d v="1945-07-08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m/>
    <x v="1"/>
    <s v="plays"/>
    <x v="2827"/>
    <d v="1946-06-02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m/>
    <x v="1"/>
    <s v="plays"/>
    <x v="2828"/>
    <d v="1945-09-30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m/>
    <x v="1"/>
    <s v="plays"/>
    <x v="2829"/>
    <d v="1946-06-01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m/>
    <x v="1"/>
    <s v="plays"/>
    <x v="2830"/>
    <d v="1944-05-10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m/>
    <x v="1"/>
    <s v="plays"/>
    <x v="2831"/>
    <d v="1945-07-14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m/>
    <x v="1"/>
    <s v="plays"/>
    <x v="2832"/>
    <d v="1944-11-21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m/>
    <x v="1"/>
    <s v="plays"/>
    <x v="2833"/>
    <d v="1945-10-09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m/>
    <x v="1"/>
    <s v="plays"/>
    <x v="2834"/>
    <d v="1945-01-28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m/>
    <x v="1"/>
    <s v="plays"/>
    <x v="2835"/>
    <d v="1945-12-03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m/>
    <x v="1"/>
    <s v="plays"/>
    <x v="2836"/>
    <d v="1947-02-17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m/>
    <x v="1"/>
    <s v="plays"/>
    <x v="2837"/>
    <d v="1945-12-07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m/>
    <x v="1"/>
    <s v="plays"/>
    <x v="2838"/>
    <d v="1944-08-11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m/>
    <x v="1"/>
    <s v="plays"/>
    <x v="2839"/>
    <d v="1944-08-23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m/>
    <x v="1"/>
    <s v="plays"/>
    <x v="2840"/>
    <d v="1945-03-16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m/>
    <x v="1"/>
    <s v="plays"/>
    <x v="2841"/>
    <d v="1945-12-11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m/>
    <x v="1"/>
    <s v="plays"/>
    <x v="2842"/>
    <d v="1944-06-19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m/>
    <x v="1"/>
    <s v="plays"/>
    <x v="2843"/>
    <d v="1946-06-12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m/>
    <x v="1"/>
    <s v="plays"/>
    <x v="2844"/>
    <d v="1947-01-03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m/>
    <x v="1"/>
    <s v="plays"/>
    <x v="2845"/>
    <d v="1945-06-06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m/>
    <x v="1"/>
    <s v="plays"/>
    <x v="2846"/>
    <d v="1945-05-27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m/>
    <x v="1"/>
    <s v="plays"/>
    <x v="2847"/>
    <d v="1946-05-22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m/>
    <x v="1"/>
    <s v="plays"/>
    <x v="2848"/>
    <d v="1945-05-27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m/>
    <x v="1"/>
    <s v="plays"/>
    <x v="2849"/>
    <d v="1946-04-22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m/>
    <x v="1"/>
    <s v="plays"/>
    <x v="2850"/>
    <d v="1944-09-04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m/>
    <x v="1"/>
    <s v="plays"/>
    <x v="2851"/>
    <d v="1946-01-27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m/>
    <x v="1"/>
    <s v="plays"/>
    <x v="2852"/>
    <d v="1944-06-19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m/>
    <x v="1"/>
    <s v="plays"/>
    <x v="2853"/>
    <d v="1944-09-12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m/>
    <x v="1"/>
    <s v="plays"/>
    <x v="2854"/>
    <d v="1945-05-05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m/>
    <x v="1"/>
    <s v="plays"/>
    <x v="2855"/>
    <d v="1946-01-27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m/>
    <x v="1"/>
    <s v="plays"/>
    <x v="2856"/>
    <d v="1945-08-06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m/>
    <x v="1"/>
    <s v="plays"/>
    <x v="2857"/>
    <d v="1947-02-19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m/>
    <x v="1"/>
    <s v="plays"/>
    <x v="2858"/>
    <d v="1944-12-03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m/>
    <x v="1"/>
    <s v="plays"/>
    <x v="2859"/>
    <d v="1945-10-14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m/>
    <x v="1"/>
    <s v="plays"/>
    <x v="2860"/>
    <d v="1946-06-18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m/>
    <x v="1"/>
    <s v="plays"/>
    <x v="2861"/>
    <d v="1945-09-22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m/>
    <x v="1"/>
    <s v="plays"/>
    <x v="2862"/>
    <d v="1944-06-22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m/>
    <x v="1"/>
    <s v="plays"/>
    <x v="2863"/>
    <d v="1944-09-07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m/>
    <x v="1"/>
    <s v="plays"/>
    <x v="2864"/>
    <d v="1945-07-15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m/>
    <x v="1"/>
    <s v="plays"/>
    <x v="2865"/>
    <d v="1945-01-04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m/>
    <x v="1"/>
    <s v="plays"/>
    <x v="2866"/>
    <d v="1946-10-13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m/>
    <x v="1"/>
    <s v="plays"/>
    <x v="2867"/>
    <d v="1946-07-03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m/>
    <x v="1"/>
    <s v="plays"/>
    <x v="2868"/>
    <d v="1946-10-04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m/>
    <x v="1"/>
    <s v="plays"/>
    <x v="2869"/>
    <d v="1946-07-18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m/>
    <x v="1"/>
    <s v="plays"/>
    <x v="2870"/>
    <d v="1944-05-15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m/>
    <x v="1"/>
    <s v="plays"/>
    <x v="2871"/>
    <d v="1944-12-19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m/>
    <x v="1"/>
    <s v="plays"/>
    <x v="2872"/>
    <d v="1945-06-18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m/>
    <x v="1"/>
    <s v="plays"/>
    <x v="2873"/>
    <d v="1945-01-26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m/>
    <x v="1"/>
    <s v="plays"/>
    <x v="2874"/>
    <d v="1947-01-16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m/>
    <x v="1"/>
    <s v="plays"/>
    <x v="2875"/>
    <d v="1946-05-04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m/>
    <x v="1"/>
    <s v="plays"/>
    <x v="2876"/>
    <d v="1945-07-14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m/>
    <x v="1"/>
    <s v="plays"/>
    <x v="2877"/>
    <d v="1946-11-29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m/>
    <x v="1"/>
    <s v="plays"/>
    <x v="2878"/>
    <d v="1945-07-01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m/>
    <x v="1"/>
    <s v="plays"/>
    <x v="2879"/>
    <d v="1946-01-18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m/>
    <x v="1"/>
    <s v="plays"/>
    <x v="2880"/>
    <d v="1945-08-18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m/>
    <x v="1"/>
    <s v="plays"/>
    <x v="2881"/>
    <d v="1944-12-01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m/>
    <x v="1"/>
    <s v="plays"/>
    <x v="2882"/>
    <d v="1946-04-30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m/>
    <x v="1"/>
    <s v="plays"/>
    <x v="2883"/>
    <d v="1946-02-04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m/>
    <x v="1"/>
    <s v="plays"/>
    <x v="2884"/>
    <d v="1944-12-03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m/>
    <x v="1"/>
    <s v="plays"/>
    <x v="2885"/>
    <d v="1945-03-12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m/>
    <x v="1"/>
    <s v="plays"/>
    <x v="2886"/>
    <d v="1945-09-17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m/>
    <x v="1"/>
    <s v="plays"/>
    <x v="2887"/>
    <d v="1945-01-09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m/>
    <x v="1"/>
    <s v="plays"/>
    <x v="2888"/>
    <d v="1944-10-16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m/>
    <x v="1"/>
    <s v="plays"/>
    <x v="2889"/>
    <d v="1944-08-27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m/>
    <x v="1"/>
    <s v="plays"/>
    <x v="2890"/>
    <d v="1944-08-07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m/>
    <x v="1"/>
    <s v="plays"/>
    <x v="2891"/>
    <d v="1946-04-14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m/>
    <x v="1"/>
    <s v="plays"/>
    <x v="2892"/>
    <d v="1944-08-23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m/>
    <x v="1"/>
    <s v="plays"/>
    <x v="2893"/>
    <d v="1945-01-07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m/>
    <x v="1"/>
    <s v="plays"/>
    <x v="2894"/>
    <d v="1945-04-01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m/>
    <x v="1"/>
    <s v="plays"/>
    <x v="2895"/>
    <d v="1944-06-20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m/>
    <x v="1"/>
    <s v="plays"/>
    <x v="2896"/>
    <d v="1946-12-11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m/>
    <x v="1"/>
    <s v="plays"/>
    <x v="2897"/>
    <d v="1945-10-09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m/>
    <x v="1"/>
    <s v="plays"/>
    <x v="2898"/>
    <d v="1945-10-29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m/>
    <x v="1"/>
    <s v="plays"/>
    <x v="2899"/>
    <d v="1946-07-23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m/>
    <x v="1"/>
    <s v="plays"/>
    <x v="2900"/>
    <d v="1944-08-07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m/>
    <x v="1"/>
    <s v="plays"/>
    <x v="2901"/>
    <d v="1945-02-05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m/>
    <x v="1"/>
    <s v="plays"/>
    <x v="2902"/>
    <d v="1945-08-22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m/>
    <x v="1"/>
    <s v="plays"/>
    <x v="2903"/>
    <d v="1945-09-07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m/>
    <x v="1"/>
    <s v="plays"/>
    <x v="2904"/>
    <d v="1944-11-07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m/>
    <x v="1"/>
    <s v="plays"/>
    <x v="2905"/>
    <d v="1946-09-06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m/>
    <x v="1"/>
    <s v="plays"/>
    <x v="2906"/>
    <d v="1945-07-30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m/>
    <x v="1"/>
    <s v="plays"/>
    <x v="2907"/>
    <d v="1946-05-13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m/>
    <x v="1"/>
    <s v="plays"/>
    <x v="2908"/>
    <d v="1946-06-07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m/>
    <x v="1"/>
    <s v="plays"/>
    <x v="2909"/>
    <d v="1944-11-23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m/>
    <x v="1"/>
    <s v="plays"/>
    <x v="2910"/>
    <d v="1945-06-10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m/>
    <x v="1"/>
    <s v="plays"/>
    <x v="2911"/>
    <d v="1945-06-25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m/>
    <x v="1"/>
    <s v="plays"/>
    <x v="2912"/>
    <d v="1946-01-13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m/>
    <x v="1"/>
    <s v="plays"/>
    <x v="2913"/>
    <d v="1944-09-04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m/>
    <x v="1"/>
    <s v="plays"/>
    <x v="2914"/>
    <d v="1945-03-12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m/>
    <x v="1"/>
    <s v="plays"/>
    <x v="2915"/>
    <d v="1946-03-15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m/>
    <x v="1"/>
    <s v="plays"/>
    <x v="2916"/>
    <d v="1944-05-17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m/>
    <x v="1"/>
    <s v="plays"/>
    <x v="2917"/>
    <d v="1945-09-14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m/>
    <x v="1"/>
    <s v="plays"/>
    <x v="2918"/>
    <d v="1945-10-27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m/>
    <x v="1"/>
    <s v="plays"/>
    <x v="2919"/>
    <d v="1944-08-03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m/>
    <x v="1"/>
    <s v="plays"/>
    <x v="2920"/>
    <d v="1945-03-23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m/>
    <x v="1"/>
    <s v="musical"/>
    <x v="2921"/>
    <d v="1944-09-23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m/>
    <x v="1"/>
    <s v="musical"/>
    <x v="2922"/>
    <d v="1945-05-16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m/>
    <x v="1"/>
    <s v="musical"/>
    <x v="2923"/>
    <d v="1945-01-22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m/>
    <x v="1"/>
    <s v="musical"/>
    <x v="2924"/>
    <d v="1945-05-07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m/>
    <x v="1"/>
    <s v="musical"/>
    <x v="2925"/>
    <d v="1944-09-09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m/>
    <x v="1"/>
    <s v="musical"/>
    <x v="2926"/>
    <d v="1945-02-21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m/>
    <x v="1"/>
    <s v="musical"/>
    <x v="2927"/>
    <d v="1944-07-13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m/>
    <x v="1"/>
    <s v="musical"/>
    <x v="2928"/>
    <d v="1946-03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m/>
    <x v="1"/>
    <s v="musical"/>
    <x v="2929"/>
    <d v="1944-05-23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m/>
    <x v="1"/>
    <s v="musical"/>
    <x v="2930"/>
    <d v="1945-05-05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m/>
    <x v="1"/>
    <s v="musical"/>
    <x v="2931"/>
    <d v="1944-09-13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m/>
    <x v="1"/>
    <s v="musical"/>
    <x v="2932"/>
    <d v="1945-02-19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m/>
    <x v="1"/>
    <s v="musical"/>
    <x v="2933"/>
    <d v="1946-06-03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m/>
    <x v="1"/>
    <s v="musical"/>
    <x v="2934"/>
    <d v="1944-06-13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m/>
    <x v="1"/>
    <s v="musical"/>
    <x v="2935"/>
    <d v="1946-08-28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m/>
    <x v="1"/>
    <s v="musical"/>
    <x v="2936"/>
    <d v="1944-10-11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m/>
    <x v="1"/>
    <s v="musical"/>
    <x v="2937"/>
    <d v="1944-07-11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m/>
    <x v="1"/>
    <s v="musical"/>
    <x v="2938"/>
    <d v="1945-01-28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m/>
    <x v="1"/>
    <s v="musical"/>
    <x v="2939"/>
    <d v="1944-08-26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m/>
    <x v="1"/>
    <s v="musical"/>
    <x v="2940"/>
    <d v="1945-01-16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m/>
    <x v="1"/>
    <s v="spaces"/>
    <x v="2941"/>
    <d v="1945-02-27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m/>
    <x v="1"/>
    <s v="spaces"/>
    <x v="2942"/>
    <d v="1945-12-14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m/>
    <x v="1"/>
    <s v="spaces"/>
    <x v="2943"/>
    <d v="1945-04-11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m/>
    <x v="1"/>
    <s v="spaces"/>
    <x v="2944"/>
    <d v="1945-06-05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m/>
    <x v="1"/>
    <s v="spaces"/>
    <x v="2945"/>
    <d v="1945-05-22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m/>
    <x v="1"/>
    <s v="spaces"/>
    <x v="2946"/>
    <d v="1946-08-14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m/>
    <x v="1"/>
    <s v="spaces"/>
    <x v="2947"/>
    <d v="1946-11-23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m/>
    <x v="1"/>
    <s v="spaces"/>
    <x v="2948"/>
    <d v="1945-05-3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m/>
    <x v="1"/>
    <s v="spaces"/>
    <x v="2949"/>
    <d v="1945-11-17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m/>
    <x v="1"/>
    <s v="spaces"/>
    <x v="2950"/>
    <d v="1946-01-21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m/>
    <x v="1"/>
    <s v="spaces"/>
    <x v="2951"/>
    <d v="1944-10-03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m/>
    <x v="1"/>
    <s v="spaces"/>
    <x v="2952"/>
    <d v="1946-10-16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m/>
    <x v="1"/>
    <s v="spaces"/>
    <x v="2953"/>
    <d v="1945-10-06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m/>
    <x v="1"/>
    <s v="spaces"/>
    <x v="2954"/>
    <d v="1947-03-15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m/>
    <x v="1"/>
    <s v="spaces"/>
    <x v="2955"/>
    <d v="1945-06-14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m/>
    <x v="1"/>
    <s v="spaces"/>
    <x v="2956"/>
    <d v="1946-05-03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m/>
    <x v="1"/>
    <s v="spaces"/>
    <x v="2957"/>
    <d v="1945-03-25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m/>
    <x v="1"/>
    <s v="spaces"/>
    <x v="2958"/>
    <d v="1946-05-07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m/>
    <x v="1"/>
    <s v="spaces"/>
    <x v="2959"/>
    <d v="1946-06-06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m/>
    <x v="1"/>
    <s v="spaces"/>
    <x v="2960"/>
    <d v="1944-09-09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m/>
    <x v="1"/>
    <s v="plays"/>
    <x v="2961"/>
    <d v="1945-03-24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m/>
    <x v="1"/>
    <s v="plays"/>
    <x v="2962"/>
    <d v="1945-02-27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m/>
    <x v="1"/>
    <s v="plays"/>
    <x v="2963"/>
    <d v="1945-06-30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m/>
    <x v="1"/>
    <s v="plays"/>
    <x v="2964"/>
    <d v="1944-08-04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m/>
    <x v="1"/>
    <s v="plays"/>
    <x v="2965"/>
    <d v="1945-07-05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m/>
    <x v="1"/>
    <s v="plays"/>
    <x v="2966"/>
    <d v="1945-09-14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m/>
    <x v="1"/>
    <s v="plays"/>
    <x v="2967"/>
    <d v="1945-03-07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m/>
    <x v="1"/>
    <s v="plays"/>
    <x v="2968"/>
    <d v="1946-08-16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m/>
    <x v="1"/>
    <s v="plays"/>
    <x v="2969"/>
    <d v="1945-05-01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m/>
    <x v="1"/>
    <s v="plays"/>
    <x v="2970"/>
    <d v="1944-07-16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m/>
    <x v="1"/>
    <s v="plays"/>
    <x v="2971"/>
    <d v="1944-08-29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m/>
    <x v="1"/>
    <s v="plays"/>
    <x v="2972"/>
    <d v="1946-12-04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m/>
    <x v="1"/>
    <s v="plays"/>
    <x v="2973"/>
    <d v="1945-12-30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m/>
    <x v="1"/>
    <s v="plays"/>
    <x v="2974"/>
    <d v="1944-09-24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m/>
    <x v="1"/>
    <s v="plays"/>
    <x v="2975"/>
    <d v="1944-11-25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m/>
    <x v="1"/>
    <s v="plays"/>
    <x v="2976"/>
    <d v="1946-03-12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m/>
    <x v="1"/>
    <s v="plays"/>
    <x v="2977"/>
    <d v="1945-03-21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m/>
    <x v="1"/>
    <s v="plays"/>
    <x v="2978"/>
    <d v="1944-10-18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m/>
    <x v="1"/>
    <s v="plays"/>
    <x v="2979"/>
    <d v="1945-01-04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m/>
    <x v="1"/>
    <s v="plays"/>
    <x v="2980"/>
    <d v="1945-08-22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m/>
    <x v="1"/>
    <s v="spaces"/>
    <x v="2981"/>
    <d v="1945-09-21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m/>
    <x v="1"/>
    <s v="spaces"/>
    <x v="2982"/>
    <d v="1946-02-09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m/>
    <x v="1"/>
    <s v="spaces"/>
    <x v="2983"/>
    <d v="1944-11-09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m/>
    <x v="1"/>
    <s v="spaces"/>
    <x v="2984"/>
    <d v="1946-08-23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m/>
    <x v="1"/>
    <s v="spaces"/>
    <x v="2985"/>
    <d v="1946-10-30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m/>
    <x v="1"/>
    <s v="spaces"/>
    <x v="2986"/>
    <d v="1946-04-30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m/>
    <x v="1"/>
    <s v="spaces"/>
    <x v="2987"/>
    <d v="1946-10-12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m/>
    <x v="1"/>
    <s v="spaces"/>
    <x v="2988"/>
    <d v="1946-06-19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m/>
    <x v="1"/>
    <s v="spaces"/>
    <x v="2989"/>
    <d v="1945-12-19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m/>
    <x v="1"/>
    <s v="spaces"/>
    <x v="2990"/>
    <d v="1946-01-05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m/>
    <x v="1"/>
    <s v="spaces"/>
    <x v="2991"/>
    <d v="1947-01-26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m/>
    <x v="1"/>
    <s v="spaces"/>
    <x v="2992"/>
    <d v="1946-10-08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m/>
    <x v="1"/>
    <s v="spaces"/>
    <x v="2993"/>
    <d v="1946-02-18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m/>
    <x v="1"/>
    <s v="spaces"/>
    <x v="2994"/>
    <d v="1944-10-01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m/>
    <x v="1"/>
    <s v="spaces"/>
    <x v="2995"/>
    <d v="1947-01-18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m/>
    <x v="1"/>
    <s v="spaces"/>
    <x v="2996"/>
    <d v="1945-05-24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m/>
    <x v="1"/>
    <s v="spaces"/>
    <x v="2997"/>
    <d v="1947-02-26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m/>
    <x v="1"/>
    <s v="spaces"/>
    <x v="2998"/>
    <d v="1944-06-14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m/>
    <x v="1"/>
    <s v="spaces"/>
    <x v="2999"/>
    <d v="1947-02-28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m/>
    <x v="1"/>
    <s v="spaces"/>
    <x v="3000"/>
    <d v="1947-01-30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m/>
    <x v="1"/>
    <s v="spaces"/>
    <x v="3001"/>
    <d v="1946-07-12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m/>
    <x v="1"/>
    <s v="spaces"/>
    <x v="3002"/>
    <d v="1942-12-25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m/>
    <x v="1"/>
    <s v="spaces"/>
    <x v="3003"/>
    <d v="1946-02-28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m/>
    <x v="1"/>
    <s v="spaces"/>
    <x v="3004"/>
    <d v="1944-11-13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m/>
    <x v="1"/>
    <s v="spaces"/>
    <x v="3005"/>
    <d v="1944-10-04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m/>
    <x v="1"/>
    <s v="spaces"/>
    <x v="3006"/>
    <d v="1944-12-12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m/>
    <x v="1"/>
    <s v="spaces"/>
    <x v="3007"/>
    <d v="1945-04-23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m/>
    <x v="1"/>
    <s v="spaces"/>
    <x v="3008"/>
    <d v="1946-01-19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m/>
    <x v="1"/>
    <s v="spaces"/>
    <x v="3009"/>
    <d v="1944-11-24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m/>
    <x v="1"/>
    <s v="spaces"/>
    <x v="3010"/>
    <d v="1945-02-19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m/>
    <x v="1"/>
    <s v="spaces"/>
    <x v="3011"/>
    <d v="1945-12-21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m/>
    <x v="1"/>
    <s v="spaces"/>
    <x v="3012"/>
    <d v="1945-02-08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m/>
    <x v="1"/>
    <s v="spaces"/>
    <x v="3013"/>
    <d v="1945-06-19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m/>
    <x v="1"/>
    <s v="spaces"/>
    <x v="3014"/>
    <d v="1944-11-03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m/>
    <x v="1"/>
    <s v="spaces"/>
    <x v="3015"/>
    <d v="1944-06-09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m/>
    <x v="1"/>
    <s v="spaces"/>
    <x v="3016"/>
    <d v="1944-07-16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m/>
    <x v="1"/>
    <s v="spaces"/>
    <x v="3017"/>
    <d v="1944-08-18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m/>
    <x v="1"/>
    <s v="spaces"/>
    <x v="3018"/>
    <d v="1945-07-18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m/>
    <x v="1"/>
    <s v="spaces"/>
    <x v="3019"/>
    <d v="1944-05-25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m/>
    <x v="1"/>
    <s v="spaces"/>
    <x v="3020"/>
    <d v="1945-08-12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m/>
    <x v="1"/>
    <s v="spaces"/>
    <x v="3021"/>
    <d v="1946-11-21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m/>
    <x v="1"/>
    <s v="spaces"/>
    <x v="3022"/>
    <d v="1946-08-26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m/>
    <x v="1"/>
    <s v="spaces"/>
    <x v="3023"/>
    <d v="1945-06-09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m/>
    <x v="1"/>
    <s v="spaces"/>
    <x v="3024"/>
    <d v="1942-10-05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m/>
    <x v="1"/>
    <s v="spaces"/>
    <x v="3025"/>
    <d v="1944-05-28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m/>
    <x v="1"/>
    <s v="spaces"/>
    <x v="3026"/>
    <d v="1947-03-02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m/>
    <x v="1"/>
    <s v="spaces"/>
    <x v="3027"/>
    <d v="1945-03-18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m/>
    <x v="1"/>
    <s v="spaces"/>
    <x v="3028"/>
    <d v="1946-08-14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m/>
    <x v="1"/>
    <s v="spaces"/>
    <x v="3029"/>
    <d v="1944-11-16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m/>
    <x v="1"/>
    <s v="spaces"/>
    <x v="3030"/>
    <d v="1945-09-14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m/>
    <x v="1"/>
    <s v="spaces"/>
    <x v="3031"/>
    <d v="1946-10-13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m/>
    <x v="1"/>
    <s v="spaces"/>
    <x v="3032"/>
    <d v="1945-09-09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m/>
    <x v="1"/>
    <s v="spaces"/>
    <x v="3033"/>
    <d v="1946-08-17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m/>
    <x v="1"/>
    <s v="spaces"/>
    <x v="3034"/>
    <d v="1946-10-3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m/>
    <x v="1"/>
    <s v="spaces"/>
    <x v="3035"/>
    <d v="1943-05-03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m/>
    <x v="1"/>
    <s v="spaces"/>
    <x v="3036"/>
    <d v="1943-08-15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m/>
    <x v="1"/>
    <s v="spaces"/>
    <x v="3037"/>
    <d v="1940-09-30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m/>
    <x v="1"/>
    <s v="spaces"/>
    <x v="3038"/>
    <d v="1946-03-03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m/>
    <x v="1"/>
    <s v="spaces"/>
    <x v="3039"/>
    <d v="1943-12-28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m/>
    <x v="1"/>
    <s v="spaces"/>
    <x v="3040"/>
    <d v="1945-06-24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m/>
    <x v="1"/>
    <s v="spaces"/>
    <x v="3041"/>
    <d v="1946-01-18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m/>
    <x v="1"/>
    <s v="spaces"/>
    <x v="3042"/>
    <d v="1945-10-04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m/>
    <x v="1"/>
    <s v="spaces"/>
    <x v="3043"/>
    <d v="1945-04-14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m/>
    <x v="1"/>
    <s v="spaces"/>
    <x v="3044"/>
    <d v="1946-01-3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m/>
    <x v="1"/>
    <s v="spaces"/>
    <x v="3045"/>
    <d v="1944-08-20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m/>
    <x v="1"/>
    <s v="spaces"/>
    <x v="3046"/>
    <d v="1944-09-08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m/>
    <x v="1"/>
    <s v="spaces"/>
    <x v="3047"/>
    <d v="1946-04-26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m/>
    <x v="1"/>
    <s v="spaces"/>
    <x v="3048"/>
    <d v="1944-12-29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m/>
    <x v="1"/>
    <s v="spaces"/>
    <x v="3049"/>
    <d v="1945-06-12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m/>
    <x v="1"/>
    <s v="spaces"/>
    <x v="3050"/>
    <d v="1946-05-04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m/>
    <x v="1"/>
    <s v="spaces"/>
    <x v="3051"/>
    <d v="1947-02-07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m/>
    <x v="1"/>
    <s v="spaces"/>
    <x v="3052"/>
    <d v="1945-05-26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m/>
    <x v="1"/>
    <s v="spaces"/>
    <x v="3053"/>
    <d v="1944-09-30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m/>
    <x v="1"/>
    <s v="spaces"/>
    <x v="3054"/>
    <d v="1945-02-28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m/>
    <x v="1"/>
    <s v="spaces"/>
    <x v="3055"/>
    <d v="1945-01-07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m/>
    <x v="1"/>
    <s v="spaces"/>
    <x v="3056"/>
    <d v="1944-09-27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m/>
    <x v="1"/>
    <s v="spaces"/>
    <x v="3057"/>
    <d v="1946-04-02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m/>
    <x v="1"/>
    <s v="spaces"/>
    <x v="3058"/>
    <d v="1946-05-19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m/>
    <x v="1"/>
    <s v="spaces"/>
    <x v="3059"/>
    <d v="1944-08-06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m/>
    <x v="1"/>
    <s v="spaces"/>
    <x v="3060"/>
    <d v="1945-09-26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m/>
    <x v="1"/>
    <s v="spaces"/>
    <x v="3061"/>
    <d v="1944-08-11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m/>
    <x v="1"/>
    <s v="spaces"/>
    <x v="3062"/>
    <d v="1945-09-28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m/>
    <x v="1"/>
    <s v="spaces"/>
    <x v="3063"/>
    <d v="1946-10-21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m/>
    <x v="1"/>
    <s v="spaces"/>
    <x v="3064"/>
    <d v="1945-11-20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m/>
    <x v="1"/>
    <s v="spaces"/>
    <x v="3065"/>
    <d v="1944-07-28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m/>
    <x v="1"/>
    <s v="spaces"/>
    <x v="3066"/>
    <d v="1946-07-09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m/>
    <x v="1"/>
    <s v="spaces"/>
    <x v="3067"/>
    <d v="1945-09-07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m/>
    <x v="1"/>
    <s v="spaces"/>
    <x v="3068"/>
    <d v="1945-10-14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m/>
    <x v="1"/>
    <s v="spaces"/>
    <x v="3069"/>
    <d v="1944-12-12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m/>
    <x v="1"/>
    <s v="spaces"/>
    <x v="3070"/>
    <d v="1946-12-0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m/>
    <x v="1"/>
    <s v="spaces"/>
    <x v="3071"/>
    <d v="1945-04-19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m/>
    <x v="1"/>
    <s v="spaces"/>
    <x v="3072"/>
    <d v="1946-10-29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m/>
    <x v="1"/>
    <s v="spaces"/>
    <x v="3073"/>
    <d v="1945-06-12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m/>
    <x v="1"/>
    <s v="spaces"/>
    <x v="3074"/>
    <d v="1946-03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m/>
    <x v="1"/>
    <s v="spaces"/>
    <x v="3075"/>
    <d v="1946-08-18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m/>
    <x v="1"/>
    <s v="spaces"/>
    <x v="3076"/>
    <d v="1945-10-07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m/>
    <x v="1"/>
    <s v="spaces"/>
    <x v="3077"/>
    <d v="1947-03-0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m/>
    <x v="1"/>
    <s v="spaces"/>
    <x v="3078"/>
    <d v="1945-02-24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m/>
    <x v="1"/>
    <s v="spaces"/>
    <x v="3079"/>
    <d v="1945-03-20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m/>
    <x v="1"/>
    <s v="spaces"/>
    <x v="3080"/>
    <d v="1944-12-25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m/>
    <x v="1"/>
    <s v="spaces"/>
    <x v="3081"/>
    <d v="1945-09-18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m/>
    <x v="1"/>
    <s v="spaces"/>
    <x v="3082"/>
    <d v="1945-11-13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m/>
    <x v="1"/>
    <s v="spaces"/>
    <x v="3083"/>
    <d v="1944-08-30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m/>
    <x v="1"/>
    <s v="spaces"/>
    <x v="3084"/>
    <d v="1945-05-03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m/>
    <x v="1"/>
    <s v="spaces"/>
    <x v="3085"/>
    <d v="1945-09-27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m/>
    <x v="1"/>
    <s v="spaces"/>
    <x v="3086"/>
    <d v="1945-08-15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m/>
    <x v="1"/>
    <s v="spaces"/>
    <x v="3087"/>
    <d v="1946-12-20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m/>
    <x v="1"/>
    <s v="spaces"/>
    <x v="3088"/>
    <d v="1945-01-06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m/>
    <x v="1"/>
    <s v="spaces"/>
    <x v="3089"/>
    <d v="1946-07-08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m/>
    <x v="1"/>
    <s v="spaces"/>
    <x v="3090"/>
    <d v="1945-04-29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m/>
    <x v="1"/>
    <s v="spaces"/>
    <x v="3091"/>
    <d v="1946-08-13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m/>
    <x v="1"/>
    <s v="spaces"/>
    <x v="3092"/>
    <d v="1945-10-13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m/>
    <x v="1"/>
    <s v="spaces"/>
    <x v="3093"/>
    <d v="1944-05-30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m/>
    <x v="1"/>
    <s v="spaces"/>
    <x v="3094"/>
    <d v="1945-09-18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m/>
    <x v="1"/>
    <s v="spaces"/>
    <x v="3095"/>
    <d v="1946-07-3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m/>
    <x v="1"/>
    <s v="spaces"/>
    <x v="3096"/>
    <d v="1945-05-18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m/>
    <x v="1"/>
    <s v="spaces"/>
    <x v="3097"/>
    <d v="1946-10-06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m/>
    <x v="1"/>
    <s v="spaces"/>
    <x v="3098"/>
    <d v="1946-02-06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m/>
    <x v="1"/>
    <s v="spaces"/>
    <x v="3099"/>
    <d v="1946-02-10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m/>
    <x v="1"/>
    <s v="spaces"/>
    <x v="3100"/>
    <d v="1944-10-18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m/>
    <x v="1"/>
    <s v="spaces"/>
    <x v="3101"/>
    <d v="1945-07-14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m/>
    <x v="1"/>
    <s v="spaces"/>
    <x v="3102"/>
    <d v="1946-08-22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m/>
    <x v="1"/>
    <s v="spaces"/>
    <x v="3103"/>
    <d v="1945-06-10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m/>
    <x v="1"/>
    <s v="spaces"/>
    <x v="3104"/>
    <d v="1945-02-01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m/>
    <x v="1"/>
    <s v="spaces"/>
    <x v="3105"/>
    <d v="1944-10-17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m/>
    <x v="1"/>
    <s v="spaces"/>
    <x v="3106"/>
    <d v="1945-09-14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m/>
    <x v="1"/>
    <s v="spaces"/>
    <x v="3107"/>
    <d v="1945-05-09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m/>
    <x v="1"/>
    <s v="spaces"/>
    <x v="3108"/>
    <d v="1945-04-26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m/>
    <x v="1"/>
    <s v="spaces"/>
    <x v="3109"/>
    <d v="1944-08-26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m/>
    <x v="1"/>
    <s v="spaces"/>
    <x v="3110"/>
    <d v="1947-02-18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m/>
    <x v="1"/>
    <s v="spaces"/>
    <x v="3111"/>
    <d v="1944-10-02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m/>
    <x v="1"/>
    <s v="spaces"/>
    <x v="3112"/>
    <d v="1946-10-3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m/>
    <x v="1"/>
    <s v="spaces"/>
    <x v="3113"/>
    <d v="1945-04-15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m/>
    <x v="1"/>
    <s v="spaces"/>
    <x v="3114"/>
    <d v="1944-09-19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m/>
    <x v="1"/>
    <s v="spaces"/>
    <x v="3115"/>
    <d v="1946-06-04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m/>
    <x v="1"/>
    <s v="spaces"/>
    <x v="3116"/>
    <d v="1945-03-30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m/>
    <x v="1"/>
    <s v="spaces"/>
    <x v="3117"/>
    <d v="1946-05-26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m/>
    <x v="1"/>
    <s v="spaces"/>
    <x v="3118"/>
    <d v="1946-07-01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m/>
    <x v="1"/>
    <s v="spaces"/>
    <x v="3119"/>
    <d v="1945-03-25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m/>
    <x v="1"/>
    <s v="spaces"/>
    <x v="3120"/>
    <d v="1946-05-04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m/>
    <x v="1"/>
    <s v="spaces"/>
    <x v="3121"/>
    <d v="1944-09-24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m/>
    <x v="1"/>
    <s v="spaces"/>
    <x v="3122"/>
    <d v="1946-11-08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m/>
    <x v="1"/>
    <s v="spaces"/>
    <x v="3123"/>
    <d v="1946-07-08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m/>
    <x v="1"/>
    <s v="spaces"/>
    <x v="3124"/>
    <d v="1945-01-31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m/>
    <x v="1"/>
    <s v="spaces"/>
    <x v="3125"/>
    <d v="1946-01-05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m/>
    <x v="1"/>
    <s v="spaces"/>
    <x v="3126"/>
    <d v="1946-03-26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m/>
    <x v="1"/>
    <s v="spaces"/>
    <x v="3127"/>
    <d v="1945-02-27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m/>
    <x v="1"/>
    <s v="plays"/>
    <x v="3128"/>
    <d v="1947-03-15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m/>
    <x v="1"/>
    <s v="plays"/>
    <x v="3129"/>
    <d v="1947-04-17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m/>
    <x v="1"/>
    <s v="plays"/>
    <x v="3130"/>
    <d v="1947-04-13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m/>
    <x v="1"/>
    <s v="plays"/>
    <x v="3131"/>
    <d v="1947-04-07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m/>
    <x v="1"/>
    <s v="plays"/>
    <x v="3132"/>
    <d v="1947-04-20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m/>
    <x v="1"/>
    <s v="plays"/>
    <x v="3133"/>
    <d v="1947-03-23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m/>
    <x v="1"/>
    <s v="plays"/>
    <x v="3134"/>
    <d v="1947-03-26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m/>
    <x v="1"/>
    <s v="plays"/>
    <x v="3135"/>
    <d v="1947-04-0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m/>
    <x v="1"/>
    <s v="plays"/>
    <x v="3136"/>
    <d v="1947-03-30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m/>
    <x v="1"/>
    <s v="plays"/>
    <x v="3137"/>
    <d v="1947-05-02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m/>
    <x v="1"/>
    <s v="plays"/>
    <x v="3138"/>
    <d v="1947-04-02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m/>
    <x v="1"/>
    <s v="plays"/>
    <x v="3139"/>
    <d v="1947-03-24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m/>
    <x v="1"/>
    <s v="plays"/>
    <x v="3140"/>
    <d v="1947-04-06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m/>
    <x v="1"/>
    <s v="plays"/>
    <x v="3141"/>
    <d v="1947-04-15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m/>
    <x v="1"/>
    <s v="plays"/>
    <x v="3142"/>
    <d v="1947-03-18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m/>
    <x v="1"/>
    <s v="plays"/>
    <x v="3143"/>
    <d v="1947-04-08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m/>
    <x v="1"/>
    <s v="plays"/>
    <x v="3144"/>
    <d v="1947-03-18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m/>
    <x v="1"/>
    <s v="plays"/>
    <x v="3145"/>
    <d v="1947-03-26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m/>
    <x v="1"/>
    <s v="plays"/>
    <x v="3146"/>
    <d v="1947-04-15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m/>
    <x v="1"/>
    <s v="plays"/>
    <x v="3147"/>
    <d v="1944-11-05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m/>
    <x v="1"/>
    <s v="plays"/>
    <x v="3148"/>
    <d v="1944-09-29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m/>
    <x v="1"/>
    <s v="plays"/>
    <x v="3149"/>
    <d v="1942-12-06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m/>
    <x v="1"/>
    <s v="plays"/>
    <x v="3150"/>
    <d v="1941-01-23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m/>
    <x v="1"/>
    <s v="plays"/>
    <x v="3151"/>
    <d v="1944-09-08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m/>
    <x v="1"/>
    <s v="plays"/>
    <x v="3152"/>
    <d v="1943-11-01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m/>
    <x v="1"/>
    <s v="plays"/>
    <x v="3153"/>
    <d v="1941-04-29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m/>
    <x v="1"/>
    <s v="plays"/>
    <x v="3154"/>
    <d v="1942-03-3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m/>
    <x v="1"/>
    <s v="plays"/>
    <x v="3155"/>
    <d v="1942-12-19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m/>
    <x v="1"/>
    <s v="plays"/>
    <x v="3156"/>
    <d v="1942-05-3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m/>
    <x v="1"/>
    <s v="plays"/>
    <x v="3157"/>
    <d v="1944-07-17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m/>
    <x v="1"/>
    <s v="plays"/>
    <x v="3158"/>
    <d v="1943-07-21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m/>
    <x v="1"/>
    <s v="plays"/>
    <x v="3159"/>
    <d v="1942-01-16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m/>
    <x v="1"/>
    <s v="plays"/>
    <x v="3160"/>
    <d v="1944-08-11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m/>
    <x v="1"/>
    <s v="plays"/>
    <x v="3161"/>
    <d v="1944-10-13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m/>
    <x v="1"/>
    <s v="plays"/>
    <x v="3162"/>
    <d v="1944-07-05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m/>
    <x v="1"/>
    <s v="plays"/>
    <x v="3163"/>
    <d v="1944-06-13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m/>
    <x v="1"/>
    <s v="plays"/>
    <x v="3164"/>
    <d v="1944-06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m/>
    <x v="1"/>
    <s v="plays"/>
    <x v="3165"/>
    <d v="1941-05-01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m/>
    <x v="1"/>
    <s v="plays"/>
    <x v="3166"/>
    <d v="1944-11-24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m/>
    <x v="1"/>
    <s v="plays"/>
    <x v="3167"/>
    <d v="1944-07-31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m/>
    <x v="1"/>
    <s v="plays"/>
    <x v="3168"/>
    <d v="1944-06-11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m/>
    <x v="1"/>
    <s v="plays"/>
    <x v="3169"/>
    <d v="1943-12-12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m/>
    <x v="1"/>
    <s v="plays"/>
    <x v="3170"/>
    <d v="1944-06-30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m/>
    <x v="1"/>
    <s v="plays"/>
    <x v="3171"/>
    <d v="1946-05-05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m/>
    <x v="1"/>
    <s v="plays"/>
    <x v="3172"/>
    <d v="1942-02-12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m/>
    <x v="1"/>
    <s v="plays"/>
    <x v="3173"/>
    <d v="1944-09-24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m/>
    <x v="1"/>
    <s v="plays"/>
    <x v="3174"/>
    <d v="1944-08-23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m/>
    <x v="1"/>
    <s v="plays"/>
    <x v="3175"/>
    <d v="1941-02-15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m/>
    <x v="1"/>
    <s v="plays"/>
    <x v="3176"/>
    <d v="1943-08-17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m/>
    <x v="1"/>
    <s v="plays"/>
    <x v="3177"/>
    <d v="1944-06-19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m/>
    <x v="1"/>
    <s v="plays"/>
    <x v="3178"/>
    <d v="1944-07-14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m/>
    <x v="1"/>
    <s v="plays"/>
    <x v="3179"/>
    <d v="1943-05-05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m/>
    <x v="1"/>
    <s v="plays"/>
    <x v="3180"/>
    <d v="1944-06-18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m/>
    <x v="1"/>
    <s v="plays"/>
    <x v="3181"/>
    <d v="1944-06-13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m/>
    <x v="1"/>
    <s v="plays"/>
    <x v="3182"/>
    <d v="1942-01-29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m/>
    <x v="1"/>
    <s v="plays"/>
    <x v="3183"/>
    <d v="1943-08-22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m/>
    <x v="1"/>
    <s v="plays"/>
    <x v="3184"/>
    <d v="1944-06-29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m/>
    <x v="1"/>
    <s v="plays"/>
    <x v="3185"/>
    <d v="1944-07-14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m/>
    <x v="1"/>
    <s v="plays"/>
    <x v="3186"/>
    <d v="1944-09-14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m/>
    <x v="1"/>
    <s v="plays"/>
    <x v="3187"/>
    <d v="1944-08-02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m/>
    <x v="1"/>
    <s v="musical"/>
    <x v="3188"/>
    <d v="1945-06-08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m/>
    <x v="1"/>
    <s v="musical"/>
    <x v="3189"/>
    <d v="1945-05-22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m/>
    <x v="1"/>
    <s v="musical"/>
    <x v="3190"/>
    <d v="1946-12-08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m/>
    <x v="1"/>
    <s v="musical"/>
    <x v="3191"/>
    <d v="1946-08-15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m/>
    <x v="1"/>
    <s v="musical"/>
    <x v="3192"/>
    <d v="1945-02-26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m/>
    <x v="1"/>
    <s v="musical"/>
    <x v="3193"/>
    <d v="1945-02-18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m/>
    <x v="1"/>
    <s v="musical"/>
    <x v="3194"/>
    <d v="1945-07-25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m/>
    <x v="1"/>
    <s v="musical"/>
    <x v="3195"/>
    <d v="1945-02-10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m/>
    <x v="1"/>
    <s v="musical"/>
    <x v="3196"/>
    <d v="1945-07-30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m/>
    <x v="1"/>
    <s v="musical"/>
    <x v="3197"/>
    <d v="1945-02-02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m/>
    <x v="1"/>
    <s v="musical"/>
    <x v="3198"/>
    <d v="1945-02-14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m/>
    <x v="1"/>
    <s v="musical"/>
    <x v="3199"/>
    <d v="1944-09-04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m/>
    <x v="1"/>
    <s v="musical"/>
    <x v="3200"/>
    <d v="1946-04-29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m/>
    <x v="1"/>
    <s v="musical"/>
    <x v="3201"/>
    <d v="1944-08-29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m/>
    <x v="1"/>
    <s v="musical"/>
    <x v="3202"/>
    <d v="1945-12-12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m/>
    <x v="1"/>
    <s v="musical"/>
    <x v="3203"/>
    <d v="1945-09-23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m/>
    <x v="1"/>
    <s v="musical"/>
    <x v="3204"/>
    <d v="1945-07-15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m/>
    <x v="1"/>
    <s v="musical"/>
    <x v="3205"/>
    <d v="1945-04-29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m/>
    <x v="1"/>
    <s v="musical"/>
    <x v="3206"/>
    <d v="1945-09-17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m/>
    <x v="1"/>
    <s v="musical"/>
    <x v="3207"/>
    <d v="1945-04-21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m/>
    <x v="1"/>
    <s v="plays"/>
    <x v="3208"/>
    <d v="1944-07-26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m/>
    <x v="1"/>
    <s v="plays"/>
    <x v="3209"/>
    <d v="1944-06-18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m/>
    <x v="1"/>
    <s v="plays"/>
    <x v="3210"/>
    <d v="1942-05-3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m/>
    <x v="1"/>
    <s v="plays"/>
    <x v="3211"/>
    <d v="1944-08-13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m/>
    <x v="1"/>
    <s v="plays"/>
    <x v="3212"/>
    <d v="1944-08-06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m/>
    <x v="1"/>
    <s v="plays"/>
    <x v="3213"/>
    <d v="1945-07-24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m/>
    <x v="1"/>
    <s v="plays"/>
    <x v="3214"/>
    <d v="1946-01-03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m/>
    <x v="1"/>
    <s v="plays"/>
    <x v="3215"/>
    <d v="1945-09-08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m/>
    <x v="1"/>
    <s v="plays"/>
    <x v="3216"/>
    <d v="1945-07-09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m/>
    <x v="1"/>
    <s v="plays"/>
    <x v="3217"/>
    <d v="1946-11-03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m/>
    <x v="1"/>
    <s v="plays"/>
    <x v="3218"/>
    <d v="1944-12-29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m/>
    <x v="1"/>
    <s v="plays"/>
    <x v="3219"/>
    <d v="1945-03-20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m/>
    <x v="1"/>
    <s v="plays"/>
    <x v="3220"/>
    <d v="1947-03-11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m/>
    <x v="1"/>
    <s v="plays"/>
    <x v="3221"/>
    <d v="1945-07-03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m/>
    <x v="1"/>
    <s v="plays"/>
    <x v="3222"/>
    <d v="1945-10-22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m/>
    <x v="1"/>
    <s v="plays"/>
    <x v="3223"/>
    <d v="1945-08-18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m/>
    <x v="1"/>
    <s v="plays"/>
    <x v="3224"/>
    <d v="1947-01-0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m/>
    <x v="1"/>
    <s v="plays"/>
    <x v="3225"/>
    <d v="1946-06-02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m/>
    <x v="1"/>
    <s v="plays"/>
    <x v="3226"/>
    <d v="1945-10-28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m/>
    <x v="1"/>
    <s v="plays"/>
    <x v="3227"/>
    <d v="1947-01-16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m/>
    <x v="1"/>
    <s v="plays"/>
    <x v="3228"/>
    <d v="1945-12-15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m/>
    <x v="1"/>
    <s v="plays"/>
    <x v="3229"/>
    <d v="1944-11-18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m/>
    <x v="1"/>
    <s v="plays"/>
    <x v="3230"/>
    <d v="1944-09-29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m/>
    <x v="1"/>
    <s v="plays"/>
    <x v="3231"/>
    <d v="1946-04-15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m/>
    <x v="1"/>
    <s v="plays"/>
    <x v="3232"/>
    <d v="1946-05-03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m/>
    <x v="1"/>
    <s v="plays"/>
    <x v="3233"/>
    <d v="1947-03-0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m/>
    <x v="1"/>
    <s v="plays"/>
    <x v="3234"/>
    <d v="1947-01-3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m/>
    <x v="1"/>
    <s v="plays"/>
    <x v="3235"/>
    <d v="1946-06-30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m/>
    <x v="1"/>
    <s v="plays"/>
    <x v="3236"/>
    <d v="1946-12-27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m/>
    <x v="1"/>
    <s v="plays"/>
    <x v="3237"/>
    <d v="1945-09-27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m/>
    <x v="1"/>
    <s v="plays"/>
    <x v="3238"/>
    <d v="1945-06-29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m/>
    <x v="1"/>
    <s v="plays"/>
    <x v="3239"/>
    <d v="1945-10-23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m/>
    <x v="1"/>
    <s v="plays"/>
    <x v="3240"/>
    <d v="1947-02-15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m/>
    <x v="1"/>
    <s v="plays"/>
    <x v="3241"/>
    <d v="1944-10-12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m/>
    <x v="1"/>
    <s v="plays"/>
    <x v="3242"/>
    <d v="1944-09-17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m/>
    <x v="1"/>
    <s v="plays"/>
    <x v="3243"/>
    <d v="1945-10-07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m/>
    <x v="1"/>
    <s v="plays"/>
    <x v="3244"/>
    <d v="1946-11-30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m/>
    <x v="1"/>
    <s v="plays"/>
    <x v="3245"/>
    <d v="1945-06-10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m/>
    <x v="1"/>
    <s v="plays"/>
    <x v="3246"/>
    <d v="1945-09-1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m/>
    <x v="1"/>
    <s v="plays"/>
    <x v="3247"/>
    <d v="1945-07-10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m/>
    <x v="1"/>
    <s v="plays"/>
    <x v="3248"/>
    <d v="1945-04-02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m/>
    <x v="1"/>
    <s v="plays"/>
    <x v="3249"/>
    <d v="1945-06-18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m/>
    <x v="1"/>
    <s v="plays"/>
    <x v="3250"/>
    <d v="1944-11-03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m/>
    <x v="1"/>
    <s v="plays"/>
    <x v="3251"/>
    <d v="1945-06-19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m/>
    <x v="1"/>
    <s v="plays"/>
    <x v="3252"/>
    <d v="1946-09-06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m/>
    <x v="1"/>
    <s v="plays"/>
    <x v="3253"/>
    <d v="1946-09-07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m/>
    <x v="1"/>
    <s v="plays"/>
    <x v="3254"/>
    <d v="1945-03-24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m/>
    <x v="1"/>
    <s v="plays"/>
    <x v="3255"/>
    <d v="1944-10-05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m/>
    <x v="1"/>
    <s v="plays"/>
    <x v="3256"/>
    <d v="1945-06-09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m/>
    <x v="1"/>
    <s v="plays"/>
    <x v="3257"/>
    <d v="1947-02-21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m/>
    <x v="1"/>
    <s v="plays"/>
    <x v="3258"/>
    <d v="1945-01-06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m/>
    <x v="1"/>
    <s v="plays"/>
    <x v="3259"/>
    <d v="1946-09-30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m/>
    <x v="1"/>
    <s v="plays"/>
    <x v="3260"/>
    <d v="1945-11-28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m/>
    <x v="1"/>
    <s v="plays"/>
    <x v="3261"/>
    <d v="1945-07-14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m/>
    <x v="1"/>
    <s v="plays"/>
    <x v="3262"/>
    <d v="1944-12-20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m/>
    <x v="1"/>
    <s v="plays"/>
    <x v="3263"/>
    <d v="1945-10-28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m/>
    <x v="1"/>
    <s v="plays"/>
    <x v="3264"/>
    <d v="1945-01-26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m/>
    <x v="1"/>
    <s v="plays"/>
    <x v="3265"/>
    <d v="1945-12-01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m/>
    <x v="1"/>
    <s v="plays"/>
    <x v="3266"/>
    <d v="1945-06-10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m/>
    <x v="1"/>
    <s v="plays"/>
    <x v="3267"/>
    <d v="1945-07-15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m/>
    <x v="1"/>
    <s v="plays"/>
    <x v="3268"/>
    <d v="1946-08-23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m/>
    <x v="1"/>
    <s v="plays"/>
    <x v="3269"/>
    <d v="1945-06-14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m/>
    <x v="1"/>
    <s v="plays"/>
    <x v="3270"/>
    <d v="1945-07-10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m/>
    <x v="1"/>
    <s v="plays"/>
    <x v="3271"/>
    <d v="1944-10-31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m/>
    <x v="1"/>
    <s v="plays"/>
    <x v="3272"/>
    <d v="1945-11-04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m/>
    <x v="1"/>
    <s v="plays"/>
    <x v="3273"/>
    <d v="1946-09-13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m/>
    <x v="1"/>
    <s v="plays"/>
    <x v="3274"/>
    <d v="1946-03-14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m/>
    <x v="1"/>
    <s v="plays"/>
    <x v="3275"/>
    <d v="1945-02-07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m/>
    <x v="1"/>
    <s v="plays"/>
    <x v="3276"/>
    <d v="1946-03-3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m/>
    <x v="1"/>
    <s v="plays"/>
    <x v="3277"/>
    <d v="1944-11-16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m/>
    <x v="1"/>
    <s v="plays"/>
    <x v="3278"/>
    <d v="1945-05-28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m/>
    <x v="1"/>
    <s v="plays"/>
    <x v="3279"/>
    <d v="1946-03-3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m/>
    <x v="1"/>
    <s v="plays"/>
    <x v="3280"/>
    <d v="1945-05-30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m/>
    <x v="1"/>
    <s v="plays"/>
    <x v="3281"/>
    <d v="1945-08-3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m/>
    <x v="1"/>
    <s v="plays"/>
    <x v="3282"/>
    <d v="1946-04-28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m/>
    <x v="1"/>
    <s v="plays"/>
    <x v="3283"/>
    <d v="1946-02-08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m/>
    <x v="1"/>
    <s v="plays"/>
    <x v="3284"/>
    <d v="1946-01-27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m/>
    <x v="1"/>
    <s v="plays"/>
    <x v="3285"/>
    <d v="1947-02-27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m/>
    <x v="1"/>
    <s v="plays"/>
    <x v="3286"/>
    <d v="1946-08-14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m/>
    <x v="1"/>
    <s v="plays"/>
    <x v="3287"/>
    <d v="1945-11-26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m/>
    <x v="1"/>
    <s v="plays"/>
    <x v="3288"/>
    <d v="1946-06-19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m/>
    <x v="1"/>
    <s v="plays"/>
    <x v="3289"/>
    <d v="1947-02-19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m/>
    <x v="1"/>
    <s v="plays"/>
    <x v="3290"/>
    <d v="1947-03-10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m/>
    <x v="1"/>
    <s v="plays"/>
    <x v="3291"/>
    <d v="1945-09-15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m/>
    <x v="1"/>
    <s v="plays"/>
    <x v="3292"/>
    <d v="1945-12-02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m/>
    <x v="1"/>
    <s v="plays"/>
    <x v="3293"/>
    <d v="1947-03-03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m/>
    <x v="1"/>
    <s v="plays"/>
    <x v="3294"/>
    <d v="1945-06-14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m/>
    <x v="1"/>
    <s v="plays"/>
    <x v="3295"/>
    <d v="1946-09-25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m/>
    <x v="1"/>
    <s v="plays"/>
    <x v="3296"/>
    <d v="1945-11-20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m/>
    <x v="1"/>
    <s v="plays"/>
    <x v="3297"/>
    <d v="1945-07-25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m/>
    <x v="1"/>
    <s v="plays"/>
    <x v="3298"/>
    <d v="1945-09-11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m/>
    <x v="1"/>
    <s v="plays"/>
    <x v="3299"/>
    <d v="1945-10-12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m/>
    <x v="1"/>
    <s v="plays"/>
    <x v="3300"/>
    <d v="1945-04-27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m/>
    <x v="1"/>
    <s v="plays"/>
    <x v="3301"/>
    <d v="1946-07-3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m/>
    <x v="1"/>
    <s v="plays"/>
    <x v="3302"/>
    <d v="1946-12-06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m/>
    <x v="1"/>
    <s v="plays"/>
    <x v="3303"/>
    <d v="1945-03-26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m/>
    <x v="1"/>
    <s v="plays"/>
    <x v="3304"/>
    <d v="1946-12-21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m/>
    <x v="1"/>
    <s v="plays"/>
    <x v="3305"/>
    <d v="1945-07-29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m/>
    <x v="1"/>
    <s v="plays"/>
    <x v="3306"/>
    <d v="1946-06-09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m/>
    <x v="1"/>
    <s v="plays"/>
    <x v="3307"/>
    <d v="1946-05-14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m/>
    <x v="1"/>
    <s v="plays"/>
    <x v="3308"/>
    <d v="1946-04-12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m/>
    <x v="1"/>
    <s v="plays"/>
    <x v="3309"/>
    <d v="1946-10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m/>
    <x v="1"/>
    <s v="plays"/>
    <x v="3310"/>
    <d v="1945-10-04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m/>
    <x v="1"/>
    <s v="plays"/>
    <x v="3311"/>
    <d v="1945-10-15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m/>
    <x v="1"/>
    <s v="plays"/>
    <x v="3312"/>
    <d v="1946-11-10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m/>
    <x v="1"/>
    <s v="plays"/>
    <x v="3313"/>
    <d v="1946-01-25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m/>
    <x v="1"/>
    <s v="plays"/>
    <x v="3314"/>
    <d v="1945-05-06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m/>
    <x v="1"/>
    <s v="plays"/>
    <x v="3315"/>
    <d v="1946-05-05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m/>
    <x v="1"/>
    <s v="plays"/>
    <x v="3316"/>
    <d v="1944-08-06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m/>
    <x v="1"/>
    <s v="plays"/>
    <x v="3317"/>
    <d v="1946-06-07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m/>
    <x v="1"/>
    <s v="plays"/>
    <x v="3318"/>
    <d v="1946-04-10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m/>
    <x v="1"/>
    <s v="plays"/>
    <x v="3319"/>
    <d v="1945-01-29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m/>
    <x v="1"/>
    <s v="plays"/>
    <x v="3320"/>
    <d v="1946-06-21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m/>
    <x v="1"/>
    <s v="plays"/>
    <x v="3321"/>
    <d v="1944-10-14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m/>
    <x v="1"/>
    <s v="plays"/>
    <x v="3322"/>
    <d v="1946-06-21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m/>
    <x v="1"/>
    <s v="plays"/>
    <x v="3323"/>
    <d v="1946-09-24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m/>
    <x v="1"/>
    <s v="plays"/>
    <x v="3324"/>
    <d v="1946-06-04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m/>
    <x v="1"/>
    <s v="plays"/>
    <x v="3325"/>
    <d v="1945-04-03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m/>
    <x v="1"/>
    <s v="plays"/>
    <x v="3326"/>
    <d v="1945-03-06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m/>
    <x v="1"/>
    <s v="plays"/>
    <x v="3327"/>
    <d v="1946-05-07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m/>
    <x v="1"/>
    <s v="plays"/>
    <x v="3328"/>
    <d v="1944-07-03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m/>
    <x v="1"/>
    <s v="plays"/>
    <x v="3329"/>
    <d v="1944-07-25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m/>
    <x v="1"/>
    <s v="plays"/>
    <x v="3330"/>
    <d v="1945-03-30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m/>
    <x v="1"/>
    <s v="plays"/>
    <x v="3331"/>
    <d v="1945-10-04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m/>
    <x v="1"/>
    <s v="plays"/>
    <x v="3332"/>
    <d v="1944-07-17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m/>
    <x v="1"/>
    <s v="plays"/>
    <x v="3333"/>
    <d v="1945-06-13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m/>
    <x v="1"/>
    <s v="plays"/>
    <x v="3334"/>
    <d v="1945-07-28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m/>
    <x v="1"/>
    <s v="plays"/>
    <x v="3335"/>
    <d v="1944-08-01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m/>
    <x v="1"/>
    <s v="plays"/>
    <x v="3336"/>
    <d v="1946-04-04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m/>
    <x v="1"/>
    <s v="plays"/>
    <x v="3337"/>
    <d v="1944-10-08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m/>
    <x v="1"/>
    <s v="plays"/>
    <x v="3338"/>
    <d v="1947-02-2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m/>
    <x v="1"/>
    <s v="plays"/>
    <x v="3339"/>
    <d v="1946-07-27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m/>
    <x v="1"/>
    <s v="plays"/>
    <x v="3340"/>
    <d v="1946-12-05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m/>
    <x v="1"/>
    <s v="plays"/>
    <x v="3341"/>
    <d v="1946-06-11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m/>
    <x v="1"/>
    <s v="plays"/>
    <x v="3342"/>
    <d v="1945-03-30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m/>
    <x v="1"/>
    <s v="plays"/>
    <x v="3343"/>
    <d v="1946-04-12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m/>
    <x v="1"/>
    <s v="plays"/>
    <x v="3344"/>
    <d v="1944-08-28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m/>
    <x v="1"/>
    <s v="plays"/>
    <x v="3345"/>
    <d v="1945-04-16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m/>
    <x v="1"/>
    <s v="plays"/>
    <x v="3346"/>
    <d v="1945-02-24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m/>
    <x v="1"/>
    <s v="plays"/>
    <x v="3347"/>
    <d v="1946-05-07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m/>
    <x v="1"/>
    <s v="plays"/>
    <x v="3348"/>
    <d v="1946-04-29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m/>
    <x v="1"/>
    <s v="plays"/>
    <x v="3349"/>
    <d v="1946-06-12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m/>
    <x v="1"/>
    <s v="plays"/>
    <x v="3350"/>
    <d v="1945-11-27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m/>
    <x v="1"/>
    <s v="plays"/>
    <x v="3351"/>
    <d v="1944-07-21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m/>
    <x v="1"/>
    <s v="plays"/>
    <x v="3352"/>
    <d v="1946-06-30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m/>
    <x v="1"/>
    <s v="plays"/>
    <x v="3353"/>
    <d v="1946-05-01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m/>
    <x v="1"/>
    <s v="plays"/>
    <x v="3354"/>
    <d v="1945-10-27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m/>
    <x v="1"/>
    <s v="plays"/>
    <x v="3355"/>
    <d v="1946-05-09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m/>
    <x v="1"/>
    <s v="plays"/>
    <x v="3356"/>
    <d v="1946-07-14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m/>
    <x v="1"/>
    <s v="plays"/>
    <x v="3357"/>
    <d v="1944-07-30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m/>
    <x v="1"/>
    <s v="plays"/>
    <x v="3358"/>
    <d v="1944-11-17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m/>
    <x v="1"/>
    <s v="plays"/>
    <x v="3359"/>
    <d v="1947-02-24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m/>
    <x v="1"/>
    <s v="plays"/>
    <x v="3360"/>
    <d v="1946-12-13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m/>
    <x v="1"/>
    <s v="plays"/>
    <x v="3361"/>
    <d v="1944-08-30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m/>
    <x v="1"/>
    <s v="plays"/>
    <x v="3362"/>
    <d v="1945-03-05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m/>
    <x v="1"/>
    <s v="plays"/>
    <x v="3363"/>
    <d v="1944-08-17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m/>
    <x v="1"/>
    <s v="plays"/>
    <x v="3364"/>
    <d v="1946-03-14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m/>
    <x v="1"/>
    <s v="plays"/>
    <x v="3365"/>
    <d v="1945-12-11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m/>
    <x v="1"/>
    <s v="plays"/>
    <x v="3366"/>
    <d v="1945-05-11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m/>
    <x v="1"/>
    <s v="plays"/>
    <x v="3367"/>
    <d v="1945-07-30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m/>
    <x v="1"/>
    <s v="plays"/>
    <x v="3368"/>
    <d v="1944-12-30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m/>
    <x v="1"/>
    <s v="plays"/>
    <x v="3369"/>
    <d v="1947-01-14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m/>
    <x v="1"/>
    <s v="plays"/>
    <x v="3370"/>
    <d v="1946-12-16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m/>
    <x v="1"/>
    <s v="plays"/>
    <x v="3371"/>
    <d v="1945-11-30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m/>
    <x v="1"/>
    <s v="plays"/>
    <x v="3372"/>
    <d v="1944-08-23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m/>
    <x v="1"/>
    <s v="plays"/>
    <x v="3373"/>
    <d v="1945-07-16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m/>
    <x v="1"/>
    <s v="plays"/>
    <x v="3374"/>
    <d v="1945-10-26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m/>
    <x v="1"/>
    <s v="plays"/>
    <x v="3375"/>
    <d v="1944-05-1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m/>
    <x v="1"/>
    <s v="plays"/>
    <x v="3376"/>
    <d v="1945-04-23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m/>
    <x v="1"/>
    <s v="plays"/>
    <x v="3377"/>
    <d v="1945-03-18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m/>
    <x v="1"/>
    <s v="plays"/>
    <x v="3378"/>
    <d v="1944-08-29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m/>
    <x v="1"/>
    <s v="plays"/>
    <x v="3379"/>
    <d v="1945-08-24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m/>
    <x v="1"/>
    <s v="plays"/>
    <x v="3380"/>
    <d v="1944-11-27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m/>
    <x v="1"/>
    <s v="plays"/>
    <x v="3381"/>
    <d v="1945-03-09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m/>
    <x v="1"/>
    <s v="plays"/>
    <x v="3382"/>
    <d v="1946-07-3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m/>
    <x v="1"/>
    <s v="plays"/>
    <x v="3383"/>
    <d v="1946-06-22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m/>
    <x v="1"/>
    <s v="plays"/>
    <x v="3384"/>
    <d v="1945-11-19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m/>
    <x v="1"/>
    <s v="plays"/>
    <x v="3385"/>
    <d v="1944-12-08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m/>
    <x v="1"/>
    <s v="plays"/>
    <x v="3386"/>
    <d v="1944-12-01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m/>
    <x v="1"/>
    <s v="plays"/>
    <x v="3387"/>
    <d v="1944-12-12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m/>
    <x v="1"/>
    <s v="plays"/>
    <x v="3388"/>
    <d v="1945-06-16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m/>
    <x v="1"/>
    <s v="plays"/>
    <x v="3389"/>
    <d v="1946-06-02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m/>
    <x v="1"/>
    <s v="plays"/>
    <x v="3390"/>
    <d v="1944-07-08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m/>
    <x v="1"/>
    <s v="plays"/>
    <x v="3391"/>
    <d v="1944-08-06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m/>
    <x v="1"/>
    <s v="plays"/>
    <x v="3392"/>
    <d v="1946-05-05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m/>
    <x v="1"/>
    <s v="plays"/>
    <x v="3393"/>
    <d v="1944-11-04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m/>
    <x v="1"/>
    <s v="plays"/>
    <x v="3394"/>
    <d v="1944-07-25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m/>
    <x v="1"/>
    <s v="plays"/>
    <x v="3395"/>
    <d v="1945-05-28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m/>
    <x v="1"/>
    <s v="plays"/>
    <x v="3396"/>
    <d v="1944-05-30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m/>
    <x v="1"/>
    <s v="plays"/>
    <x v="3397"/>
    <d v="1946-02-16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m/>
    <x v="1"/>
    <s v="plays"/>
    <x v="3398"/>
    <d v="1944-11-19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m/>
    <x v="1"/>
    <s v="plays"/>
    <x v="3399"/>
    <d v="1945-02-19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m/>
    <x v="1"/>
    <s v="plays"/>
    <x v="3400"/>
    <d v="1944-08-26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m/>
    <x v="1"/>
    <s v="plays"/>
    <x v="3401"/>
    <d v="1945-08-05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m/>
    <x v="1"/>
    <s v="plays"/>
    <x v="3402"/>
    <d v="1945-11-10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m/>
    <x v="1"/>
    <s v="plays"/>
    <x v="3403"/>
    <d v="1945-06-23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m/>
    <x v="1"/>
    <s v="plays"/>
    <x v="3404"/>
    <d v="1945-06-15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m/>
    <x v="1"/>
    <s v="plays"/>
    <x v="3405"/>
    <d v="1946-02-28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m/>
    <x v="1"/>
    <s v="plays"/>
    <x v="3406"/>
    <d v="1944-07-14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m/>
    <x v="1"/>
    <s v="plays"/>
    <x v="3407"/>
    <d v="1944-07-04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m/>
    <x v="1"/>
    <s v="plays"/>
    <x v="3408"/>
    <d v="1944-07-16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m/>
    <x v="1"/>
    <s v="plays"/>
    <x v="3409"/>
    <d v="1946-07-30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m/>
    <x v="1"/>
    <s v="plays"/>
    <x v="3410"/>
    <d v="1946-06-05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m/>
    <x v="1"/>
    <s v="plays"/>
    <x v="3411"/>
    <d v="1945-10-06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m/>
    <x v="1"/>
    <s v="plays"/>
    <x v="3412"/>
    <d v="1944-09-25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m/>
    <x v="1"/>
    <s v="plays"/>
    <x v="3413"/>
    <d v="1945-02-26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m/>
    <x v="1"/>
    <s v="plays"/>
    <x v="3414"/>
    <d v="1946-11-30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m/>
    <x v="1"/>
    <s v="plays"/>
    <x v="3415"/>
    <d v="1946-04-16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m/>
    <x v="1"/>
    <s v="plays"/>
    <x v="3416"/>
    <d v="1945-04-21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m/>
    <x v="1"/>
    <s v="plays"/>
    <x v="3417"/>
    <d v="1944-10-24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m/>
    <x v="1"/>
    <s v="plays"/>
    <x v="3418"/>
    <d v="1944-05-21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m/>
    <x v="1"/>
    <s v="plays"/>
    <x v="3419"/>
    <d v="1946-04-05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m/>
    <x v="1"/>
    <s v="plays"/>
    <x v="3420"/>
    <d v="1946-02-12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m/>
    <x v="1"/>
    <s v="plays"/>
    <x v="3421"/>
    <d v="1945-03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m/>
    <x v="1"/>
    <s v="plays"/>
    <x v="3422"/>
    <d v="1945-12-12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m/>
    <x v="1"/>
    <s v="plays"/>
    <x v="3423"/>
    <d v="1945-04-22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m/>
    <x v="1"/>
    <s v="plays"/>
    <x v="3424"/>
    <d v="1945-02-03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m/>
    <x v="1"/>
    <s v="plays"/>
    <x v="3425"/>
    <d v="1944-10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m/>
    <x v="1"/>
    <s v="plays"/>
    <x v="3426"/>
    <d v="1944-09-19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m/>
    <x v="1"/>
    <s v="plays"/>
    <x v="3427"/>
    <d v="1944-06-30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m/>
    <x v="1"/>
    <s v="plays"/>
    <x v="3428"/>
    <d v="1945-02-26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m/>
    <x v="1"/>
    <s v="plays"/>
    <x v="3429"/>
    <d v="1946-11-01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m/>
    <x v="1"/>
    <s v="plays"/>
    <x v="3430"/>
    <d v="1944-07-28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m/>
    <x v="1"/>
    <s v="plays"/>
    <x v="3431"/>
    <d v="1944-08-16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m/>
    <x v="1"/>
    <s v="plays"/>
    <x v="3432"/>
    <d v="1946-02-03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m/>
    <x v="1"/>
    <s v="plays"/>
    <x v="3433"/>
    <d v="1944-06-15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m/>
    <x v="1"/>
    <s v="plays"/>
    <x v="3434"/>
    <d v="1944-07-08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m/>
    <x v="1"/>
    <s v="plays"/>
    <x v="3435"/>
    <d v="1946-08-06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m/>
    <x v="1"/>
    <s v="plays"/>
    <x v="3436"/>
    <d v="1944-08-19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m/>
    <x v="1"/>
    <s v="plays"/>
    <x v="3437"/>
    <d v="1945-08-17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m/>
    <x v="1"/>
    <s v="plays"/>
    <x v="3438"/>
    <d v="1945-04-30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m/>
    <x v="1"/>
    <s v="plays"/>
    <x v="3439"/>
    <d v="1946-01-17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m/>
    <x v="1"/>
    <s v="plays"/>
    <x v="3440"/>
    <d v="1944-07-09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m/>
    <x v="1"/>
    <s v="plays"/>
    <x v="3441"/>
    <d v="1945-11-11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m/>
    <x v="1"/>
    <s v="plays"/>
    <x v="3442"/>
    <d v="1945-05-28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m/>
    <x v="1"/>
    <s v="plays"/>
    <x v="3443"/>
    <d v="1944-09-07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m/>
    <x v="1"/>
    <s v="plays"/>
    <x v="3444"/>
    <d v="1946-06-07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m/>
    <x v="1"/>
    <s v="plays"/>
    <x v="3445"/>
    <d v="1945-10-21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m/>
    <x v="1"/>
    <s v="plays"/>
    <x v="3446"/>
    <d v="1945-02-03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m/>
    <x v="1"/>
    <s v="plays"/>
    <x v="3447"/>
    <d v="1946-03-17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m/>
    <x v="1"/>
    <s v="plays"/>
    <x v="3448"/>
    <d v="1944-12-15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m/>
    <x v="1"/>
    <s v="plays"/>
    <x v="3449"/>
    <d v="1946-07-08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m/>
    <x v="1"/>
    <s v="plays"/>
    <x v="3450"/>
    <d v="1945-03-3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m/>
    <x v="1"/>
    <s v="plays"/>
    <x v="3451"/>
    <d v="1945-04-19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m/>
    <x v="1"/>
    <s v="plays"/>
    <x v="3452"/>
    <d v="1944-07-21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m/>
    <x v="1"/>
    <s v="plays"/>
    <x v="3453"/>
    <d v="1946-08-12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m/>
    <x v="1"/>
    <s v="plays"/>
    <x v="3454"/>
    <d v="1944-07-29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m/>
    <x v="1"/>
    <s v="plays"/>
    <x v="3455"/>
    <d v="1946-10-12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m/>
    <x v="1"/>
    <s v="plays"/>
    <x v="3456"/>
    <d v="1944-07-30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m/>
    <x v="1"/>
    <s v="plays"/>
    <x v="3457"/>
    <d v="1945-02-10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m/>
    <x v="1"/>
    <s v="plays"/>
    <x v="3458"/>
    <d v="1945-02-01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m/>
    <x v="1"/>
    <s v="plays"/>
    <x v="3459"/>
    <d v="1946-05-19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m/>
    <x v="1"/>
    <s v="plays"/>
    <x v="3460"/>
    <d v="1944-08-13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m/>
    <x v="1"/>
    <s v="plays"/>
    <x v="3461"/>
    <d v="1946-10-28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m/>
    <x v="1"/>
    <s v="plays"/>
    <x v="3462"/>
    <d v="1945-07-08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m/>
    <x v="1"/>
    <s v="plays"/>
    <x v="3463"/>
    <d v="1946-10-10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m/>
    <x v="1"/>
    <s v="plays"/>
    <x v="3464"/>
    <d v="1946-08-22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m/>
    <x v="1"/>
    <s v="plays"/>
    <x v="3465"/>
    <d v="1945-08-07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m/>
    <x v="1"/>
    <s v="plays"/>
    <x v="3466"/>
    <d v="1946-04-18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m/>
    <x v="1"/>
    <s v="plays"/>
    <x v="3467"/>
    <d v="1945-03-18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m/>
    <x v="1"/>
    <s v="plays"/>
    <x v="3468"/>
    <d v="1946-09-20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m/>
    <x v="1"/>
    <s v="plays"/>
    <x v="3469"/>
    <d v="1946-04-27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m/>
    <x v="1"/>
    <s v="plays"/>
    <x v="3470"/>
    <d v="1946-07-14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m/>
    <x v="1"/>
    <s v="plays"/>
    <x v="3471"/>
    <d v="1944-08-29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m/>
    <x v="1"/>
    <s v="plays"/>
    <x v="3472"/>
    <d v="1944-11-04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m/>
    <x v="1"/>
    <s v="plays"/>
    <x v="3473"/>
    <d v="1945-03-18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m/>
    <x v="1"/>
    <s v="plays"/>
    <x v="3474"/>
    <d v="1946-07-19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m/>
    <x v="1"/>
    <s v="plays"/>
    <x v="3475"/>
    <d v="1944-11-01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m/>
    <x v="1"/>
    <s v="plays"/>
    <x v="3476"/>
    <d v="1944-10-25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m/>
    <x v="1"/>
    <s v="plays"/>
    <x v="3477"/>
    <d v="1945-05-15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m/>
    <x v="1"/>
    <s v="plays"/>
    <x v="3478"/>
    <d v="1945-03-14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m/>
    <x v="1"/>
    <s v="plays"/>
    <x v="3479"/>
    <d v="1944-06-19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m/>
    <x v="1"/>
    <s v="plays"/>
    <x v="3480"/>
    <d v="1945-07-08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m/>
    <x v="1"/>
    <s v="plays"/>
    <x v="3481"/>
    <d v="1944-12-31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m/>
    <x v="1"/>
    <s v="plays"/>
    <x v="3482"/>
    <d v="1944-07-04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m/>
    <x v="1"/>
    <s v="plays"/>
    <x v="3483"/>
    <d v="1944-07-01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m/>
    <x v="1"/>
    <s v="plays"/>
    <x v="3484"/>
    <d v="1946-06-14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m/>
    <x v="1"/>
    <s v="plays"/>
    <x v="3485"/>
    <d v="1946-01-3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m/>
    <x v="1"/>
    <s v="plays"/>
    <x v="3486"/>
    <d v="1945-06-01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m/>
    <x v="1"/>
    <s v="plays"/>
    <x v="3487"/>
    <d v="1945-06-22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m/>
    <x v="1"/>
    <s v="plays"/>
    <x v="3488"/>
    <d v="1945-04-15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m/>
    <x v="1"/>
    <s v="plays"/>
    <x v="3489"/>
    <d v="1944-05-22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m/>
    <x v="1"/>
    <s v="plays"/>
    <x v="3490"/>
    <d v="1946-04-12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m/>
    <x v="1"/>
    <s v="plays"/>
    <x v="3491"/>
    <d v="1945-05-16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m/>
    <x v="1"/>
    <s v="plays"/>
    <x v="3492"/>
    <d v="1945-10-24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m/>
    <x v="1"/>
    <s v="plays"/>
    <x v="3493"/>
    <d v="1944-08-15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m/>
    <x v="1"/>
    <s v="plays"/>
    <x v="3494"/>
    <d v="1946-11-25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m/>
    <x v="1"/>
    <s v="plays"/>
    <x v="3495"/>
    <d v="1944-10-30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m/>
    <x v="1"/>
    <s v="plays"/>
    <x v="3496"/>
    <d v="1946-09-10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m/>
    <x v="1"/>
    <s v="plays"/>
    <x v="3497"/>
    <d v="1946-06-01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m/>
    <x v="1"/>
    <s v="plays"/>
    <x v="3498"/>
    <d v="1946-05-27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m/>
    <x v="1"/>
    <s v="plays"/>
    <x v="3499"/>
    <d v="1945-06-29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m/>
    <x v="1"/>
    <s v="plays"/>
    <x v="3500"/>
    <d v="1946-03-06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m/>
    <x v="1"/>
    <s v="plays"/>
    <x v="3501"/>
    <d v="1945-09-09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m/>
    <x v="1"/>
    <s v="plays"/>
    <x v="3502"/>
    <d v="1946-03-15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m/>
    <x v="1"/>
    <s v="plays"/>
    <x v="3503"/>
    <d v="1946-07-23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m/>
    <x v="1"/>
    <s v="plays"/>
    <x v="3504"/>
    <d v="1945-11-17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m/>
    <x v="1"/>
    <s v="plays"/>
    <x v="3505"/>
    <d v="1944-05-11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m/>
    <x v="1"/>
    <s v="plays"/>
    <x v="3506"/>
    <d v="1944-08-21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m/>
    <x v="1"/>
    <s v="plays"/>
    <x v="3507"/>
    <d v="1946-05-30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m/>
    <x v="1"/>
    <s v="plays"/>
    <x v="3508"/>
    <d v="1946-05-09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m/>
    <x v="1"/>
    <s v="plays"/>
    <x v="3509"/>
    <d v="1944-11-19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m/>
    <x v="1"/>
    <s v="plays"/>
    <x v="3510"/>
    <d v="1944-06-30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m/>
    <x v="1"/>
    <s v="plays"/>
    <x v="3511"/>
    <d v="1944-11-05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m/>
    <x v="1"/>
    <s v="plays"/>
    <x v="3512"/>
    <d v="1945-04-21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m/>
    <x v="1"/>
    <s v="plays"/>
    <x v="3513"/>
    <d v="1944-06-02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m/>
    <x v="1"/>
    <s v="plays"/>
    <x v="3514"/>
    <d v="1945-01-31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m/>
    <x v="1"/>
    <s v="plays"/>
    <x v="3515"/>
    <d v="1945-05-29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m/>
    <x v="1"/>
    <s v="plays"/>
    <x v="3516"/>
    <d v="1944-09-06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m/>
    <x v="1"/>
    <s v="plays"/>
    <x v="3517"/>
    <d v="1944-07-02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m/>
    <x v="1"/>
    <s v="plays"/>
    <x v="3518"/>
    <d v="1944-09-30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m/>
    <x v="1"/>
    <s v="plays"/>
    <x v="3519"/>
    <d v="1945-03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m/>
    <x v="1"/>
    <s v="plays"/>
    <x v="3520"/>
    <d v="1945-09-04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m/>
    <x v="1"/>
    <s v="plays"/>
    <x v="3521"/>
    <d v="1944-09-27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m/>
    <x v="1"/>
    <s v="plays"/>
    <x v="3522"/>
    <d v="1945-09-13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m/>
    <x v="1"/>
    <s v="plays"/>
    <x v="3523"/>
    <d v="1946-09-24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m/>
    <x v="1"/>
    <s v="plays"/>
    <x v="3524"/>
    <d v="1944-09-11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m/>
    <x v="1"/>
    <s v="plays"/>
    <x v="3525"/>
    <d v="1945-08-07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m/>
    <x v="1"/>
    <s v="plays"/>
    <x v="3526"/>
    <d v="1946-04-27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m/>
    <x v="1"/>
    <s v="plays"/>
    <x v="3527"/>
    <d v="1945-07-09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m/>
    <x v="1"/>
    <s v="plays"/>
    <x v="3528"/>
    <d v="1947-01-17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m/>
    <x v="1"/>
    <s v="plays"/>
    <x v="3529"/>
    <d v="1945-07-11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m/>
    <x v="1"/>
    <s v="plays"/>
    <x v="3530"/>
    <d v="1946-04-09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m/>
    <x v="1"/>
    <s v="plays"/>
    <x v="3531"/>
    <d v="1946-06-29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m/>
    <x v="1"/>
    <s v="plays"/>
    <x v="3532"/>
    <d v="1944-09-16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m/>
    <x v="1"/>
    <s v="plays"/>
    <x v="3533"/>
    <d v="1945-11-09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m/>
    <x v="1"/>
    <s v="plays"/>
    <x v="3534"/>
    <d v="1945-09-29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m/>
    <x v="1"/>
    <s v="plays"/>
    <x v="3535"/>
    <d v="1945-09-30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m/>
    <x v="1"/>
    <s v="plays"/>
    <x v="3536"/>
    <d v="1945-12-18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m/>
    <x v="1"/>
    <s v="plays"/>
    <x v="3537"/>
    <d v="1944-11-15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m/>
    <x v="1"/>
    <s v="plays"/>
    <x v="3538"/>
    <d v="1946-08-16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m/>
    <x v="1"/>
    <s v="plays"/>
    <x v="3539"/>
    <d v="1946-09-07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m/>
    <x v="1"/>
    <s v="plays"/>
    <x v="3540"/>
    <d v="1946-06-25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m/>
    <x v="1"/>
    <s v="plays"/>
    <x v="3541"/>
    <d v="1945-08-29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m/>
    <x v="1"/>
    <s v="plays"/>
    <x v="3542"/>
    <d v="1944-09-05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m/>
    <x v="1"/>
    <s v="plays"/>
    <x v="3543"/>
    <d v="1945-06-23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m/>
    <x v="1"/>
    <s v="plays"/>
    <x v="3544"/>
    <d v="1945-03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m/>
    <x v="1"/>
    <s v="plays"/>
    <x v="3545"/>
    <d v="1945-04-09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m/>
    <x v="1"/>
    <s v="plays"/>
    <x v="3546"/>
    <d v="1945-03-30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m/>
    <x v="1"/>
    <s v="plays"/>
    <x v="3547"/>
    <d v="1946-05-13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m/>
    <x v="1"/>
    <s v="plays"/>
    <x v="3548"/>
    <d v="1946-03-04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m/>
    <x v="1"/>
    <s v="plays"/>
    <x v="3549"/>
    <d v="1945-09-02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m/>
    <x v="1"/>
    <s v="plays"/>
    <x v="3550"/>
    <d v="1946-05-01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m/>
    <x v="1"/>
    <s v="plays"/>
    <x v="3551"/>
    <d v="1944-05-20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m/>
    <x v="1"/>
    <s v="plays"/>
    <x v="3552"/>
    <d v="1944-06-26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m/>
    <x v="1"/>
    <s v="plays"/>
    <x v="3553"/>
    <d v="1945-08-10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m/>
    <x v="1"/>
    <s v="plays"/>
    <x v="3554"/>
    <d v="1945-02-09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m/>
    <x v="1"/>
    <s v="plays"/>
    <x v="3555"/>
    <d v="1946-11-16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m/>
    <x v="1"/>
    <s v="plays"/>
    <x v="3556"/>
    <d v="1944-08-15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m/>
    <x v="1"/>
    <s v="plays"/>
    <x v="3557"/>
    <d v="1944-05-03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m/>
    <x v="1"/>
    <s v="plays"/>
    <x v="3558"/>
    <d v="1945-06-24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m/>
    <x v="1"/>
    <s v="plays"/>
    <x v="3559"/>
    <d v="1945-07-29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m/>
    <x v="1"/>
    <s v="plays"/>
    <x v="3560"/>
    <d v="1945-05-25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m/>
    <x v="1"/>
    <s v="plays"/>
    <x v="3561"/>
    <d v="1945-08-03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m/>
    <x v="1"/>
    <s v="plays"/>
    <x v="3562"/>
    <d v="1946-03-12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m/>
    <x v="1"/>
    <s v="plays"/>
    <x v="3563"/>
    <d v="1946-07-3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m/>
    <x v="1"/>
    <s v="plays"/>
    <x v="3564"/>
    <d v="1945-10-03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m/>
    <x v="1"/>
    <s v="plays"/>
    <x v="3565"/>
    <d v="1944-12-29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m/>
    <x v="1"/>
    <s v="plays"/>
    <x v="3566"/>
    <d v="1945-01-21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m/>
    <x v="1"/>
    <s v="plays"/>
    <x v="3567"/>
    <d v="1945-06-08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m/>
    <x v="1"/>
    <s v="plays"/>
    <x v="3568"/>
    <d v="1944-09-15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m/>
    <x v="1"/>
    <s v="plays"/>
    <x v="3569"/>
    <d v="1945-01-06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m/>
    <x v="1"/>
    <s v="plays"/>
    <x v="3570"/>
    <d v="1944-12-29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m/>
    <x v="1"/>
    <s v="plays"/>
    <x v="3571"/>
    <d v="1944-10-28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m/>
    <x v="1"/>
    <s v="plays"/>
    <x v="3572"/>
    <d v="1945-06-19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m/>
    <x v="1"/>
    <s v="plays"/>
    <x v="3573"/>
    <d v="1944-11-06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m/>
    <x v="1"/>
    <s v="plays"/>
    <x v="3574"/>
    <d v="1944-11-11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m/>
    <x v="1"/>
    <s v="plays"/>
    <x v="3575"/>
    <d v="1946-08-10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m/>
    <x v="1"/>
    <s v="plays"/>
    <x v="3576"/>
    <d v="1946-12-04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m/>
    <x v="1"/>
    <s v="plays"/>
    <x v="3577"/>
    <d v="1945-04-24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m/>
    <x v="1"/>
    <s v="plays"/>
    <x v="3578"/>
    <d v="1946-04-29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m/>
    <x v="1"/>
    <s v="plays"/>
    <x v="3579"/>
    <d v="1946-03-30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m/>
    <x v="1"/>
    <s v="plays"/>
    <x v="3580"/>
    <d v="1945-02-27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m/>
    <x v="1"/>
    <s v="plays"/>
    <x v="3581"/>
    <d v="1944-07-28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m/>
    <x v="1"/>
    <s v="plays"/>
    <x v="3582"/>
    <d v="1946-04-04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m/>
    <x v="1"/>
    <s v="plays"/>
    <x v="3583"/>
    <d v="1946-04-17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m/>
    <x v="1"/>
    <s v="plays"/>
    <x v="3584"/>
    <d v="1945-07-11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m/>
    <x v="1"/>
    <s v="plays"/>
    <x v="3585"/>
    <d v="1944-12-19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m/>
    <x v="1"/>
    <s v="plays"/>
    <x v="3586"/>
    <d v="1946-09-22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m/>
    <x v="1"/>
    <s v="plays"/>
    <x v="3587"/>
    <d v="1946-06-26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m/>
    <x v="1"/>
    <s v="plays"/>
    <x v="3588"/>
    <d v="1945-04-27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m/>
    <x v="1"/>
    <s v="plays"/>
    <x v="3589"/>
    <d v="1945-05-24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m/>
    <x v="1"/>
    <s v="plays"/>
    <x v="3590"/>
    <d v="1944-10-18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m/>
    <x v="1"/>
    <s v="plays"/>
    <x v="3591"/>
    <d v="1945-01-22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m/>
    <x v="1"/>
    <s v="plays"/>
    <x v="3592"/>
    <d v="1945-02-09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m/>
    <x v="1"/>
    <s v="plays"/>
    <x v="3593"/>
    <d v="1945-01-03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m/>
    <x v="1"/>
    <s v="plays"/>
    <x v="3594"/>
    <d v="1946-09-03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m/>
    <x v="1"/>
    <s v="plays"/>
    <x v="3595"/>
    <d v="1945-03-11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m/>
    <x v="1"/>
    <s v="plays"/>
    <x v="3596"/>
    <d v="1944-08-24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m/>
    <x v="1"/>
    <s v="plays"/>
    <x v="3597"/>
    <d v="1946-03-02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m/>
    <x v="1"/>
    <s v="plays"/>
    <x v="3598"/>
    <d v="1944-09-01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m/>
    <x v="1"/>
    <s v="plays"/>
    <x v="3599"/>
    <d v="1945-08-28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m/>
    <x v="1"/>
    <s v="plays"/>
    <x v="3600"/>
    <d v="1946-10-12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m/>
    <x v="1"/>
    <s v="plays"/>
    <x v="3601"/>
    <d v="1945-01-14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m/>
    <x v="1"/>
    <s v="plays"/>
    <x v="3602"/>
    <d v="1946-05-16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m/>
    <x v="1"/>
    <s v="plays"/>
    <x v="3603"/>
    <d v="1945-11-03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m/>
    <x v="1"/>
    <s v="plays"/>
    <x v="3604"/>
    <d v="1946-04-28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m/>
    <x v="1"/>
    <s v="plays"/>
    <x v="3605"/>
    <d v="1946-02-11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m/>
    <x v="1"/>
    <s v="plays"/>
    <x v="3606"/>
    <d v="1946-08-13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m/>
    <x v="1"/>
    <s v="plays"/>
    <x v="3607"/>
    <d v="1945-12-13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m/>
    <x v="1"/>
    <s v="plays"/>
    <x v="3608"/>
    <d v="1946-06-16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m/>
    <x v="1"/>
    <s v="plays"/>
    <x v="3609"/>
    <d v="1946-03-29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m/>
    <x v="1"/>
    <s v="plays"/>
    <x v="3610"/>
    <d v="1945-08-15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m/>
    <x v="1"/>
    <s v="plays"/>
    <x v="3611"/>
    <d v="1945-04-06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m/>
    <x v="1"/>
    <s v="plays"/>
    <x v="3612"/>
    <d v="1944-06-07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m/>
    <x v="1"/>
    <s v="plays"/>
    <x v="3613"/>
    <d v="1944-06-26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m/>
    <x v="1"/>
    <s v="plays"/>
    <x v="3614"/>
    <d v="1945-06-17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m/>
    <x v="1"/>
    <s v="plays"/>
    <x v="3615"/>
    <d v="1945-12-08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m/>
    <x v="1"/>
    <s v="plays"/>
    <x v="3616"/>
    <d v="1945-03-17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m/>
    <x v="1"/>
    <s v="plays"/>
    <x v="3617"/>
    <d v="1947-02-27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m/>
    <x v="1"/>
    <s v="plays"/>
    <x v="3618"/>
    <d v="1945-06-01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m/>
    <x v="1"/>
    <s v="plays"/>
    <x v="3619"/>
    <d v="1946-11-18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m/>
    <x v="1"/>
    <s v="plays"/>
    <x v="3620"/>
    <d v="1945-03-03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m/>
    <x v="1"/>
    <s v="plays"/>
    <x v="3621"/>
    <d v="1946-09-29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m/>
    <x v="1"/>
    <s v="plays"/>
    <x v="3622"/>
    <d v="1944-09-26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m/>
    <x v="1"/>
    <s v="plays"/>
    <x v="3623"/>
    <d v="1944-07-24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m/>
    <x v="1"/>
    <s v="plays"/>
    <x v="3624"/>
    <d v="1946-08-22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m/>
    <x v="1"/>
    <s v="plays"/>
    <x v="3625"/>
    <d v="1945-06-30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m/>
    <x v="1"/>
    <s v="plays"/>
    <x v="3626"/>
    <d v="1944-08-14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m/>
    <x v="1"/>
    <s v="plays"/>
    <x v="3627"/>
    <d v="1946-05-20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m/>
    <x v="1"/>
    <s v="musical"/>
    <x v="3628"/>
    <d v="1945-12-11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m/>
    <x v="1"/>
    <s v="musical"/>
    <x v="3629"/>
    <d v="1946-05-04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m/>
    <x v="1"/>
    <s v="musical"/>
    <x v="3630"/>
    <d v="1944-11-27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m/>
    <x v="1"/>
    <s v="musical"/>
    <x v="3631"/>
    <d v="1944-09-21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m/>
    <x v="1"/>
    <s v="musical"/>
    <x v="3632"/>
    <d v="1944-11-21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m/>
    <x v="1"/>
    <s v="musical"/>
    <x v="3633"/>
    <d v="1946-11-18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m/>
    <x v="1"/>
    <s v="musical"/>
    <x v="3634"/>
    <d v="1947-01-13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m/>
    <x v="1"/>
    <s v="musical"/>
    <x v="3635"/>
    <d v="1946-04-19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m/>
    <x v="1"/>
    <s v="musical"/>
    <x v="3636"/>
    <d v="1945-09-12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m/>
    <x v="1"/>
    <s v="musical"/>
    <x v="3637"/>
    <d v="1944-12-30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m/>
    <x v="1"/>
    <s v="musical"/>
    <x v="3638"/>
    <d v="1945-04-17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m/>
    <x v="1"/>
    <s v="musical"/>
    <x v="3639"/>
    <d v="1946-10-06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m/>
    <x v="1"/>
    <s v="musical"/>
    <x v="3640"/>
    <d v="1945-05-08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m/>
    <x v="1"/>
    <s v="musical"/>
    <x v="3641"/>
    <d v="1944-10-03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m/>
    <x v="1"/>
    <s v="musical"/>
    <x v="3642"/>
    <d v="1945-11-28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m/>
    <x v="1"/>
    <s v="musical"/>
    <x v="3643"/>
    <d v="1945-11-15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m/>
    <x v="1"/>
    <s v="musical"/>
    <x v="3644"/>
    <d v="1946-03-07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m/>
    <x v="1"/>
    <s v="musical"/>
    <x v="3645"/>
    <d v="1946-11-21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m/>
    <x v="1"/>
    <s v="musical"/>
    <x v="3646"/>
    <d v="1945-06-14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m/>
    <x v="1"/>
    <s v="musical"/>
    <x v="3647"/>
    <d v="1946-09-29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m/>
    <x v="1"/>
    <s v="plays"/>
    <x v="3648"/>
    <d v="1944-10-03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m/>
    <x v="1"/>
    <s v="plays"/>
    <x v="3649"/>
    <d v="1944-06-14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m/>
    <x v="1"/>
    <s v="plays"/>
    <x v="3650"/>
    <d v="1946-01-3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m/>
    <x v="1"/>
    <s v="plays"/>
    <x v="3651"/>
    <d v="1944-08-08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m/>
    <x v="1"/>
    <s v="plays"/>
    <x v="3652"/>
    <d v="1946-08-24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m/>
    <x v="1"/>
    <s v="plays"/>
    <x v="3653"/>
    <d v="1945-08-03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m/>
    <x v="1"/>
    <s v="plays"/>
    <x v="3654"/>
    <d v="1946-04-02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m/>
    <x v="1"/>
    <s v="plays"/>
    <x v="3655"/>
    <d v="1945-07-16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m/>
    <x v="1"/>
    <s v="plays"/>
    <x v="3656"/>
    <d v="1947-01-3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m/>
    <x v="1"/>
    <s v="plays"/>
    <x v="3657"/>
    <d v="1946-05-3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m/>
    <x v="1"/>
    <s v="plays"/>
    <x v="3658"/>
    <d v="1944-06-30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m/>
    <x v="1"/>
    <s v="plays"/>
    <x v="3659"/>
    <d v="1945-03-17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m/>
    <x v="1"/>
    <s v="plays"/>
    <x v="3660"/>
    <d v="1944-12-21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m/>
    <x v="1"/>
    <s v="plays"/>
    <x v="3661"/>
    <d v="1946-04-09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m/>
    <x v="1"/>
    <s v="plays"/>
    <x v="3662"/>
    <d v="1945-03-29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m/>
    <x v="1"/>
    <s v="plays"/>
    <x v="3663"/>
    <d v="1946-12-20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m/>
    <x v="1"/>
    <s v="plays"/>
    <x v="3664"/>
    <d v="1946-06-15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m/>
    <x v="1"/>
    <s v="plays"/>
    <x v="3665"/>
    <d v="1945-10-26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m/>
    <x v="1"/>
    <s v="plays"/>
    <x v="3666"/>
    <d v="1944-07-22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m/>
    <x v="1"/>
    <s v="plays"/>
    <x v="3667"/>
    <d v="1945-07-16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m/>
    <x v="1"/>
    <s v="plays"/>
    <x v="3668"/>
    <d v="1945-07-21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m/>
    <x v="1"/>
    <s v="plays"/>
    <x v="3669"/>
    <d v="1945-06-09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m/>
    <x v="1"/>
    <s v="plays"/>
    <x v="3670"/>
    <d v="1945-05-29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m/>
    <x v="1"/>
    <s v="plays"/>
    <x v="3671"/>
    <d v="1944-07-19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m/>
    <x v="1"/>
    <s v="plays"/>
    <x v="3672"/>
    <d v="1944-09-24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m/>
    <x v="1"/>
    <s v="plays"/>
    <x v="3673"/>
    <d v="1944-11-03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m/>
    <x v="1"/>
    <s v="plays"/>
    <x v="3674"/>
    <d v="1946-09-02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m/>
    <x v="1"/>
    <s v="plays"/>
    <x v="3675"/>
    <d v="1946-05-14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m/>
    <x v="1"/>
    <s v="plays"/>
    <x v="3676"/>
    <d v="1944-09-10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m/>
    <x v="1"/>
    <s v="plays"/>
    <x v="3677"/>
    <d v="1944-07-01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m/>
    <x v="1"/>
    <s v="plays"/>
    <x v="3678"/>
    <d v="1945-05-29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m/>
    <x v="1"/>
    <s v="plays"/>
    <x v="3679"/>
    <d v="1944-06-29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m/>
    <x v="1"/>
    <s v="plays"/>
    <x v="3680"/>
    <d v="1946-10-0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m/>
    <x v="1"/>
    <s v="plays"/>
    <x v="3681"/>
    <d v="1946-01-13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m/>
    <x v="1"/>
    <s v="plays"/>
    <x v="3682"/>
    <d v="1944-06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m/>
    <x v="1"/>
    <s v="plays"/>
    <x v="3683"/>
    <d v="1946-10-19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m/>
    <x v="1"/>
    <s v="plays"/>
    <x v="3684"/>
    <d v="1945-08-3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m/>
    <x v="1"/>
    <s v="plays"/>
    <x v="3685"/>
    <d v="1944-05-17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m/>
    <x v="1"/>
    <s v="plays"/>
    <x v="3686"/>
    <d v="1945-08-27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m/>
    <x v="1"/>
    <s v="plays"/>
    <x v="3687"/>
    <d v="1944-06-25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m/>
    <x v="1"/>
    <s v="plays"/>
    <x v="3688"/>
    <d v="1944-08-06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m/>
    <x v="1"/>
    <s v="plays"/>
    <x v="3689"/>
    <d v="1945-06-19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m/>
    <x v="1"/>
    <s v="plays"/>
    <x v="3690"/>
    <d v="1944-11-25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m/>
    <x v="1"/>
    <s v="plays"/>
    <x v="3691"/>
    <d v="1945-02-28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m/>
    <x v="1"/>
    <s v="plays"/>
    <x v="3692"/>
    <d v="1944-09-17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m/>
    <x v="1"/>
    <s v="plays"/>
    <x v="3693"/>
    <d v="1945-11-28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m/>
    <x v="1"/>
    <s v="plays"/>
    <x v="3694"/>
    <d v="1946-06-05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m/>
    <x v="1"/>
    <s v="plays"/>
    <x v="3695"/>
    <d v="1945-01-09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m/>
    <x v="1"/>
    <s v="plays"/>
    <x v="3696"/>
    <d v="1945-02-11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m/>
    <x v="1"/>
    <s v="plays"/>
    <x v="3697"/>
    <d v="1946-05-0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m/>
    <x v="1"/>
    <s v="plays"/>
    <x v="3698"/>
    <d v="1946-03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m/>
    <x v="1"/>
    <s v="plays"/>
    <x v="3699"/>
    <d v="1944-10-13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m/>
    <x v="1"/>
    <s v="plays"/>
    <x v="3700"/>
    <d v="1944-09-28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m/>
    <x v="1"/>
    <s v="plays"/>
    <x v="3701"/>
    <d v="1945-06-02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m/>
    <x v="1"/>
    <s v="plays"/>
    <x v="3702"/>
    <d v="1946-07-09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m/>
    <x v="1"/>
    <s v="plays"/>
    <x v="3703"/>
    <d v="1946-08-12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m/>
    <x v="1"/>
    <s v="plays"/>
    <x v="3704"/>
    <d v="1946-05-30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m/>
    <x v="1"/>
    <s v="plays"/>
    <x v="3705"/>
    <d v="1944-06-21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m/>
    <x v="1"/>
    <s v="plays"/>
    <x v="3706"/>
    <d v="1944-09-10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m/>
    <x v="1"/>
    <s v="plays"/>
    <x v="3707"/>
    <d v="1946-07-21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m/>
    <x v="1"/>
    <s v="plays"/>
    <x v="3708"/>
    <d v="1944-07-02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m/>
    <x v="1"/>
    <s v="plays"/>
    <x v="3709"/>
    <d v="1944-06-23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m/>
    <x v="1"/>
    <s v="plays"/>
    <x v="3710"/>
    <d v="1945-04-01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m/>
    <x v="1"/>
    <s v="plays"/>
    <x v="3711"/>
    <d v="1944-06-13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m/>
    <x v="1"/>
    <s v="plays"/>
    <x v="3712"/>
    <d v="1945-05-29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m/>
    <x v="1"/>
    <s v="plays"/>
    <x v="3713"/>
    <d v="1946-06-03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m/>
    <x v="1"/>
    <s v="plays"/>
    <x v="3714"/>
    <d v="1945-05-24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m/>
    <x v="1"/>
    <s v="plays"/>
    <x v="3715"/>
    <d v="1945-03-29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m/>
    <x v="1"/>
    <s v="plays"/>
    <x v="3716"/>
    <d v="1946-01-19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m/>
    <x v="1"/>
    <s v="plays"/>
    <x v="3717"/>
    <d v="1945-05-07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m/>
    <x v="1"/>
    <s v="plays"/>
    <x v="3718"/>
    <d v="1945-02-25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m/>
    <x v="1"/>
    <s v="plays"/>
    <x v="3719"/>
    <d v="1945-06-20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m/>
    <x v="1"/>
    <s v="plays"/>
    <x v="3720"/>
    <d v="1945-06-3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m/>
    <x v="1"/>
    <s v="plays"/>
    <x v="3721"/>
    <d v="1944-11-03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m/>
    <x v="1"/>
    <s v="plays"/>
    <x v="3722"/>
    <d v="1946-02-09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m/>
    <x v="1"/>
    <s v="plays"/>
    <x v="3723"/>
    <d v="1944-11-28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m/>
    <x v="1"/>
    <s v="plays"/>
    <x v="3724"/>
    <d v="1946-05-03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m/>
    <x v="1"/>
    <s v="plays"/>
    <x v="3725"/>
    <d v="1946-02-16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m/>
    <x v="1"/>
    <s v="plays"/>
    <x v="3726"/>
    <d v="1946-04-28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m/>
    <x v="1"/>
    <s v="plays"/>
    <x v="3727"/>
    <d v="1946-10-19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m/>
    <x v="1"/>
    <s v="plays"/>
    <x v="3728"/>
    <d v="1945-08-17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m/>
    <x v="1"/>
    <s v="plays"/>
    <x v="3729"/>
    <d v="1945-03-21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m/>
    <x v="1"/>
    <s v="plays"/>
    <x v="3730"/>
    <d v="1945-08-15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m/>
    <x v="1"/>
    <s v="plays"/>
    <x v="3731"/>
    <d v="1945-01-08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m/>
    <x v="1"/>
    <s v="plays"/>
    <x v="3732"/>
    <d v="1945-01-22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m/>
    <x v="1"/>
    <s v="plays"/>
    <x v="3733"/>
    <d v="1945-04-16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m/>
    <x v="1"/>
    <s v="plays"/>
    <x v="3734"/>
    <d v="1945-05-23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m/>
    <x v="1"/>
    <s v="plays"/>
    <x v="3735"/>
    <d v="1945-05-26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m/>
    <x v="1"/>
    <s v="plays"/>
    <x v="3736"/>
    <d v="1945-03-21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m/>
    <x v="1"/>
    <s v="plays"/>
    <x v="3737"/>
    <d v="1945-11-10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m/>
    <x v="1"/>
    <s v="plays"/>
    <x v="3738"/>
    <d v="1944-07-13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m/>
    <x v="1"/>
    <s v="plays"/>
    <x v="3739"/>
    <d v="1946-07-16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m/>
    <x v="1"/>
    <s v="plays"/>
    <x v="3740"/>
    <d v="1944-08-10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m/>
    <x v="1"/>
    <s v="plays"/>
    <x v="3741"/>
    <d v="1945-12-15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m/>
    <x v="1"/>
    <s v="plays"/>
    <x v="3742"/>
    <d v="1944-09-04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m/>
    <x v="1"/>
    <s v="plays"/>
    <x v="3743"/>
    <d v="1944-07-01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m/>
    <x v="1"/>
    <s v="plays"/>
    <x v="3744"/>
    <d v="1944-07-03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m/>
    <x v="1"/>
    <s v="plays"/>
    <x v="3745"/>
    <d v="1944-08-08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m/>
    <x v="1"/>
    <s v="plays"/>
    <x v="3746"/>
    <d v="1946-10-07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m/>
    <x v="1"/>
    <s v="plays"/>
    <x v="3747"/>
    <d v="1945-07-03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m/>
    <x v="1"/>
    <s v="musical"/>
    <x v="3748"/>
    <d v="1946-02-14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m/>
    <x v="1"/>
    <s v="musical"/>
    <x v="3749"/>
    <d v="1946-04-28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m/>
    <x v="1"/>
    <s v="musical"/>
    <x v="3750"/>
    <d v="1945-02-08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m/>
    <x v="1"/>
    <s v="musical"/>
    <x v="3751"/>
    <d v="1946-04-01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m/>
    <x v="1"/>
    <s v="musical"/>
    <x v="3752"/>
    <d v="1946-10-15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m/>
    <x v="1"/>
    <s v="musical"/>
    <x v="3753"/>
    <d v="1945-06-01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m/>
    <x v="1"/>
    <s v="musical"/>
    <x v="3754"/>
    <d v="1944-07-24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m/>
    <x v="1"/>
    <s v="musical"/>
    <x v="3755"/>
    <d v="1946-04-14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m/>
    <x v="1"/>
    <s v="musical"/>
    <x v="3756"/>
    <d v="1944-06-09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m/>
    <x v="1"/>
    <s v="musical"/>
    <x v="3757"/>
    <d v="1944-11-29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m/>
    <x v="1"/>
    <s v="musical"/>
    <x v="3758"/>
    <d v="1944-05-17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m/>
    <x v="1"/>
    <s v="musical"/>
    <x v="3759"/>
    <d v="1945-08-24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m/>
    <x v="1"/>
    <s v="musical"/>
    <x v="3760"/>
    <d v="1944-05-03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m/>
    <x v="1"/>
    <s v="musical"/>
    <x v="3761"/>
    <d v="1945-08-08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m/>
    <x v="1"/>
    <s v="musical"/>
    <x v="3762"/>
    <d v="1945-07-3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m/>
    <x v="1"/>
    <s v="musical"/>
    <x v="3763"/>
    <d v="1945-03-30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m/>
    <x v="1"/>
    <s v="musical"/>
    <x v="3764"/>
    <d v="1946-05-28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m/>
    <x v="1"/>
    <s v="musical"/>
    <x v="3765"/>
    <d v="1944-07-28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m/>
    <x v="1"/>
    <s v="musical"/>
    <x v="3766"/>
    <d v="1944-07-01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m/>
    <x v="1"/>
    <s v="musical"/>
    <x v="3767"/>
    <d v="1945-02-27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m/>
    <x v="1"/>
    <s v="musical"/>
    <x v="3768"/>
    <d v="1944-06-10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m/>
    <x v="1"/>
    <s v="musical"/>
    <x v="3769"/>
    <d v="1946-04-14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m/>
    <x v="1"/>
    <s v="musical"/>
    <x v="3770"/>
    <d v="1945-06-11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m/>
    <x v="1"/>
    <s v="musical"/>
    <x v="3771"/>
    <d v="1946-05-17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m/>
    <x v="1"/>
    <s v="musical"/>
    <x v="3772"/>
    <d v="1946-11-28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m/>
    <x v="1"/>
    <s v="musical"/>
    <x v="3773"/>
    <d v="1946-11-14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m/>
    <x v="1"/>
    <s v="musical"/>
    <x v="3774"/>
    <d v="1945-04-07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m/>
    <x v="1"/>
    <s v="musical"/>
    <x v="3775"/>
    <d v="1945-04-07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m/>
    <x v="1"/>
    <s v="musical"/>
    <x v="3776"/>
    <d v="1944-07-30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m/>
    <x v="1"/>
    <s v="musical"/>
    <x v="3777"/>
    <d v="1944-09-25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m/>
    <x v="1"/>
    <s v="musical"/>
    <x v="3778"/>
    <d v="1945-02-12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m/>
    <x v="1"/>
    <s v="musical"/>
    <x v="3779"/>
    <d v="1946-03-25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m/>
    <x v="1"/>
    <s v="musical"/>
    <x v="3780"/>
    <d v="1945-07-11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m/>
    <x v="1"/>
    <s v="musical"/>
    <x v="3781"/>
    <d v="1944-09-06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m/>
    <x v="1"/>
    <s v="musical"/>
    <x v="3782"/>
    <d v="1946-07-23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m/>
    <x v="1"/>
    <s v="musical"/>
    <x v="3783"/>
    <d v="1946-03-14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m/>
    <x v="1"/>
    <s v="musical"/>
    <x v="3784"/>
    <d v="1946-07-09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m/>
    <x v="1"/>
    <s v="musical"/>
    <x v="3785"/>
    <d v="1946-08-01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m/>
    <x v="1"/>
    <s v="musical"/>
    <x v="3786"/>
    <d v="1946-05-26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m/>
    <x v="1"/>
    <s v="musical"/>
    <x v="3787"/>
    <d v="1945-07-09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m/>
    <x v="1"/>
    <s v="musical"/>
    <x v="3788"/>
    <d v="1945-12-21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m/>
    <x v="1"/>
    <s v="musical"/>
    <x v="3789"/>
    <d v="1945-06-13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m/>
    <x v="1"/>
    <s v="musical"/>
    <x v="3790"/>
    <d v="1946-11-21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m/>
    <x v="1"/>
    <s v="musical"/>
    <x v="3791"/>
    <d v="1944-07-04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m/>
    <x v="1"/>
    <s v="musical"/>
    <x v="3792"/>
    <d v="1945-07-13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m/>
    <x v="1"/>
    <s v="musical"/>
    <x v="3793"/>
    <d v="1944-12-14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m/>
    <x v="1"/>
    <s v="musical"/>
    <x v="3794"/>
    <d v="1945-06-05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m/>
    <x v="1"/>
    <s v="musical"/>
    <x v="3795"/>
    <d v="1945-08-26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m/>
    <x v="1"/>
    <s v="musical"/>
    <x v="3796"/>
    <d v="1947-01-13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m/>
    <x v="1"/>
    <s v="musical"/>
    <x v="3797"/>
    <d v="1945-04-18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m/>
    <x v="1"/>
    <s v="musical"/>
    <x v="3798"/>
    <d v="1944-08-08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m/>
    <x v="1"/>
    <s v="musical"/>
    <x v="3799"/>
    <d v="1946-03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m/>
    <x v="1"/>
    <s v="musical"/>
    <x v="3800"/>
    <d v="1945-01-09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m/>
    <x v="1"/>
    <s v="musical"/>
    <x v="3801"/>
    <d v="1944-12-31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m/>
    <x v="1"/>
    <s v="musical"/>
    <x v="3802"/>
    <d v="1945-10-20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m/>
    <x v="1"/>
    <s v="musical"/>
    <x v="3803"/>
    <d v="1946-03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m/>
    <x v="1"/>
    <s v="musical"/>
    <x v="3804"/>
    <d v="1946-07-30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m/>
    <x v="1"/>
    <s v="musical"/>
    <x v="3805"/>
    <d v="1944-09-25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m/>
    <x v="1"/>
    <s v="musical"/>
    <x v="3806"/>
    <d v="1944-06-27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m/>
    <x v="1"/>
    <s v="musical"/>
    <x v="3807"/>
    <d v="1945-04-01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m/>
    <x v="1"/>
    <s v="plays"/>
    <x v="3808"/>
    <d v="1945-04-23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m/>
    <x v="1"/>
    <s v="plays"/>
    <x v="3809"/>
    <d v="1944-07-28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m/>
    <x v="1"/>
    <s v="plays"/>
    <x v="3810"/>
    <d v="1945-03-19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m/>
    <x v="1"/>
    <s v="plays"/>
    <x v="3811"/>
    <d v="1946-05-30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m/>
    <x v="1"/>
    <s v="plays"/>
    <x v="3812"/>
    <d v="1945-05-30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m/>
    <x v="1"/>
    <s v="plays"/>
    <x v="3813"/>
    <d v="1946-06-13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m/>
    <x v="1"/>
    <s v="plays"/>
    <x v="3814"/>
    <d v="1945-03-30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m/>
    <x v="1"/>
    <s v="plays"/>
    <x v="3815"/>
    <d v="1945-08-18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m/>
    <x v="1"/>
    <s v="plays"/>
    <x v="3816"/>
    <d v="1944-07-15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m/>
    <x v="1"/>
    <s v="plays"/>
    <x v="3817"/>
    <d v="1945-10-22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m/>
    <x v="1"/>
    <s v="plays"/>
    <x v="3818"/>
    <d v="1945-03-10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m/>
    <x v="1"/>
    <s v="plays"/>
    <x v="3819"/>
    <d v="1945-07-15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m/>
    <x v="1"/>
    <s v="plays"/>
    <x v="3820"/>
    <d v="1945-07-03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m/>
    <x v="1"/>
    <s v="plays"/>
    <x v="3821"/>
    <d v="1946-01-02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m/>
    <x v="1"/>
    <s v="plays"/>
    <x v="3822"/>
    <d v="1946-01-17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m/>
    <x v="1"/>
    <s v="plays"/>
    <x v="3823"/>
    <d v="1945-07-18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m/>
    <x v="1"/>
    <s v="plays"/>
    <x v="3824"/>
    <d v="1946-07-3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m/>
    <x v="1"/>
    <s v="plays"/>
    <x v="3825"/>
    <d v="1945-06-15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m/>
    <x v="1"/>
    <s v="plays"/>
    <x v="3826"/>
    <d v="1945-05-05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m/>
    <x v="1"/>
    <s v="plays"/>
    <x v="3827"/>
    <d v="1945-03-25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m/>
    <x v="1"/>
    <s v="plays"/>
    <x v="3828"/>
    <d v="1944-12-29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m/>
    <x v="1"/>
    <s v="plays"/>
    <x v="3829"/>
    <d v="1946-08-30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m/>
    <x v="1"/>
    <s v="plays"/>
    <x v="3830"/>
    <d v="1946-05-26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m/>
    <x v="1"/>
    <s v="plays"/>
    <x v="3831"/>
    <d v="1944-11-03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m/>
    <x v="1"/>
    <s v="plays"/>
    <x v="3832"/>
    <d v="1946-02-18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m/>
    <x v="1"/>
    <s v="plays"/>
    <x v="3833"/>
    <d v="1944-11-29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m/>
    <x v="1"/>
    <s v="plays"/>
    <x v="3834"/>
    <d v="1945-06-16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m/>
    <x v="1"/>
    <s v="plays"/>
    <x v="3835"/>
    <d v="1946-04-20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m/>
    <x v="1"/>
    <s v="plays"/>
    <x v="3836"/>
    <d v="1946-08-02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m/>
    <x v="1"/>
    <s v="plays"/>
    <x v="3837"/>
    <d v="1945-07-01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m/>
    <x v="1"/>
    <s v="plays"/>
    <x v="3838"/>
    <d v="1945-05-20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m/>
    <x v="1"/>
    <s v="plays"/>
    <x v="3839"/>
    <d v="1945-07-28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m/>
    <x v="1"/>
    <s v="plays"/>
    <x v="3840"/>
    <d v="1946-03-27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m/>
    <x v="1"/>
    <s v="plays"/>
    <x v="3841"/>
    <d v="1944-07-18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m/>
    <x v="1"/>
    <s v="plays"/>
    <x v="3842"/>
    <d v="1944-05-09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m/>
    <x v="1"/>
    <s v="plays"/>
    <x v="3843"/>
    <d v="1944-05-30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m/>
    <x v="1"/>
    <s v="plays"/>
    <x v="3844"/>
    <d v="1944-06-01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m/>
    <x v="1"/>
    <s v="plays"/>
    <x v="3845"/>
    <d v="1945-09-29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m/>
    <x v="1"/>
    <s v="plays"/>
    <x v="3846"/>
    <d v="1944-10-02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m/>
    <x v="1"/>
    <s v="plays"/>
    <x v="3847"/>
    <d v="1945-07-17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m/>
    <x v="1"/>
    <s v="plays"/>
    <x v="3848"/>
    <d v="1945-10-16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m/>
    <x v="1"/>
    <s v="plays"/>
    <x v="3849"/>
    <d v="1945-06-09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m/>
    <x v="1"/>
    <s v="plays"/>
    <x v="3850"/>
    <d v="1944-12-30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m/>
    <x v="1"/>
    <s v="plays"/>
    <x v="3851"/>
    <d v="1945-07-15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m/>
    <x v="1"/>
    <s v="plays"/>
    <x v="3852"/>
    <d v="1945-03-25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m/>
    <x v="1"/>
    <s v="plays"/>
    <x v="3853"/>
    <d v="1944-08-30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m/>
    <x v="1"/>
    <s v="plays"/>
    <x v="3854"/>
    <d v="1945-05-07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m/>
    <x v="1"/>
    <s v="plays"/>
    <x v="3855"/>
    <d v="1945-03-24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m/>
    <x v="1"/>
    <s v="plays"/>
    <x v="3856"/>
    <d v="1945-03-06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m/>
    <x v="1"/>
    <s v="plays"/>
    <x v="3857"/>
    <d v="1944-07-30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m/>
    <x v="1"/>
    <s v="plays"/>
    <x v="3858"/>
    <d v="1945-05-20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m/>
    <x v="1"/>
    <s v="plays"/>
    <x v="3859"/>
    <d v="1944-06-23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m/>
    <x v="1"/>
    <s v="plays"/>
    <x v="3860"/>
    <d v="1944-08-10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m/>
    <x v="1"/>
    <s v="plays"/>
    <x v="3861"/>
    <d v="1944-11-10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m/>
    <x v="1"/>
    <s v="plays"/>
    <x v="3862"/>
    <d v="1946-09-11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m/>
    <x v="1"/>
    <s v="plays"/>
    <x v="3863"/>
    <d v="1945-11-03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m/>
    <x v="1"/>
    <s v="plays"/>
    <x v="3864"/>
    <d v="1945-11-15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m/>
    <x v="1"/>
    <s v="plays"/>
    <x v="3865"/>
    <d v="1944-08-28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m/>
    <x v="1"/>
    <s v="plays"/>
    <x v="3866"/>
    <d v="1946-03-22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m/>
    <x v="1"/>
    <s v="plays"/>
    <x v="3867"/>
    <d v="1946-06-17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m/>
    <x v="1"/>
    <s v="musical"/>
    <x v="3868"/>
    <d v="1944-09-06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m/>
    <x v="1"/>
    <s v="musical"/>
    <x v="3869"/>
    <d v="1945-03-12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m/>
    <x v="1"/>
    <s v="musical"/>
    <x v="3870"/>
    <d v="1944-07-01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m/>
    <x v="1"/>
    <s v="musical"/>
    <x v="3871"/>
    <d v="1947-03-28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m/>
    <x v="1"/>
    <s v="musical"/>
    <x v="3872"/>
    <d v="1945-08-12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m/>
    <x v="1"/>
    <s v="musical"/>
    <x v="3873"/>
    <d v="1945-10-06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m/>
    <x v="1"/>
    <s v="musical"/>
    <x v="3874"/>
    <d v="1945-01-22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m/>
    <x v="1"/>
    <s v="musical"/>
    <x v="3875"/>
    <d v="1946-09-02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m/>
    <x v="1"/>
    <s v="musical"/>
    <x v="3876"/>
    <d v="1946-01-3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m/>
    <x v="1"/>
    <s v="musical"/>
    <x v="3877"/>
    <d v="1946-12-07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m/>
    <x v="1"/>
    <s v="musical"/>
    <x v="3878"/>
    <d v="1945-06-28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m/>
    <x v="1"/>
    <s v="musical"/>
    <x v="3879"/>
    <d v="1945-01-23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m/>
    <x v="1"/>
    <s v="musical"/>
    <x v="3880"/>
    <d v="1944-07-28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m/>
    <x v="1"/>
    <s v="musical"/>
    <x v="3881"/>
    <d v="1947-02-19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m/>
    <x v="1"/>
    <s v="musical"/>
    <x v="3882"/>
    <d v="1946-01-29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m/>
    <x v="1"/>
    <s v="musical"/>
    <x v="3883"/>
    <d v="1944-08-31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m/>
    <x v="1"/>
    <s v="musical"/>
    <x v="3884"/>
    <d v="1945-03-25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m/>
    <x v="1"/>
    <s v="musical"/>
    <x v="3885"/>
    <d v="1946-05-08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m/>
    <x v="1"/>
    <s v="musical"/>
    <x v="3886"/>
    <d v="1944-12-09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m/>
    <x v="1"/>
    <s v="musical"/>
    <x v="3887"/>
    <d v="1945-04-29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m/>
    <x v="1"/>
    <s v="plays"/>
    <x v="3888"/>
    <d v="1947-02-25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m/>
    <x v="1"/>
    <s v="plays"/>
    <x v="3889"/>
    <d v="1945-01-02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m/>
    <x v="1"/>
    <s v="plays"/>
    <x v="3890"/>
    <d v="1945-08-13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m/>
    <x v="1"/>
    <s v="plays"/>
    <x v="3891"/>
    <d v="1945-03-21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m/>
    <x v="1"/>
    <s v="plays"/>
    <x v="3892"/>
    <d v="1944-08-22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m/>
    <x v="1"/>
    <s v="plays"/>
    <x v="3893"/>
    <d v="1944-06-29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m/>
    <x v="1"/>
    <s v="plays"/>
    <x v="3894"/>
    <d v="1946-12-05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m/>
    <x v="1"/>
    <s v="plays"/>
    <x v="3895"/>
    <d v="1945-02-26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m/>
    <x v="1"/>
    <s v="plays"/>
    <x v="3896"/>
    <d v="1944-06-15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m/>
    <x v="1"/>
    <s v="plays"/>
    <x v="3897"/>
    <d v="1945-01-06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m/>
    <x v="1"/>
    <s v="plays"/>
    <x v="3898"/>
    <d v="1945-08-15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m/>
    <x v="1"/>
    <s v="plays"/>
    <x v="3899"/>
    <d v="1944-08-10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m/>
    <x v="1"/>
    <s v="plays"/>
    <x v="3900"/>
    <d v="1945-06-09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m/>
    <x v="1"/>
    <s v="plays"/>
    <x v="3901"/>
    <d v="1945-12-17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m/>
    <x v="1"/>
    <s v="plays"/>
    <x v="3902"/>
    <d v="1946-11-13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m/>
    <x v="1"/>
    <s v="plays"/>
    <x v="3903"/>
    <d v="1945-08-12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m/>
    <x v="1"/>
    <s v="plays"/>
    <x v="3904"/>
    <d v="1945-04-13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m/>
    <x v="1"/>
    <s v="plays"/>
    <x v="3905"/>
    <d v="1945-06-09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m/>
    <x v="1"/>
    <s v="plays"/>
    <x v="3906"/>
    <d v="1945-06-24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m/>
    <x v="1"/>
    <s v="plays"/>
    <x v="3907"/>
    <d v="1944-10-24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m/>
    <x v="1"/>
    <s v="plays"/>
    <x v="3908"/>
    <d v="1944-07-27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m/>
    <x v="1"/>
    <s v="plays"/>
    <x v="3909"/>
    <d v="1944-09-09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m/>
    <x v="1"/>
    <s v="plays"/>
    <x v="3910"/>
    <d v="1945-09-05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m/>
    <x v="1"/>
    <s v="plays"/>
    <x v="3911"/>
    <d v="1944-11-24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m/>
    <x v="1"/>
    <s v="plays"/>
    <x v="3912"/>
    <d v="1945-04-23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m/>
    <x v="1"/>
    <s v="plays"/>
    <x v="3913"/>
    <d v="1945-11-28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m/>
    <x v="1"/>
    <s v="plays"/>
    <x v="3914"/>
    <d v="1945-05-08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m/>
    <x v="1"/>
    <s v="plays"/>
    <x v="3915"/>
    <d v="1946-05-3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m/>
    <x v="1"/>
    <s v="plays"/>
    <x v="3916"/>
    <d v="1946-06-02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m/>
    <x v="1"/>
    <s v="plays"/>
    <x v="3917"/>
    <d v="1944-09-09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m/>
    <x v="1"/>
    <s v="plays"/>
    <x v="3918"/>
    <d v="1944-08-02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m/>
    <x v="1"/>
    <s v="plays"/>
    <x v="3919"/>
    <d v="1946-01-16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m/>
    <x v="1"/>
    <s v="plays"/>
    <x v="3920"/>
    <d v="1946-11-12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m/>
    <x v="1"/>
    <s v="plays"/>
    <x v="3921"/>
    <d v="1944-10-24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m/>
    <x v="1"/>
    <s v="plays"/>
    <x v="3922"/>
    <d v="1945-02-28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m/>
    <x v="1"/>
    <s v="plays"/>
    <x v="3923"/>
    <d v="1945-04-07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m/>
    <x v="1"/>
    <s v="plays"/>
    <x v="3924"/>
    <d v="1944-06-24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m/>
    <x v="1"/>
    <s v="plays"/>
    <x v="3925"/>
    <d v="1944-07-28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m/>
    <x v="1"/>
    <s v="plays"/>
    <x v="3926"/>
    <d v="1944-12-25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m/>
    <x v="1"/>
    <s v="plays"/>
    <x v="3927"/>
    <d v="1944-08-07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m/>
    <x v="1"/>
    <s v="plays"/>
    <x v="3928"/>
    <d v="1945-10-14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m/>
    <x v="1"/>
    <s v="plays"/>
    <x v="3929"/>
    <d v="1946-09-17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m/>
    <x v="1"/>
    <s v="plays"/>
    <x v="3930"/>
    <d v="1946-03-3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m/>
    <x v="1"/>
    <s v="plays"/>
    <x v="3931"/>
    <d v="1945-09-04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m/>
    <x v="1"/>
    <s v="plays"/>
    <x v="3932"/>
    <d v="1946-03-15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m/>
    <x v="1"/>
    <s v="plays"/>
    <x v="3933"/>
    <d v="1946-07-16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m/>
    <x v="1"/>
    <s v="plays"/>
    <x v="3934"/>
    <d v="1945-09-29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m/>
    <x v="1"/>
    <s v="plays"/>
    <x v="3935"/>
    <d v="1945-10-02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m/>
    <x v="1"/>
    <s v="plays"/>
    <x v="3936"/>
    <d v="1946-11-30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m/>
    <x v="1"/>
    <s v="plays"/>
    <x v="3937"/>
    <d v="1946-07-10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m/>
    <x v="1"/>
    <s v="plays"/>
    <x v="3938"/>
    <d v="1945-06-25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m/>
    <x v="1"/>
    <s v="plays"/>
    <x v="3939"/>
    <d v="1944-10-05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m/>
    <x v="1"/>
    <s v="plays"/>
    <x v="3940"/>
    <d v="1944-12-31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m/>
    <x v="1"/>
    <s v="plays"/>
    <x v="3941"/>
    <d v="1944-11-23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m/>
    <x v="1"/>
    <s v="plays"/>
    <x v="3942"/>
    <d v="1945-06-14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m/>
    <x v="1"/>
    <s v="plays"/>
    <x v="3943"/>
    <d v="1945-10-3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m/>
    <x v="1"/>
    <s v="plays"/>
    <x v="3944"/>
    <d v="1945-08-25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m/>
    <x v="1"/>
    <s v="plays"/>
    <x v="3945"/>
    <d v="1945-05-13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m/>
    <x v="1"/>
    <s v="plays"/>
    <x v="3946"/>
    <d v="1945-02-26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m/>
    <x v="1"/>
    <s v="plays"/>
    <x v="3947"/>
    <d v="1946-10-01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m/>
    <x v="1"/>
    <s v="plays"/>
    <x v="3948"/>
    <d v="1944-09-05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m/>
    <x v="1"/>
    <s v="plays"/>
    <x v="3949"/>
    <d v="1945-02-09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m/>
    <x v="1"/>
    <s v="plays"/>
    <x v="3950"/>
    <d v="1946-04-07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m/>
    <x v="1"/>
    <s v="plays"/>
    <x v="3951"/>
    <d v="1946-05-02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m/>
    <x v="1"/>
    <s v="plays"/>
    <x v="3952"/>
    <d v="1945-10-24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m/>
    <x v="1"/>
    <s v="plays"/>
    <x v="3953"/>
    <d v="1946-07-28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m/>
    <x v="1"/>
    <s v="plays"/>
    <x v="3954"/>
    <d v="1944-07-12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m/>
    <x v="1"/>
    <s v="plays"/>
    <x v="3955"/>
    <d v="1945-11-26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m/>
    <x v="1"/>
    <s v="plays"/>
    <x v="3956"/>
    <d v="1946-04-24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m/>
    <x v="1"/>
    <s v="plays"/>
    <x v="3957"/>
    <d v="1946-07-07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m/>
    <x v="1"/>
    <s v="plays"/>
    <x v="3958"/>
    <d v="1944-07-31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m/>
    <x v="1"/>
    <s v="plays"/>
    <x v="3959"/>
    <d v="1944-09-26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m/>
    <x v="1"/>
    <s v="plays"/>
    <x v="3960"/>
    <d v="1946-01-01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m/>
    <x v="1"/>
    <s v="plays"/>
    <x v="3961"/>
    <d v="1944-05-0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m/>
    <x v="1"/>
    <s v="plays"/>
    <x v="3962"/>
    <d v="1945-11-26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m/>
    <x v="1"/>
    <s v="plays"/>
    <x v="3963"/>
    <d v="1945-11-16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m/>
    <x v="1"/>
    <s v="plays"/>
    <x v="3964"/>
    <d v="1945-04-17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m/>
    <x v="1"/>
    <s v="plays"/>
    <x v="3965"/>
    <d v="1946-04-13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m/>
    <x v="1"/>
    <s v="plays"/>
    <x v="3966"/>
    <d v="1944-07-22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m/>
    <x v="1"/>
    <s v="plays"/>
    <x v="3967"/>
    <d v="1947-03-05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m/>
    <x v="1"/>
    <s v="plays"/>
    <x v="3968"/>
    <d v="1946-05-21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m/>
    <x v="1"/>
    <s v="plays"/>
    <x v="3969"/>
    <d v="1946-08-28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m/>
    <x v="1"/>
    <s v="plays"/>
    <x v="3970"/>
    <d v="1946-04-16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m/>
    <x v="1"/>
    <s v="plays"/>
    <x v="3971"/>
    <d v="1944-07-19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m/>
    <x v="1"/>
    <s v="plays"/>
    <x v="3972"/>
    <d v="1945-02-04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m/>
    <x v="1"/>
    <s v="plays"/>
    <x v="3973"/>
    <d v="1946-05-08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m/>
    <x v="1"/>
    <s v="plays"/>
    <x v="3974"/>
    <d v="1946-06-01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m/>
    <x v="1"/>
    <s v="plays"/>
    <x v="3975"/>
    <d v="1946-07-12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m/>
    <x v="1"/>
    <s v="plays"/>
    <x v="3976"/>
    <d v="1944-07-30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m/>
    <x v="1"/>
    <s v="plays"/>
    <x v="3977"/>
    <d v="1946-07-21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m/>
    <x v="1"/>
    <s v="plays"/>
    <x v="3978"/>
    <d v="1945-01-29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m/>
    <x v="1"/>
    <s v="plays"/>
    <x v="3979"/>
    <d v="1945-03-27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m/>
    <x v="1"/>
    <s v="plays"/>
    <x v="3980"/>
    <d v="1944-07-03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m/>
    <x v="1"/>
    <s v="plays"/>
    <x v="3981"/>
    <d v="1946-07-16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m/>
    <x v="1"/>
    <s v="plays"/>
    <x v="3982"/>
    <d v="1945-07-05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m/>
    <x v="1"/>
    <s v="plays"/>
    <x v="3983"/>
    <d v="1944-05-18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m/>
    <x v="1"/>
    <s v="plays"/>
    <x v="3984"/>
    <d v="1944-11-06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m/>
    <x v="1"/>
    <s v="plays"/>
    <x v="3985"/>
    <d v="1946-02-18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m/>
    <x v="1"/>
    <s v="plays"/>
    <x v="3986"/>
    <d v="1946-05-05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m/>
    <x v="1"/>
    <s v="plays"/>
    <x v="3987"/>
    <d v="1944-05-14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m/>
    <x v="1"/>
    <s v="plays"/>
    <x v="3988"/>
    <d v="1945-08-27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m/>
    <x v="1"/>
    <s v="plays"/>
    <x v="3989"/>
    <d v="1945-11-06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m/>
    <x v="1"/>
    <s v="plays"/>
    <x v="3990"/>
    <d v="1946-03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m/>
    <x v="1"/>
    <s v="plays"/>
    <x v="3991"/>
    <d v="1945-05-29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m/>
    <x v="1"/>
    <s v="plays"/>
    <x v="3992"/>
    <d v="1945-12-09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m/>
    <x v="1"/>
    <s v="plays"/>
    <x v="3993"/>
    <d v="1945-05-11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m/>
    <x v="1"/>
    <s v="plays"/>
    <x v="3994"/>
    <d v="1944-07-17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m/>
    <x v="1"/>
    <s v="plays"/>
    <x v="3995"/>
    <d v="1945-02-12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m/>
    <x v="1"/>
    <s v="plays"/>
    <x v="3996"/>
    <d v="1944-11-18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m/>
    <x v="1"/>
    <s v="plays"/>
    <x v="3997"/>
    <d v="1945-04-03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m/>
    <x v="1"/>
    <s v="plays"/>
    <x v="3998"/>
    <d v="1945-03-26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m/>
    <x v="1"/>
    <s v="plays"/>
    <x v="3999"/>
    <d v="1944-08-29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m/>
    <x v="1"/>
    <s v="plays"/>
    <x v="4000"/>
    <d v="1946-05-06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m/>
    <x v="1"/>
    <s v="plays"/>
    <x v="4001"/>
    <d v="1947-02-28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m/>
    <x v="1"/>
    <s v="plays"/>
    <x v="4002"/>
    <d v="1944-09-25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m/>
    <x v="1"/>
    <s v="plays"/>
    <x v="4003"/>
    <d v="1945-02-13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m/>
    <x v="1"/>
    <s v="plays"/>
    <x v="4004"/>
    <d v="1944-10-06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m/>
    <x v="1"/>
    <s v="plays"/>
    <x v="4005"/>
    <d v="1944-10-18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m/>
    <x v="1"/>
    <s v="plays"/>
    <x v="4006"/>
    <d v="1946-02-14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m/>
    <x v="1"/>
    <s v="plays"/>
    <x v="4007"/>
    <d v="1944-08-24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m/>
    <x v="1"/>
    <s v="plays"/>
    <x v="4008"/>
    <d v="1945-07-20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m/>
    <x v="1"/>
    <s v="plays"/>
    <x v="4009"/>
    <d v="1944-09-07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m/>
    <x v="1"/>
    <s v="plays"/>
    <x v="4010"/>
    <d v="1944-10-24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m/>
    <x v="1"/>
    <s v="plays"/>
    <x v="4011"/>
    <d v="1945-01-26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m/>
    <x v="1"/>
    <s v="plays"/>
    <x v="4012"/>
    <d v="1945-04-30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m/>
    <x v="1"/>
    <s v="plays"/>
    <x v="4013"/>
    <d v="1945-02-14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m/>
    <x v="1"/>
    <s v="plays"/>
    <x v="4014"/>
    <d v="1946-03-04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m/>
    <x v="1"/>
    <s v="plays"/>
    <x v="4015"/>
    <d v="1945-07-17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m/>
    <x v="1"/>
    <s v="plays"/>
    <x v="4016"/>
    <d v="1944-09-15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m/>
    <x v="1"/>
    <s v="plays"/>
    <x v="4017"/>
    <d v="1944-09-02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m/>
    <x v="1"/>
    <s v="plays"/>
    <x v="4018"/>
    <d v="1946-10-06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m/>
    <x v="1"/>
    <s v="plays"/>
    <x v="4019"/>
    <d v="1946-04-14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m/>
    <x v="1"/>
    <s v="plays"/>
    <x v="4020"/>
    <d v="1945-03-22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m/>
    <x v="1"/>
    <s v="plays"/>
    <x v="4021"/>
    <d v="1944-10-24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m/>
    <x v="1"/>
    <s v="plays"/>
    <x v="4022"/>
    <d v="1945-01-30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m/>
    <x v="1"/>
    <s v="plays"/>
    <x v="4023"/>
    <d v="1946-03-23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m/>
    <x v="1"/>
    <s v="plays"/>
    <x v="4024"/>
    <d v="1945-08-29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m/>
    <x v="1"/>
    <s v="plays"/>
    <x v="4025"/>
    <d v="1945-07-24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m/>
    <x v="1"/>
    <s v="plays"/>
    <x v="4026"/>
    <d v="1945-12-02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m/>
    <x v="1"/>
    <s v="plays"/>
    <x v="4027"/>
    <d v="1947-02-22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m/>
    <x v="1"/>
    <s v="plays"/>
    <x v="4028"/>
    <d v="1944-06-03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m/>
    <x v="1"/>
    <s v="plays"/>
    <x v="4029"/>
    <d v="1945-12-12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m/>
    <x v="1"/>
    <s v="plays"/>
    <x v="4030"/>
    <d v="1946-02-01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m/>
    <x v="1"/>
    <s v="plays"/>
    <x v="4031"/>
    <d v="1944-12-16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m/>
    <x v="1"/>
    <s v="plays"/>
    <x v="4032"/>
    <d v="1945-12-13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m/>
    <x v="1"/>
    <s v="plays"/>
    <x v="4033"/>
    <d v="1946-10-01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m/>
    <x v="1"/>
    <s v="plays"/>
    <x v="4034"/>
    <d v="1945-04-01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m/>
    <x v="1"/>
    <s v="plays"/>
    <x v="4035"/>
    <d v="1944-10-19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m/>
    <x v="1"/>
    <s v="plays"/>
    <x v="4036"/>
    <d v="1944-06-29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m/>
    <x v="1"/>
    <s v="plays"/>
    <x v="4037"/>
    <d v="1946-05-23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m/>
    <x v="1"/>
    <s v="plays"/>
    <x v="4038"/>
    <d v="1944-10-15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m/>
    <x v="1"/>
    <s v="plays"/>
    <x v="4039"/>
    <d v="1945-11-29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m/>
    <x v="1"/>
    <s v="plays"/>
    <x v="4040"/>
    <d v="1945-07-16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m/>
    <x v="1"/>
    <s v="plays"/>
    <x v="4041"/>
    <d v="1946-09-05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m/>
    <x v="1"/>
    <s v="plays"/>
    <x v="4042"/>
    <d v="1945-01-18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m/>
    <x v="1"/>
    <s v="plays"/>
    <x v="4043"/>
    <d v="1944-11-18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m/>
    <x v="1"/>
    <s v="plays"/>
    <x v="4044"/>
    <d v="1945-04-08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m/>
    <x v="1"/>
    <s v="plays"/>
    <x v="4045"/>
    <d v="1944-08-19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m/>
    <x v="1"/>
    <s v="plays"/>
    <x v="4046"/>
    <d v="1944-10-20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m/>
    <x v="1"/>
    <s v="plays"/>
    <x v="4047"/>
    <d v="1945-01-09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m/>
    <x v="1"/>
    <s v="plays"/>
    <x v="4048"/>
    <d v="1946-04-10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m/>
    <x v="1"/>
    <s v="plays"/>
    <x v="4049"/>
    <d v="1945-07-12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m/>
    <x v="1"/>
    <s v="plays"/>
    <x v="4050"/>
    <d v="1944-10-21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m/>
    <x v="1"/>
    <s v="plays"/>
    <x v="4051"/>
    <d v="1944-05-07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m/>
    <x v="1"/>
    <s v="plays"/>
    <x v="4052"/>
    <d v="1944-10-11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m/>
    <x v="1"/>
    <s v="plays"/>
    <x v="4053"/>
    <d v="1944-11-13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m/>
    <x v="1"/>
    <s v="plays"/>
    <x v="4054"/>
    <d v="1946-09-30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m/>
    <x v="1"/>
    <s v="plays"/>
    <x v="4055"/>
    <d v="1944-06-17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m/>
    <x v="1"/>
    <s v="plays"/>
    <x v="4056"/>
    <d v="1946-07-02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m/>
    <x v="1"/>
    <s v="plays"/>
    <x v="4057"/>
    <d v="1945-11-23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m/>
    <x v="1"/>
    <s v="plays"/>
    <x v="4058"/>
    <d v="1946-03-3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m/>
    <x v="1"/>
    <s v="plays"/>
    <x v="4059"/>
    <d v="1944-09-14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m/>
    <x v="1"/>
    <s v="plays"/>
    <x v="4060"/>
    <d v="1944-06-21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m/>
    <x v="1"/>
    <s v="plays"/>
    <x v="4061"/>
    <d v="1946-04-20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m/>
    <x v="1"/>
    <s v="plays"/>
    <x v="4062"/>
    <d v="1946-07-01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m/>
    <x v="1"/>
    <s v="plays"/>
    <x v="4063"/>
    <d v="1944-06-25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m/>
    <x v="1"/>
    <s v="plays"/>
    <x v="4064"/>
    <d v="1945-04-27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m/>
    <x v="1"/>
    <s v="plays"/>
    <x v="4065"/>
    <d v="1944-08-10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m/>
    <x v="1"/>
    <s v="plays"/>
    <x v="4066"/>
    <d v="1946-05-18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m/>
    <x v="1"/>
    <s v="plays"/>
    <x v="4067"/>
    <d v="1945-09-26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m/>
    <x v="1"/>
    <s v="plays"/>
    <x v="4068"/>
    <d v="1947-01-12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m/>
    <x v="1"/>
    <s v="plays"/>
    <x v="4069"/>
    <d v="1945-02-26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m/>
    <x v="1"/>
    <s v="plays"/>
    <x v="4070"/>
    <d v="1945-02-27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m/>
    <x v="1"/>
    <s v="plays"/>
    <x v="4071"/>
    <d v="1946-12-25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m/>
    <x v="1"/>
    <s v="plays"/>
    <x v="4072"/>
    <d v="1944-08-19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m/>
    <x v="1"/>
    <s v="plays"/>
    <x v="4073"/>
    <d v="1945-05-07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m/>
    <x v="1"/>
    <s v="plays"/>
    <x v="4074"/>
    <d v="1945-11-03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m/>
    <x v="1"/>
    <s v="plays"/>
    <x v="4075"/>
    <d v="1944-06-28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m/>
    <x v="1"/>
    <s v="plays"/>
    <x v="4076"/>
    <d v="1944-10-19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m/>
    <x v="1"/>
    <s v="plays"/>
    <x v="4077"/>
    <d v="1946-12-20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m/>
    <x v="1"/>
    <s v="plays"/>
    <x v="4078"/>
    <d v="1947-01-26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m/>
    <x v="1"/>
    <s v="plays"/>
    <x v="4079"/>
    <d v="1946-06-18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m/>
    <x v="1"/>
    <s v="plays"/>
    <x v="4080"/>
    <d v="1946-06-13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m/>
    <x v="1"/>
    <s v="plays"/>
    <x v="4081"/>
    <d v="1945-03-06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m/>
    <x v="1"/>
    <s v="plays"/>
    <x v="4082"/>
    <d v="1945-11-12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m/>
    <x v="1"/>
    <s v="plays"/>
    <x v="4083"/>
    <d v="1946-01-12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m/>
    <x v="1"/>
    <s v="plays"/>
    <x v="4084"/>
    <d v="1946-10-08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m/>
    <x v="1"/>
    <s v="plays"/>
    <x v="4085"/>
    <d v="1945-03-22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m/>
    <x v="1"/>
    <s v="plays"/>
    <x v="4086"/>
    <d v="1945-11-19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m/>
    <x v="1"/>
    <s v="plays"/>
    <x v="4087"/>
    <d v="1946-07-16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m/>
    <x v="1"/>
    <s v="plays"/>
    <x v="4088"/>
    <d v="1945-01-14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m/>
    <x v="1"/>
    <s v="plays"/>
    <x v="4089"/>
    <d v="1945-05-29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m/>
    <x v="1"/>
    <s v="plays"/>
    <x v="4090"/>
    <d v="1945-08-05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m/>
    <x v="1"/>
    <s v="plays"/>
    <x v="4091"/>
    <d v="1945-01-14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m/>
    <x v="1"/>
    <s v="plays"/>
    <x v="4092"/>
    <d v="1945-04-03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m/>
    <x v="1"/>
    <s v="plays"/>
    <x v="4093"/>
    <d v="1945-08-20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m/>
    <x v="1"/>
    <s v="plays"/>
    <x v="4094"/>
    <d v="1944-10-20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m/>
    <x v="1"/>
    <s v="plays"/>
    <x v="4095"/>
    <d v="1946-12-18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m/>
    <x v="1"/>
    <s v="plays"/>
    <x v="4096"/>
    <d v="1947-02-27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m/>
    <x v="1"/>
    <s v="plays"/>
    <x v="4097"/>
    <d v="1946-01-29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m/>
    <x v="1"/>
    <s v="plays"/>
    <x v="4098"/>
    <d v="1946-06-03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m/>
    <x v="1"/>
    <s v="plays"/>
    <x v="4099"/>
    <d v="1946-09-01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m/>
    <x v="1"/>
    <s v="plays"/>
    <x v="4100"/>
    <d v="1944-10-23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m/>
    <x v="1"/>
    <s v="plays"/>
    <x v="4101"/>
    <d v="1947-01-24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m/>
    <x v="1"/>
    <s v="plays"/>
    <x v="4102"/>
    <d v="1946-05-14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m/>
    <x v="1"/>
    <s v="plays"/>
    <x v="4103"/>
    <d v="1945-08-24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m/>
    <x v="1"/>
    <s v="plays"/>
    <x v="4104"/>
    <d v="1946-10-26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m/>
    <x v="1"/>
    <s v="plays"/>
    <x v="4105"/>
    <d v="1946-12-25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m/>
    <x v="1"/>
    <s v="plays"/>
    <x v="4106"/>
    <d v="1945-03-3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m/>
    <x v="1"/>
    <s v="plays"/>
    <x v="4107"/>
    <d v="1944-09-22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m/>
    <x v="1"/>
    <s v="plays"/>
    <x v="4108"/>
    <d v="1947-03-02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m/>
    <x v="1"/>
    <s v="plays"/>
    <x v="4109"/>
    <d v="1945-11-27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m/>
    <x v="1"/>
    <s v="plays"/>
    <x v="4110"/>
    <d v="1946-07-20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m/>
    <x v="1"/>
    <s v="plays"/>
    <x v="4111"/>
    <d v="1945-02-22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m/>
    <x v="1"/>
    <s v="plays"/>
    <x v="4112"/>
    <d v="1946-02-26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m/>
    <x v="1"/>
    <s v="plays"/>
    <x v="4113"/>
    <d v="1946-01-06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4130F-F404-4866-8E77-818E0F5543C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urrency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93E79B-C5A6-4531-9C3A-89C84E86450E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107EC-E462-4368-AEF7-8212858104C3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273"/>
  <sheetViews>
    <sheetView topLeftCell="C1" zoomScale="55" zoomScaleNormal="55" workbookViewId="0">
      <selection activeCell="M15" sqref="M15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6.10937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21875" customWidth="1"/>
    <col min="16" max="16" width="29.109375" customWidth="1"/>
    <col min="17" max="17" width="17.77734375" customWidth="1"/>
    <col min="18" max="18" width="18.33203125" customWidth="1"/>
    <col min="19" max="19" width="30.5546875" customWidth="1"/>
    <col min="20" max="20" width="29.441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5" t="s">
        <v>8365</v>
      </c>
      <c r="R1" s="1" t="s">
        <v>8359</v>
      </c>
      <c r="S1" s="1" t="s">
        <v>8367</v>
      </c>
      <c r="T1" s="1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v>0</v>
      </c>
      <c r="P2">
        <f>AVERAGE(D2:E2)</f>
        <v>10066.5</v>
      </c>
      <c r="Q2" t="s">
        <v>8308</v>
      </c>
      <c r="R2" t="s">
        <v>8309</v>
      </c>
      <c r="S2" s="9">
        <f>(((J2/60)/60)/24)</f>
        <v>16608.007071759257</v>
      </c>
      <c r="T2" s="9">
        <f>(((I2/60/60)/24))</f>
        <v>16639.125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v>1</v>
      </c>
      <c r="P3">
        <f>AVERAGE(D3:E3)</f>
        <v>12464</v>
      </c>
      <c r="Q3" t="s">
        <v>8308</v>
      </c>
      <c r="R3" t="s">
        <v>8309</v>
      </c>
      <c r="S3" s="9">
        <f t="shared" ref="S3:S66" si="0">(((J3/60)/60)/24)</f>
        <v>17197.600497685184</v>
      </c>
      <c r="T3" s="9">
        <f t="shared" ref="T3:T66" si="1">(((I3/60/60)/24))</f>
        <v>17227.600497685184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v>2</v>
      </c>
      <c r="P4">
        <f t="shared" ref="P4:P67" si="2">AVERAGE(D4:E4)</f>
        <v>512.5</v>
      </c>
      <c r="Q4" t="s">
        <v>8308</v>
      </c>
      <c r="R4" t="s">
        <v>8309</v>
      </c>
      <c r="S4" s="9">
        <f t="shared" si="0"/>
        <v>16836.702349537038</v>
      </c>
      <c r="T4" s="9">
        <f t="shared" si="1"/>
        <v>16846.702349537038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v>3</v>
      </c>
      <c r="P5">
        <f t="shared" si="2"/>
        <v>10195</v>
      </c>
      <c r="Q5" t="s">
        <v>8308</v>
      </c>
      <c r="R5" t="s">
        <v>8309</v>
      </c>
      <c r="S5" s="9">
        <f t="shared" si="0"/>
        <v>16259.515127314815</v>
      </c>
      <c r="T5" s="9">
        <f t="shared" si="1"/>
        <v>16289.515127314815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v>4</v>
      </c>
      <c r="P6">
        <f t="shared" si="2"/>
        <v>49058.14</v>
      </c>
      <c r="Q6" t="s">
        <v>8308</v>
      </c>
      <c r="R6" t="s">
        <v>8309</v>
      </c>
      <c r="S6" s="9">
        <f t="shared" si="0"/>
        <v>16758.834247685187</v>
      </c>
      <c r="T6" s="9">
        <f t="shared" si="1"/>
        <v>16788.834247685187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v>5</v>
      </c>
      <c r="P7">
        <f t="shared" si="2"/>
        <v>4194.5</v>
      </c>
      <c r="Q7" t="s">
        <v>8308</v>
      </c>
      <c r="R7" t="s">
        <v>8309</v>
      </c>
      <c r="S7" s="9">
        <f t="shared" si="0"/>
        <v>16994.932951388888</v>
      </c>
      <c r="T7" s="9">
        <f t="shared" si="1"/>
        <v>17011.232638888887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v>6</v>
      </c>
      <c r="P8">
        <f t="shared" si="2"/>
        <v>8259.5</v>
      </c>
      <c r="Q8" t="s">
        <v>8308</v>
      </c>
      <c r="R8" t="s">
        <v>8309</v>
      </c>
      <c r="S8" s="9">
        <f t="shared" si="0"/>
        <v>16225.072337962964</v>
      </c>
      <c r="T8" s="9">
        <f t="shared" si="1"/>
        <v>16235.072337962964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v>7</v>
      </c>
      <c r="P9">
        <f t="shared" si="2"/>
        <v>9055</v>
      </c>
      <c r="Q9" t="s">
        <v>8308</v>
      </c>
      <c r="R9" t="s">
        <v>8309</v>
      </c>
      <c r="S9" s="9">
        <f t="shared" si="0"/>
        <v>16947.047071759262</v>
      </c>
      <c r="T9" s="9">
        <f t="shared" si="1"/>
        <v>16987.047071759262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v>8</v>
      </c>
      <c r="P10">
        <f t="shared" si="2"/>
        <v>3500.76</v>
      </c>
      <c r="Q10" t="s">
        <v>8308</v>
      </c>
      <c r="R10" t="s">
        <v>8309</v>
      </c>
      <c r="S10" s="9">
        <f t="shared" si="0"/>
        <v>16899.944583333334</v>
      </c>
      <c r="T10" s="9">
        <f t="shared" si="1"/>
        <v>16906.875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v>9</v>
      </c>
      <c r="P11">
        <f t="shared" si="2"/>
        <v>564.995</v>
      </c>
      <c r="Q11" t="s">
        <v>8308</v>
      </c>
      <c r="R11" t="s">
        <v>8309</v>
      </c>
      <c r="S11" s="9">
        <f t="shared" si="0"/>
        <v>16878.103518518517</v>
      </c>
      <c r="T11" s="9">
        <f t="shared" si="1"/>
        <v>16908.103518518517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v>10</v>
      </c>
      <c r="P12">
        <f t="shared" si="2"/>
        <v>3007.5</v>
      </c>
      <c r="Q12" t="s">
        <v>8308</v>
      </c>
      <c r="R12" t="s">
        <v>8309</v>
      </c>
      <c r="S12" s="9">
        <f t="shared" si="0"/>
        <v>16211.068043981482</v>
      </c>
      <c r="T12" s="9">
        <f t="shared" si="1"/>
        <v>16246.068043981482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v>11</v>
      </c>
      <c r="P13">
        <f t="shared" si="2"/>
        <v>5512.5</v>
      </c>
      <c r="Q13" t="s">
        <v>8308</v>
      </c>
      <c r="R13" t="s">
        <v>8309</v>
      </c>
      <c r="S13" s="9">
        <f t="shared" si="0"/>
        <v>17003.77849537037</v>
      </c>
      <c r="T13" s="9">
        <f t="shared" si="1"/>
        <v>17035.125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v>12</v>
      </c>
      <c r="P14">
        <f t="shared" si="2"/>
        <v>39794</v>
      </c>
      <c r="Q14" t="s">
        <v>8308</v>
      </c>
      <c r="R14" t="s">
        <v>8309</v>
      </c>
      <c r="S14" s="9">
        <f t="shared" si="0"/>
        <v>16222.713252314816</v>
      </c>
      <c r="T14" s="9">
        <f t="shared" si="1"/>
        <v>16267.125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v>13</v>
      </c>
      <c r="P15">
        <f t="shared" si="2"/>
        <v>4549.5</v>
      </c>
      <c r="Q15" t="s">
        <v>8308</v>
      </c>
      <c r="R15" t="s">
        <v>8309</v>
      </c>
      <c r="S15" s="9">
        <f t="shared" si="0"/>
        <v>16939.677187500001</v>
      </c>
      <c r="T15" s="9">
        <f t="shared" si="1"/>
        <v>16975.852083333335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v>14</v>
      </c>
      <c r="P16">
        <f t="shared" si="2"/>
        <v>6028</v>
      </c>
      <c r="Q16" t="s">
        <v>8308</v>
      </c>
      <c r="R16" t="s">
        <v>8309</v>
      </c>
      <c r="S16" s="9">
        <f t="shared" si="0"/>
        <v>16239.02648148148</v>
      </c>
      <c r="T16" s="9">
        <f t="shared" si="1"/>
        <v>16264.582638888889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v>15</v>
      </c>
      <c r="P17">
        <f t="shared" si="2"/>
        <v>2066</v>
      </c>
      <c r="Q17" t="s">
        <v>8308</v>
      </c>
      <c r="R17" t="s">
        <v>8309</v>
      </c>
      <c r="S17" s="9">
        <f t="shared" si="0"/>
        <v>16687.391875000001</v>
      </c>
      <c r="T17" s="9">
        <f t="shared" si="1"/>
        <v>16705.843055555557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v>16</v>
      </c>
      <c r="P18">
        <f t="shared" si="2"/>
        <v>12014.5</v>
      </c>
      <c r="Q18" t="s">
        <v>8308</v>
      </c>
      <c r="R18" t="s">
        <v>8309</v>
      </c>
      <c r="S18" s="9">
        <f t="shared" si="0"/>
        <v>16191.796423611113</v>
      </c>
      <c r="T18" s="9">
        <f t="shared" si="1"/>
        <v>16237.229166666666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v>17</v>
      </c>
      <c r="P19">
        <f t="shared" si="2"/>
        <v>1505</v>
      </c>
      <c r="Q19" t="s">
        <v>8308</v>
      </c>
      <c r="R19" t="s">
        <v>8309</v>
      </c>
      <c r="S19" s="9">
        <f t="shared" si="0"/>
        <v>16348.731736111111</v>
      </c>
      <c r="T19" s="9">
        <f t="shared" si="1"/>
        <v>16378.773402777777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v>18</v>
      </c>
      <c r="P20">
        <f t="shared" si="2"/>
        <v>30948.165000000001</v>
      </c>
      <c r="Q20" t="s">
        <v>8308</v>
      </c>
      <c r="R20" t="s">
        <v>8309</v>
      </c>
      <c r="S20" s="9">
        <f t="shared" si="0"/>
        <v>16300.542314814817</v>
      </c>
      <c r="T20" s="9">
        <f t="shared" si="1"/>
        <v>16330.542314814817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v>19</v>
      </c>
      <c r="P21">
        <f t="shared" si="2"/>
        <v>1042.5</v>
      </c>
      <c r="Q21" t="s">
        <v>8308</v>
      </c>
      <c r="R21" t="s">
        <v>8309</v>
      </c>
      <c r="S21" s="9">
        <f t="shared" si="0"/>
        <v>16606.816365740739</v>
      </c>
      <c r="T21" s="9">
        <f t="shared" si="1"/>
        <v>16636.816365740739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v>20</v>
      </c>
      <c r="P22">
        <f t="shared" si="2"/>
        <v>2002</v>
      </c>
      <c r="Q22" t="s">
        <v>8308</v>
      </c>
      <c r="R22" t="s">
        <v>8309</v>
      </c>
      <c r="S22" s="9">
        <f t="shared" si="0"/>
        <v>16631.758240740743</v>
      </c>
      <c r="T22" s="9">
        <f t="shared" si="1"/>
        <v>16691.758240740743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v>21</v>
      </c>
      <c r="P23">
        <f t="shared" si="2"/>
        <v>19345</v>
      </c>
      <c r="Q23" t="s">
        <v>8308</v>
      </c>
      <c r="R23" t="s">
        <v>8309</v>
      </c>
      <c r="S23" s="9">
        <f t="shared" si="0"/>
        <v>16309.6271875</v>
      </c>
      <c r="T23" s="9">
        <f t="shared" si="1"/>
        <v>16339.6271875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v>22</v>
      </c>
      <c r="P24">
        <f t="shared" si="2"/>
        <v>380</v>
      </c>
      <c r="Q24" t="s">
        <v>8308</v>
      </c>
      <c r="R24" t="s">
        <v>8309</v>
      </c>
      <c r="S24" s="9">
        <f t="shared" si="0"/>
        <v>16420.911342592593</v>
      </c>
      <c r="T24" s="9">
        <f t="shared" si="1"/>
        <v>16436.332638888889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v>23</v>
      </c>
      <c r="P25">
        <f t="shared" si="2"/>
        <v>2185</v>
      </c>
      <c r="Q25" t="s">
        <v>8308</v>
      </c>
      <c r="R25" t="s">
        <v>8309</v>
      </c>
      <c r="S25" s="9">
        <f t="shared" si="0"/>
        <v>16528.778946759259</v>
      </c>
      <c r="T25" s="9">
        <f t="shared" si="1"/>
        <v>16555.638888888887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v>24</v>
      </c>
      <c r="P26">
        <f t="shared" si="2"/>
        <v>36541.345000000001</v>
      </c>
      <c r="Q26" t="s">
        <v>8308</v>
      </c>
      <c r="R26" t="s">
        <v>8309</v>
      </c>
      <c r="S26" s="9">
        <f t="shared" si="0"/>
        <v>16660.820173611111</v>
      </c>
      <c r="T26" s="9">
        <f t="shared" si="1"/>
        <v>16693.818750000002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v>25</v>
      </c>
      <c r="P27">
        <f t="shared" si="2"/>
        <v>700</v>
      </c>
      <c r="Q27" t="s">
        <v>8308</v>
      </c>
      <c r="R27" t="s">
        <v>8309</v>
      </c>
      <c r="S27" s="9">
        <f t="shared" si="0"/>
        <v>16749.025011574075</v>
      </c>
      <c r="T27" s="9">
        <f t="shared" si="1"/>
        <v>16809.025011574075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v>26</v>
      </c>
      <c r="P28">
        <f t="shared" si="2"/>
        <v>1595</v>
      </c>
      <c r="Q28" t="s">
        <v>8308</v>
      </c>
      <c r="R28" t="s">
        <v>8309</v>
      </c>
      <c r="S28" s="9">
        <f t="shared" si="0"/>
        <v>16259.515555555554</v>
      </c>
      <c r="T28" s="9">
        <f t="shared" si="1"/>
        <v>16299.515555555554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v>27</v>
      </c>
      <c r="P29">
        <f t="shared" si="2"/>
        <v>21172.5</v>
      </c>
      <c r="Q29" t="s">
        <v>8308</v>
      </c>
      <c r="R29" t="s">
        <v>8309</v>
      </c>
      <c r="S29" s="9">
        <f t="shared" si="0"/>
        <v>16360.164733796295</v>
      </c>
      <c r="T29" s="9">
        <f t="shared" si="1"/>
        <v>16390.206400462961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v>28</v>
      </c>
      <c r="P30">
        <f t="shared" si="2"/>
        <v>12021</v>
      </c>
      <c r="Q30" t="s">
        <v>8308</v>
      </c>
      <c r="R30" t="s">
        <v>8309</v>
      </c>
      <c r="S30" s="9">
        <f t="shared" si="0"/>
        <v>16755.963935185184</v>
      </c>
      <c r="T30" s="9">
        <f t="shared" si="1"/>
        <v>16785.963935185184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v>29</v>
      </c>
      <c r="P31">
        <f t="shared" si="2"/>
        <v>3350</v>
      </c>
      <c r="Q31" t="s">
        <v>8308</v>
      </c>
      <c r="R31" t="s">
        <v>8309</v>
      </c>
      <c r="S31" s="9">
        <f t="shared" si="0"/>
        <v>16243.67324074074</v>
      </c>
      <c r="T31" s="9">
        <f t="shared" si="1"/>
        <v>16273.67324074074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v>30</v>
      </c>
      <c r="P32">
        <f t="shared" si="2"/>
        <v>4025.9949999999999</v>
      </c>
      <c r="Q32" t="s">
        <v>8308</v>
      </c>
      <c r="R32" t="s">
        <v>8309</v>
      </c>
      <c r="S32" s="9">
        <f t="shared" si="0"/>
        <v>16273.292997685186</v>
      </c>
      <c r="T32" s="9">
        <f t="shared" si="1"/>
        <v>16303.292997685186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v>31</v>
      </c>
      <c r="P33">
        <f t="shared" si="2"/>
        <v>13</v>
      </c>
      <c r="Q33" t="s">
        <v>8308</v>
      </c>
      <c r="R33" t="s">
        <v>8309</v>
      </c>
      <c r="S33" s="9">
        <f t="shared" si="0"/>
        <v>16807.792060185184</v>
      </c>
      <c r="T33" s="9">
        <f t="shared" si="1"/>
        <v>16825.792060185184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v>32</v>
      </c>
      <c r="P34">
        <f t="shared" si="2"/>
        <v>28485</v>
      </c>
      <c r="Q34" t="s">
        <v>8308</v>
      </c>
      <c r="R34" t="s">
        <v>8309</v>
      </c>
      <c r="S34" s="9">
        <f t="shared" si="0"/>
        <v>16892.627511574075</v>
      </c>
      <c r="T34" s="9">
        <f t="shared" si="1"/>
        <v>16934.165972222221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v>33</v>
      </c>
      <c r="P35">
        <f t="shared" si="2"/>
        <v>5305</v>
      </c>
      <c r="Q35" t="s">
        <v>8308</v>
      </c>
      <c r="R35" t="s">
        <v>8309</v>
      </c>
      <c r="S35" s="9">
        <f t="shared" si="0"/>
        <v>16717.660891203705</v>
      </c>
      <c r="T35" s="9">
        <f t="shared" si="1"/>
        <v>16747.702557870372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v>34</v>
      </c>
      <c r="P36">
        <f t="shared" si="2"/>
        <v>2996</v>
      </c>
      <c r="Q36" t="s">
        <v>8308</v>
      </c>
      <c r="R36" t="s">
        <v>8309</v>
      </c>
      <c r="S36" s="9">
        <f t="shared" si="0"/>
        <v>16272.321770833334</v>
      </c>
      <c r="T36" s="9">
        <f t="shared" si="1"/>
        <v>16287.321770833334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v>35</v>
      </c>
      <c r="P37">
        <f t="shared" si="2"/>
        <v>1332.5</v>
      </c>
      <c r="Q37" t="s">
        <v>8308</v>
      </c>
      <c r="R37" t="s">
        <v>8309</v>
      </c>
      <c r="S37" s="9">
        <f t="shared" si="0"/>
        <v>16529.291828703706</v>
      </c>
      <c r="T37" s="9">
        <f t="shared" si="1"/>
        <v>16553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v>36</v>
      </c>
      <c r="P38">
        <f t="shared" si="2"/>
        <v>7264.5</v>
      </c>
      <c r="Q38" t="s">
        <v>8308</v>
      </c>
      <c r="R38" t="s">
        <v>8309</v>
      </c>
      <c r="S38" s="9">
        <f t="shared" si="0"/>
        <v>16499.307002314814</v>
      </c>
      <c r="T38" s="9">
        <f t="shared" si="1"/>
        <v>16529.26533564815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v>37</v>
      </c>
      <c r="P39">
        <f t="shared" si="2"/>
        <v>31178.5</v>
      </c>
      <c r="Q39" t="s">
        <v>8308</v>
      </c>
      <c r="R39" t="s">
        <v>8309</v>
      </c>
      <c r="S39" s="9">
        <f t="shared" si="0"/>
        <v>16463.693043981482</v>
      </c>
      <c r="T39" s="9">
        <f t="shared" si="1"/>
        <v>16493.693043981482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v>38</v>
      </c>
      <c r="P40">
        <f t="shared" si="2"/>
        <v>2625.5</v>
      </c>
      <c r="Q40" t="s">
        <v>8308</v>
      </c>
      <c r="R40" t="s">
        <v>8309</v>
      </c>
      <c r="S40" s="9">
        <f t="shared" si="0"/>
        <v>15806.05722222222</v>
      </c>
      <c r="T40" s="9">
        <f t="shared" si="1"/>
        <v>15836.05722222222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v>39</v>
      </c>
      <c r="P41">
        <f t="shared" si="2"/>
        <v>28872.5</v>
      </c>
      <c r="Q41" t="s">
        <v>8308</v>
      </c>
      <c r="R41" t="s">
        <v>8309</v>
      </c>
      <c r="S41" s="9">
        <f t="shared" si="0"/>
        <v>16185.047083333333</v>
      </c>
      <c r="T41" s="9">
        <f t="shared" si="1"/>
        <v>16215.957638888889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v>40</v>
      </c>
      <c r="P42">
        <f t="shared" si="2"/>
        <v>2013.5</v>
      </c>
      <c r="Q42" t="s">
        <v>8308</v>
      </c>
      <c r="R42" t="s">
        <v>8309</v>
      </c>
      <c r="S42" s="9">
        <f t="shared" si="0"/>
        <v>16220.21398148148</v>
      </c>
      <c r="T42" s="9">
        <f t="shared" si="1"/>
        <v>16240.166666666666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v>41</v>
      </c>
      <c r="P43">
        <f t="shared" si="2"/>
        <v>2000</v>
      </c>
      <c r="Q43" t="s">
        <v>8308</v>
      </c>
      <c r="R43" t="s">
        <v>8309</v>
      </c>
      <c r="S43" s="9">
        <f t="shared" si="0"/>
        <v>16318.568912037037</v>
      </c>
      <c r="T43" s="9">
        <f t="shared" si="1"/>
        <v>16348.568912037037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v>42</v>
      </c>
      <c r="P44">
        <f t="shared" si="2"/>
        <v>16930</v>
      </c>
      <c r="Q44" t="s">
        <v>8308</v>
      </c>
      <c r="R44" t="s">
        <v>8309</v>
      </c>
      <c r="S44" s="9">
        <f t="shared" si="0"/>
        <v>16402.639189814814</v>
      </c>
      <c r="T44" s="9">
        <f t="shared" si="1"/>
        <v>16432.639189814814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v>43</v>
      </c>
      <c r="P45">
        <f t="shared" si="2"/>
        <v>20433</v>
      </c>
      <c r="Q45" t="s">
        <v>8308</v>
      </c>
      <c r="R45" t="s">
        <v>8309</v>
      </c>
      <c r="S45" s="9">
        <f t="shared" si="0"/>
        <v>16233.790347222224</v>
      </c>
      <c r="T45" s="9">
        <f t="shared" si="1"/>
        <v>16264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v>44</v>
      </c>
      <c r="P46">
        <f t="shared" si="2"/>
        <v>2000</v>
      </c>
      <c r="Q46" t="s">
        <v>8308</v>
      </c>
      <c r="R46" t="s">
        <v>8309</v>
      </c>
      <c r="S46" s="9">
        <f t="shared" si="0"/>
        <v>16305.098807870372</v>
      </c>
      <c r="T46" s="9">
        <f t="shared" si="1"/>
        <v>16350.098807870372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v>45</v>
      </c>
      <c r="P47">
        <f t="shared" si="2"/>
        <v>5500</v>
      </c>
      <c r="Q47" t="s">
        <v>8308</v>
      </c>
      <c r="R47" t="s">
        <v>8309</v>
      </c>
      <c r="S47" s="9">
        <f t="shared" si="0"/>
        <v>16888.623923611111</v>
      </c>
      <c r="T47" s="9">
        <f t="shared" si="1"/>
        <v>16918.623923611111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v>46</v>
      </c>
      <c r="P48">
        <f t="shared" si="2"/>
        <v>8575</v>
      </c>
      <c r="Q48" t="s">
        <v>8308</v>
      </c>
      <c r="R48" t="s">
        <v>8309</v>
      </c>
      <c r="S48" s="9">
        <f t="shared" si="0"/>
        <v>16754.964976851854</v>
      </c>
      <c r="T48" s="9">
        <f t="shared" si="1"/>
        <v>16784.964976851854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v>47</v>
      </c>
      <c r="P49">
        <f t="shared" si="2"/>
        <v>5190.2749999999996</v>
      </c>
      <c r="Q49" t="s">
        <v>8308</v>
      </c>
      <c r="R49" t="s">
        <v>8309</v>
      </c>
      <c r="S49" s="9">
        <f t="shared" si="0"/>
        <v>16363.819525462963</v>
      </c>
      <c r="T49" s="9">
        <f t="shared" si="1"/>
        <v>16423.861192129629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v>48</v>
      </c>
      <c r="P50">
        <f t="shared" si="2"/>
        <v>2079.5</v>
      </c>
      <c r="Q50" t="s">
        <v>8308</v>
      </c>
      <c r="R50" t="s">
        <v>8309</v>
      </c>
      <c r="S50" s="9">
        <f t="shared" si="0"/>
        <v>16464.516898148147</v>
      </c>
      <c r="T50" s="9">
        <f t="shared" si="1"/>
        <v>16495.5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v>49</v>
      </c>
      <c r="P51">
        <f t="shared" si="2"/>
        <v>12000</v>
      </c>
      <c r="Q51" t="s">
        <v>8308</v>
      </c>
      <c r="R51" t="s">
        <v>8309</v>
      </c>
      <c r="S51" s="9">
        <f t="shared" si="0"/>
        <v>16702.176446759258</v>
      </c>
      <c r="T51" s="9">
        <f t="shared" si="1"/>
        <v>16732.176446759258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v>50</v>
      </c>
      <c r="P52">
        <f t="shared" si="2"/>
        <v>600</v>
      </c>
      <c r="Q52" t="s">
        <v>8308</v>
      </c>
      <c r="R52" t="s">
        <v>8309</v>
      </c>
      <c r="S52" s="9">
        <f t="shared" si="0"/>
        <v>16426.752986111111</v>
      </c>
      <c r="T52" s="9">
        <f t="shared" si="1"/>
        <v>16465.708333333332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v>51</v>
      </c>
      <c r="P53">
        <f t="shared" si="2"/>
        <v>12541</v>
      </c>
      <c r="Q53" t="s">
        <v>8308</v>
      </c>
      <c r="R53" t="s">
        <v>8309</v>
      </c>
      <c r="S53" s="9">
        <f t="shared" si="0"/>
        <v>16627.928668981483</v>
      </c>
      <c r="T53" s="9">
        <f t="shared" si="1"/>
        <v>16657.928668981483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v>52</v>
      </c>
      <c r="P54">
        <f t="shared" si="2"/>
        <v>10810.5</v>
      </c>
      <c r="Q54" t="s">
        <v>8308</v>
      </c>
      <c r="R54" t="s">
        <v>8309</v>
      </c>
      <c r="S54" s="9">
        <f t="shared" si="0"/>
        <v>16238.701921296297</v>
      </c>
      <c r="T54" s="9">
        <f t="shared" si="1"/>
        <v>16268.701921296297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v>53</v>
      </c>
      <c r="P55">
        <f t="shared" si="2"/>
        <v>3144.5</v>
      </c>
      <c r="Q55" t="s">
        <v>8308</v>
      </c>
      <c r="R55" t="s">
        <v>8309</v>
      </c>
      <c r="S55" s="9">
        <f t="shared" si="0"/>
        <v>16150.549131944443</v>
      </c>
      <c r="T55" s="9">
        <f t="shared" si="1"/>
        <v>16164.916666666666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v>54</v>
      </c>
      <c r="P56">
        <f t="shared" si="2"/>
        <v>10050</v>
      </c>
      <c r="Q56" t="s">
        <v>8308</v>
      </c>
      <c r="R56" t="s">
        <v>8309</v>
      </c>
      <c r="S56" s="9">
        <f t="shared" si="0"/>
        <v>16764.713206018518</v>
      </c>
      <c r="T56" s="9">
        <f t="shared" si="1"/>
        <v>16794.713206018518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v>55</v>
      </c>
      <c r="P57">
        <f t="shared" si="2"/>
        <v>9845</v>
      </c>
      <c r="Q57" t="s">
        <v>8308</v>
      </c>
      <c r="R57" t="s">
        <v>8309</v>
      </c>
      <c r="S57" s="9">
        <f t="shared" si="0"/>
        <v>16927.968935185185</v>
      </c>
      <c r="T57" s="9">
        <f t="shared" si="1"/>
        <v>16948.968935185185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v>56</v>
      </c>
      <c r="P58">
        <f t="shared" si="2"/>
        <v>8290.5</v>
      </c>
      <c r="Q58" t="s">
        <v>8308</v>
      </c>
      <c r="R58" t="s">
        <v>8309</v>
      </c>
      <c r="S58" s="9">
        <f t="shared" si="0"/>
        <v>16580.548888888887</v>
      </c>
      <c r="T58" s="9">
        <f t="shared" si="1"/>
        <v>16594.666666666668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v>57</v>
      </c>
      <c r="P59">
        <f t="shared" si="2"/>
        <v>15142.5</v>
      </c>
      <c r="Q59" t="s">
        <v>8308</v>
      </c>
      <c r="R59" t="s">
        <v>8309</v>
      </c>
      <c r="S59" s="9">
        <f t="shared" si="0"/>
        <v>16520.83289351852</v>
      </c>
      <c r="T59" s="9">
        <f t="shared" si="1"/>
        <v>16550.83289351852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v>58</v>
      </c>
      <c r="P60">
        <f t="shared" si="2"/>
        <v>10145.5</v>
      </c>
      <c r="Q60" t="s">
        <v>8308</v>
      </c>
      <c r="R60" t="s">
        <v>8309</v>
      </c>
      <c r="S60" s="9">
        <f t="shared" si="0"/>
        <v>16363.745046296297</v>
      </c>
      <c r="T60" s="9">
        <f t="shared" si="1"/>
        <v>16393.786712962963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v>59</v>
      </c>
      <c r="P61">
        <f t="shared" si="2"/>
        <v>20012.57</v>
      </c>
      <c r="Q61" t="s">
        <v>8308</v>
      </c>
      <c r="R61" t="s">
        <v>8309</v>
      </c>
      <c r="S61" s="9">
        <f t="shared" si="0"/>
        <v>16661.235833333336</v>
      </c>
      <c r="T61" s="9">
        <f t="shared" si="1"/>
        <v>16692.875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v>60</v>
      </c>
      <c r="P62">
        <f t="shared" si="2"/>
        <v>4574.165</v>
      </c>
      <c r="Q62" t="s">
        <v>8308</v>
      </c>
      <c r="R62" t="s">
        <v>8310</v>
      </c>
      <c r="S62" s="9">
        <f t="shared" si="0"/>
        <v>16132.901817129628</v>
      </c>
      <c r="T62" s="9">
        <f t="shared" si="1"/>
        <v>16152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v>61</v>
      </c>
      <c r="P63">
        <f t="shared" si="2"/>
        <v>6207.5</v>
      </c>
      <c r="Q63" t="s">
        <v>8308</v>
      </c>
      <c r="R63" t="s">
        <v>8310</v>
      </c>
      <c r="S63" s="9">
        <f t="shared" si="0"/>
        <v>15840.814317129631</v>
      </c>
      <c r="T63" s="9">
        <f t="shared" si="1"/>
        <v>15862.814317129631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v>62</v>
      </c>
      <c r="P64">
        <f t="shared" si="2"/>
        <v>3821</v>
      </c>
      <c r="Q64" t="s">
        <v>8308</v>
      </c>
      <c r="R64" t="s">
        <v>8310</v>
      </c>
      <c r="S64" s="9">
        <f t="shared" si="0"/>
        <v>15742.799513888889</v>
      </c>
      <c r="T64" s="9">
        <f t="shared" si="1"/>
        <v>15767.799513888889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v>63</v>
      </c>
      <c r="P65">
        <f t="shared" si="2"/>
        <v>2135.1849999999999</v>
      </c>
      <c r="Q65" t="s">
        <v>8308</v>
      </c>
      <c r="R65" t="s">
        <v>8310</v>
      </c>
      <c r="S65" s="9">
        <f t="shared" si="0"/>
        <v>16043.9121875</v>
      </c>
      <c r="T65" s="9">
        <f t="shared" si="1"/>
        <v>16067.207638888889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v>64</v>
      </c>
      <c r="P66">
        <f t="shared" si="2"/>
        <v>1640</v>
      </c>
      <c r="Q66" t="s">
        <v>8308</v>
      </c>
      <c r="R66" t="s">
        <v>8310</v>
      </c>
      <c r="S66" s="9">
        <f t="shared" si="0"/>
        <v>15864.018298611112</v>
      </c>
      <c r="T66" s="9">
        <f t="shared" si="1"/>
        <v>15894.018298611112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v>65</v>
      </c>
      <c r="P67">
        <f t="shared" si="2"/>
        <v>7263.5</v>
      </c>
      <c r="Q67" t="s">
        <v>8308</v>
      </c>
      <c r="R67" t="s">
        <v>8310</v>
      </c>
      <c r="S67" s="9">
        <f t="shared" ref="S67:S130" si="3">(((J67/60)/60)/24)</f>
        <v>16266.821226851853</v>
      </c>
      <c r="T67" s="9">
        <f t="shared" ref="T67:T130" si="4">(((I67/60/60)/24))</f>
        <v>16293.249305555555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v>66</v>
      </c>
      <c r="P68">
        <f t="shared" ref="P68:P131" si="5">AVERAGE(D68:E68)</f>
        <v>2186</v>
      </c>
      <c r="Q68" t="s">
        <v>8308</v>
      </c>
      <c r="R68" t="s">
        <v>8310</v>
      </c>
      <c r="S68" s="9">
        <f t="shared" si="3"/>
        <v>16970.849768518518</v>
      </c>
      <c r="T68" s="9">
        <f t="shared" si="4"/>
        <v>17000.849768518518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v>67</v>
      </c>
      <c r="P69">
        <f t="shared" si="5"/>
        <v>2162.5</v>
      </c>
      <c r="Q69" t="s">
        <v>8308</v>
      </c>
      <c r="R69" t="s">
        <v>8310</v>
      </c>
      <c r="S69" s="9">
        <f t="shared" si="3"/>
        <v>15506.583379629628</v>
      </c>
      <c r="T69" s="9">
        <f t="shared" si="4"/>
        <v>15536.583379629628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v>68</v>
      </c>
      <c r="P70">
        <f t="shared" si="5"/>
        <v>681.5</v>
      </c>
      <c r="Q70" t="s">
        <v>8308</v>
      </c>
      <c r="R70" t="s">
        <v>8310</v>
      </c>
      <c r="S70" s="9">
        <f t="shared" si="3"/>
        <v>16094.569340277778</v>
      </c>
      <c r="T70" s="9">
        <f t="shared" si="4"/>
        <v>16124.569340277778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v>69</v>
      </c>
      <c r="P71">
        <f t="shared" si="5"/>
        <v>10547.115</v>
      </c>
      <c r="Q71" t="s">
        <v>8308</v>
      </c>
      <c r="R71" t="s">
        <v>8310</v>
      </c>
      <c r="S71" s="9">
        <f t="shared" si="3"/>
        <v>15217.187789351852</v>
      </c>
      <c r="T71" s="9">
        <f t="shared" si="4"/>
        <v>15249.290972222223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v>70</v>
      </c>
      <c r="P72">
        <f t="shared" si="5"/>
        <v>568</v>
      </c>
      <c r="Q72" t="s">
        <v>8308</v>
      </c>
      <c r="R72" t="s">
        <v>8310</v>
      </c>
      <c r="S72" s="9">
        <f t="shared" si="3"/>
        <v>15161.896354166667</v>
      </c>
      <c r="T72" s="9">
        <f t="shared" si="4"/>
        <v>15221.896354166667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v>71</v>
      </c>
      <c r="P73">
        <f t="shared" si="5"/>
        <v>2015.5</v>
      </c>
      <c r="Q73" t="s">
        <v>8308</v>
      </c>
      <c r="R73" t="s">
        <v>8310</v>
      </c>
      <c r="S73" s="9">
        <f t="shared" si="3"/>
        <v>15428.271493055554</v>
      </c>
      <c r="T73" s="9">
        <f t="shared" si="4"/>
        <v>15488.271493055554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v>72</v>
      </c>
      <c r="P74">
        <f t="shared" si="5"/>
        <v>2292.5</v>
      </c>
      <c r="Q74" t="s">
        <v>8308</v>
      </c>
      <c r="R74" t="s">
        <v>8310</v>
      </c>
      <c r="S74" s="9">
        <f t="shared" si="3"/>
        <v>15639.010196759258</v>
      </c>
      <c r="T74" s="9">
        <f t="shared" si="4"/>
        <v>15659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v>73</v>
      </c>
      <c r="P75">
        <f t="shared" si="5"/>
        <v>900</v>
      </c>
      <c r="Q75" t="s">
        <v>8308</v>
      </c>
      <c r="R75" t="s">
        <v>8310</v>
      </c>
      <c r="S75" s="9">
        <f t="shared" si="3"/>
        <v>15018.75675925926</v>
      </c>
      <c r="T75" s="9">
        <f t="shared" si="4"/>
        <v>15097.165972222223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v>74</v>
      </c>
      <c r="P76">
        <f t="shared" si="5"/>
        <v>532.32999999999993</v>
      </c>
      <c r="Q76" t="s">
        <v>8308</v>
      </c>
      <c r="R76" t="s">
        <v>8310</v>
      </c>
      <c r="S76" s="9">
        <f t="shared" si="3"/>
        <v>16791.487210648145</v>
      </c>
      <c r="T76" s="9">
        <f t="shared" si="4"/>
        <v>16821.487210648145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v>75</v>
      </c>
      <c r="P77">
        <f t="shared" si="5"/>
        <v>3770</v>
      </c>
      <c r="Q77" t="s">
        <v>8308</v>
      </c>
      <c r="R77" t="s">
        <v>8310</v>
      </c>
      <c r="S77" s="9">
        <f t="shared" si="3"/>
        <v>15788.209166666666</v>
      </c>
      <c r="T77" s="9">
        <f t="shared" si="4"/>
        <v>15818.209166666666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v>76</v>
      </c>
      <c r="P78">
        <f t="shared" si="5"/>
        <v>380</v>
      </c>
      <c r="Q78" t="s">
        <v>8308</v>
      </c>
      <c r="R78" t="s">
        <v>8310</v>
      </c>
      <c r="S78" s="9">
        <f t="shared" si="3"/>
        <v>15275.691643518518</v>
      </c>
      <c r="T78" s="9">
        <f t="shared" si="4"/>
        <v>15335.733310185184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v>77</v>
      </c>
      <c r="P79">
        <f t="shared" si="5"/>
        <v>985</v>
      </c>
      <c r="Q79" t="s">
        <v>8308</v>
      </c>
      <c r="R79" t="s">
        <v>8310</v>
      </c>
      <c r="S79" s="9">
        <f t="shared" si="3"/>
        <v>15428.144872685187</v>
      </c>
      <c r="T79" s="9">
        <f t="shared" si="4"/>
        <v>15481.124305555555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v>78</v>
      </c>
      <c r="P80">
        <f t="shared" si="5"/>
        <v>700.5</v>
      </c>
      <c r="Q80" t="s">
        <v>8308</v>
      </c>
      <c r="R80" t="s">
        <v>8310</v>
      </c>
      <c r="S80" s="9">
        <f t="shared" si="3"/>
        <v>17035.730567129631</v>
      </c>
      <c r="T80" s="9">
        <f t="shared" si="4"/>
        <v>17045.730567129631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v>79</v>
      </c>
      <c r="P81">
        <f t="shared" si="5"/>
        <v>1475.5</v>
      </c>
      <c r="Q81" t="s">
        <v>8308</v>
      </c>
      <c r="R81" t="s">
        <v>8310</v>
      </c>
      <c r="S81" s="9">
        <f t="shared" si="3"/>
        <v>16155.776539351851</v>
      </c>
      <c r="T81" s="9">
        <f t="shared" si="4"/>
        <v>16185.776539351851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v>80</v>
      </c>
      <c r="P82">
        <f t="shared" si="5"/>
        <v>12435</v>
      </c>
      <c r="Q82" t="s">
        <v>8308</v>
      </c>
      <c r="R82" t="s">
        <v>8310</v>
      </c>
      <c r="S82" s="9">
        <f t="shared" si="3"/>
        <v>16014.083981481483</v>
      </c>
      <c r="T82" s="9">
        <f t="shared" si="4"/>
        <v>16049.083981481483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v>81</v>
      </c>
      <c r="P83">
        <f t="shared" si="5"/>
        <v>1117.5</v>
      </c>
      <c r="Q83" t="s">
        <v>8308</v>
      </c>
      <c r="R83" t="s">
        <v>8310</v>
      </c>
      <c r="S83" s="9">
        <f t="shared" si="3"/>
        <v>15531.158877314816</v>
      </c>
      <c r="T83" s="9">
        <f t="shared" si="4"/>
        <v>15535.126388888888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v>82</v>
      </c>
      <c r="P84">
        <f t="shared" si="5"/>
        <v>4000.25</v>
      </c>
      <c r="Q84" t="s">
        <v>8308</v>
      </c>
      <c r="R84" t="s">
        <v>8310</v>
      </c>
      <c r="S84" s="9">
        <f t="shared" si="3"/>
        <v>15226.820150462961</v>
      </c>
      <c r="T84" s="9">
        <f t="shared" si="4"/>
        <v>15256.820150462961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v>83</v>
      </c>
      <c r="P85">
        <f t="shared" si="5"/>
        <v>202.5</v>
      </c>
      <c r="Q85" t="s">
        <v>8308</v>
      </c>
      <c r="R85" t="s">
        <v>8310</v>
      </c>
      <c r="S85" s="9">
        <f t="shared" si="3"/>
        <v>16473.615613425925</v>
      </c>
      <c r="T85" s="9">
        <f t="shared" si="4"/>
        <v>16488.479166666668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v>84</v>
      </c>
      <c r="P86">
        <f t="shared" si="5"/>
        <v>500</v>
      </c>
      <c r="Q86" t="s">
        <v>8308</v>
      </c>
      <c r="R86" t="s">
        <v>8310</v>
      </c>
      <c r="S86" s="9">
        <f t="shared" si="3"/>
        <v>15079.757939814815</v>
      </c>
      <c r="T86" s="9">
        <f t="shared" si="4"/>
        <v>15109.757939814815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v>85</v>
      </c>
      <c r="P87">
        <f t="shared" si="5"/>
        <v>1353</v>
      </c>
      <c r="Q87" t="s">
        <v>8308</v>
      </c>
      <c r="R87" t="s">
        <v>8310</v>
      </c>
      <c r="S87" s="9">
        <f t="shared" si="3"/>
        <v>15210.125428240741</v>
      </c>
      <c r="T87" s="9">
        <f t="shared" si="4"/>
        <v>15240.125428240741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v>86</v>
      </c>
      <c r="P88">
        <f t="shared" si="5"/>
        <v>6194</v>
      </c>
      <c r="Q88" t="s">
        <v>8308</v>
      </c>
      <c r="R88" t="s">
        <v>8310</v>
      </c>
      <c r="S88" s="9">
        <f t="shared" si="3"/>
        <v>16722.55607638889</v>
      </c>
      <c r="T88" s="9">
        <f t="shared" si="4"/>
        <v>16796.597743055554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v>87</v>
      </c>
      <c r="P89">
        <f t="shared" si="5"/>
        <v>2557.5</v>
      </c>
      <c r="Q89" t="s">
        <v>8308</v>
      </c>
      <c r="R89" t="s">
        <v>8310</v>
      </c>
      <c r="S89" s="9">
        <f t="shared" si="3"/>
        <v>14753.539386574072</v>
      </c>
      <c r="T89" s="9">
        <f t="shared" si="4"/>
        <v>14763.07013888889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v>88</v>
      </c>
      <c r="P90">
        <f t="shared" si="5"/>
        <v>3550</v>
      </c>
      <c r="Q90" t="s">
        <v>8308</v>
      </c>
      <c r="R90" t="s">
        <v>8310</v>
      </c>
      <c r="S90" s="9">
        <f t="shared" si="3"/>
        <v>16217.658923611112</v>
      </c>
      <c r="T90" s="9">
        <f t="shared" si="4"/>
        <v>16243.658923611112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v>89</v>
      </c>
      <c r="P91">
        <f t="shared" si="5"/>
        <v>6452</v>
      </c>
      <c r="Q91" t="s">
        <v>8308</v>
      </c>
      <c r="R91" t="s">
        <v>8310</v>
      </c>
      <c r="S91" s="9">
        <f t="shared" si="3"/>
        <v>15833.752222222223</v>
      </c>
      <c r="T91" s="9">
        <f t="shared" si="4"/>
        <v>15858.752222222223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v>90</v>
      </c>
      <c r="P92">
        <f t="shared" si="5"/>
        <v>501</v>
      </c>
      <c r="Q92" t="s">
        <v>8308</v>
      </c>
      <c r="R92" t="s">
        <v>8310</v>
      </c>
      <c r="S92" s="9">
        <f t="shared" si="3"/>
        <v>15137.297442129629</v>
      </c>
      <c r="T92" s="9">
        <f t="shared" si="4"/>
        <v>15167.297442129629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v>91</v>
      </c>
      <c r="P93">
        <f t="shared" si="5"/>
        <v>3300</v>
      </c>
      <c r="Q93" t="s">
        <v>8308</v>
      </c>
      <c r="R93" t="s">
        <v>8310</v>
      </c>
      <c r="S93" s="9">
        <f t="shared" si="3"/>
        <v>15050.40236111111</v>
      </c>
      <c r="T93" s="9">
        <f t="shared" si="4"/>
        <v>15111.40236111111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v>92</v>
      </c>
      <c r="P94">
        <f t="shared" si="5"/>
        <v>5130</v>
      </c>
      <c r="Q94" t="s">
        <v>8308</v>
      </c>
      <c r="R94" t="s">
        <v>8310</v>
      </c>
      <c r="S94" s="9">
        <f t="shared" si="3"/>
        <v>17152.198877314815</v>
      </c>
      <c r="T94" s="9">
        <f t="shared" si="4"/>
        <v>17198.333333333332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v>93</v>
      </c>
      <c r="P95">
        <f t="shared" si="5"/>
        <v>1053</v>
      </c>
      <c r="Q95" t="s">
        <v>8308</v>
      </c>
      <c r="R95" t="s">
        <v>8310</v>
      </c>
      <c r="S95" s="9">
        <f t="shared" si="3"/>
        <v>15496.858067129629</v>
      </c>
      <c r="T95" s="9">
        <f t="shared" si="4"/>
        <v>15524.875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v>94</v>
      </c>
      <c r="P96">
        <f t="shared" si="5"/>
        <v>255</v>
      </c>
      <c r="Q96" t="s">
        <v>8308</v>
      </c>
      <c r="R96" t="s">
        <v>8310</v>
      </c>
      <c r="S96" s="9">
        <f t="shared" si="3"/>
        <v>16147.717847222222</v>
      </c>
      <c r="T96" s="9">
        <f t="shared" si="4"/>
        <v>16167.717847222222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v>95</v>
      </c>
      <c r="P97">
        <f t="shared" si="5"/>
        <v>405</v>
      </c>
      <c r="Q97" t="s">
        <v>8308</v>
      </c>
      <c r="R97" t="s">
        <v>8310</v>
      </c>
      <c r="S97" s="9">
        <f t="shared" si="3"/>
        <v>15366.005104166667</v>
      </c>
      <c r="T97" s="9">
        <f t="shared" si="4"/>
        <v>15396.005104166667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v>96</v>
      </c>
      <c r="P98">
        <f t="shared" si="5"/>
        <v>1610</v>
      </c>
      <c r="Q98" t="s">
        <v>8308</v>
      </c>
      <c r="R98" t="s">
        <v>8310</v>
      </c>
      <c r="S98" s="9">
        <f t="shared" si="3"/>
        <v>14755.662511574074</v>
      </c>
      <c r="T98" s="9">
        <f t="shared" si="4"/>
        <v>14822.125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v>97</v>
      </c>
      <c r="P99">
        <f t="shared" si="5"/>
        <v>412.5</v>
      </c>
      <c r="Q99" t="s">
        <v>8308</v>
      </c>
      <c r="R99" t="s">
        <v>8310</v>
      </c>
      <c r="S99" s="9">
        <f t="shared" si="3"/>
        <v>15137.135208333333</v>
      </c>
      <c r="T99" s="9">
        <f t="shared" si="4"/>
        <v>15167.135208333333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v>98</v>
      </c>
      <c r="P100">
        <f t="shared" si="5"/>
        <v>3300</v>
      </c>
      <c r="Q100" t="s">
        <v>8308</v>
      </c>
      <c r="R100" t="s">
        <v>8310</v>
      </c>
      <c r="S100" s="9">
        <f t="shared" si="3"/>
        <v>15645.794837962962</v>
      </c>
      <c r="T100" s="9">
        <f t="shared" si="4"/>
        <v>15681.979166666666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v>99</v>
      </c>
      <c r="P101">
        <f t="shared" si="5"/>
        <v>1545.145</v>
      </c>
      <c r="Q101" t="s">
        <v>8308</v>
      </c>
      <c r="R101" t="s">
        <v>8310</v>
      </c>
      <c r="S101" s="9">
        <f t="shared" si="3"/>
        <v>16062.902766203704</v>
      </c>
      <c r="T101" s="9">
        <f t="shared" si="4"/>
        <v>16092.902766203704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v>100</v>
      </c>
      <c r="P102">
        <f t="shared" si="5"/>
        <v>5000</v>
      </c>
      <c r="Q102" t="s">
        <v>8308</v>
      </c>
      <c r="R102" t="s">
        <v>8310</v>
      </c>
      <c r="S102" s="9">
        <f t="shared" si="3"/>
        <v>15628.753310185186</v>
      </c>
      <c r="T102" s="9">
        <f t="shared" si="4"/>
        <v>15648.794976851852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v>101</v>
      </c>
      <c r="P103">
        <f t="shared" si="5"/>
        <v>3500</v>
      </c>
      <c r="Q103" t="s">
        <v>8308</v>
      </c>
      <c r="R103" t="s">
        <v>8310</v>
      </c>
      <c r="S103" s="9">
        <f t="shared" si="3"/>
        <v>15705.776736111111</v>
      </c>
      <c r="T103" s="9">
        <f t="shared" si="4"/>
        <v>15729.776736111111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v>102</v>
      </c>
      <c r="P104">
        <f t="shared" si="5"/>
        <v>6832.5</v>
      </c>
      <c r="Q104" t="s">
        <v>8308</v>
      </c>
      <c r="R104" t="s">
        <v>8310</v>
      </c>
      <c r="S104" s="9">
        <f t="shared" si="3"/>
        <v>14936.131168981481</v>
      </c>
      <c r="T104" s="9">
        <f t="shared" si="4"/>
        <v>14966.131168981481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v>103</v>
      </c>
      <c r="P105">
        <f t="shared" si="5"/>
        <v>1333.5</v>
      </c>
      <c r="Q105" t="s">
        <v>8308</v>
      </c>
      <c r="R105" t="s">
        <v>8310</v>
      </c>
      <c r="S105" s="9">
        <f t="shared" si="3"/>
        <v>16113.805902777778</v>
      </c>
      <c r="T105" s="9">
        <f t="shared" si="4"/>
        <v>16136.805902777778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v>104</v>
      </c>
      <c r="P106">
        <f t="shared" si="5"/>
        <v>550</v>
      </c>
      <c r="Q106" t="s">
        <v>8308</v>
      </c>
      <c r="R106" t="s">
        <v>8310</v>
      </c>
      <c r="S106" s="9">
        <f t="shared" si="3"/>
        <v>15043.695208333333</v>
      </c>
      <c r="T106" s="9">
        <f t="shared" si="4"/>
        <v>15067.041666666666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v>105</v>
      </c>
      <c r="P107">
        <f t="shared" si="5"/>
        <v>2281.5</v>
      </c>
      <c r="Q107" t="s">
        <v>8308</v>
      </c>
      <c r="R107" t="s">
        <v>8310</v>
      </c>
      <c r="S107" s="9">
        <f t="shared" si="3"/>
        <v>16916.724768518518</v>
      </c>
      <c r="T107" s="9">
        <f t="shared" si="4"/>
        <v>16935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v>106</v>
      </c>
      <c r="P108">
        <f t="shared" si="5"/>
        <v>5012.5</v>
      </c>
      <c r="Q108" t="s">
        <v>8308</v>
      </c>
      <c r="R108" t="s">
        <v>8310</v>
      </c>
      <c r="S108" s="9">
        <f t="shared" si="3"/>
        <v>15418.776631944447</v>
      </c>
      <c r="T108" s="9">
        <f t="shared" si="4"/>
        <v>15432.776631944447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v>107</v>
      </c>
      <c r="P109">
        <f t="shared" si="5"/>
        <v>7592.5</v>
      </c>
      <c r="Q109" t="s">
        <v>8308</v>
      </c>
      <c r="R109" t="s">
        <v>8310</v>
      </c>
      <c r="S109" s="9">
        <f t="shared" si="3"/>
        <v>15066.982488425927</v>
      </c>
      <c r="T109" s="9">
        <f t="shared" si="4"/>
        <v>15088.982488425927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v>108</v>
      </c>
      <c r="P110">
        <f t="shared" si="5"/>
        <v>2600</v>
      </c>
      <c r="Q110" t="s">
        <v>8308</v>
      </c>
      <c r="R110" t="s">
        <v>8310</v>
      </c>
      <c r="S110" s="9">
        <f t="shared" si="3"/>
        <v>15796.613078703704</v>
      </c>
      <c r="T110" s="9">
        <f t="shared" si="4"/>
        <v>15856.613078703704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v>109</v>
      </c>
      <c r="P111">
        <f t="shared" si="5"/>
        <v>1597.5</v>
      </c>
      <c r="Q111" t="s">
        <v>8308</v>
      </c>
      <c r="R111" t="s">
        <v>8310</v>
      </c>
      <c r="S111" s="9">
        <f t="shared" si="3"/>
        <v>15001.025810185187</v>
      </c>
      <c r="T111" s="9">
        <f t="shared" si="4"/>
        <v>15031.025810185187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v>110</v>
      </c>
      <c r="P112">
        <f t="shared" si="5"/>
        <v>1500</v>
      </c>
      <c r="Q112" t="s">
        <v>8308</v>
      </c>
      <c r="R112" t="s">
        <v>8310</v>
      </c>
      <c r="S112" s="9">
        <f t="shared" si="3"/>
        <v>15988.949687500002</v>
      </c>
      <c r="T112" s="9">
        <f t="shared" si="4"/>
        <v>16023.249305555555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v>111</v>
      </c>
      <c r="P113">
        <f t="shared" si="5"/>
        <v>4455</v>
      </c>
      <c r="Q113" t="s">
        <v>8308</v>
      </c>
      <c r="R113" t="s">
        <v>8310</v>
      </c>
      <c r="S113" s="9">
        <f t="shared" si="3"/>
        <v>16556.33318287037</v>
      </c>
      <c r="T113" s="9">
        <f t="shared" si="4"/>
        <v>16586.33318287037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v>112</v>
      </c>
      <c r="P114">
        <f t="shared" si="5"/>
        <v>5100</v>
      </c>
      <c r="Q114" t="s">
        <v>8308</v>
      </c>
      <c r="R114" t="s">
        <v>8310</v>
      </c>
      <c r="S114" s="9">
        <f t="shared" si="3"/>
        <v>16149.043032407406</v>
      </c>
      <c r="T114" s="9">
        <f t="shared" si="4"/>
        <v>16173.083333333334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v>113</v>
      </c>
      <c r="P115">
        <f t="shared" si="5"/>
        <v>6025</v>
      </c>
      <c r="Q115" t="s">
        <v>8308</v>
      </c>
      <c r="R115" t="s">
        <v>8310</v>
      </c>
      <c r="S115" s="9">
        <f t="shared" si="3"/>
        <v>15184.758425925926</v>
      </c>
      <c r="T115" s="9">
        <f t="shared" si="4"/>
        <v>15192.625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v>114</v>
      </c>
      <c r="P116">
        <f t="shared" si="5"/>
        <v>3050</v>
      </c>
      <c r="Q116" t="s">
        <v>8308</v>
      </c>
      <c r="R116" t="s">
        <v>8310</v>
      </c>
      <c r="S116" s="9">
        <f t="shared" si="3"/>
        <v>15292.274166666668</v>
      </c>
      <c r="T116" s="9">
        <f t="shared" si="4"/>
        <v>15352.274166666668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v>115</v>
      </c>
      <c r="P117">
        <f t="shared" si="5"/>
        <v>541</v>
      </c>
      <c r="Q117" t="s">
        <v>8308</v>
      </c>
      <c r="R117" t="s">
        <v>8310</v>
      </c>
      <c r="S117" s="9">
        <f t="shared" si="3"/>
        <v>15349.738935185183</v>
      </c>
      <c r="T117" s="9">
        <f t="shared" si="4"/>
        <v>15374.738935185183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v>116</v>
      </c>
      <c r="P118">
        <f t="shared" si="5"/>
        <v>3739</v>
      </c>
      <c r="Q118" t="s">
        <v>8308</v>
      </c>
      <c r="R118" t="s">
        <v>8310</v>
      </c>
      <c r="S118" s="9">
        <f t="shared" si="3"/>
        <v>15026.497164351853</v>
      </c>
      <c r="T118" s="9">
        <f t="shared" si="4"/>
        <v>15072.455497685187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v>117</v>
      </c>
      <c r="P119">
        <f t="shared" si="5"/>
        <v>4511.1100000000006</v>
      </c>
      <c r="Q119" t="s">
        <v>8308</v>
      </c>
      <c r="R119" t="s">
        <v>8310</v>
      </c>
      <c r="S119" s="9">
        <f t="shared" si="3"/>
        <v>14679.834999999999</v>
      </c>
      <c r="T119" s="9">
        <f t="shared" si="4"/>
        <v>14769.791666666666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v>118</v>
      </c>
      <c r="P120">
        <f t="shared" si="5"/>
        <v>5325.79</v>
      </c>
      <c r="Q120" t="s">
        <v>8308</v>
      </c>
      <c r="R120" t="s">
        <v>8310</v>
      </c>
      <c r="S120" s="9">
        <f t="shared" si="3"/>
        <v>15154.053657407407</v>
      </c>
      <c r="T120" s="9">
        <f t="shared" si="4"/>
        <v>15184.053657407407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v>119</v>
      </c>
      <c r="P121">
        <f t="shared" si="5"/>
        <v>3324.05</v>
      </c>
      <c r="Q121" t="s">
        <v>8308</v>
      </c>
      <c r="R121" t="s">
        <v>8310</v>
      </c>
      <c r="S121" s="9">
        <f t="shared" si="3"/>
        <v>15170.069282407407</v>
      </c>
      <c r="T121" s="9">
        <f t="shared" si="4"/>
        <v>15199.958333333334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v>120</v>
      </c>
      <c r="P122">
        <f t="shared" si="5"/>
        <v>35005</v>
      </c>
      <c r="Q122" t="s">
        <v>8308</v>
      </c>
      <c r="R122" t="s">
        <v>8311</v>
      </c>
      <c r="S122" s="9">
        <f t="shared" si="3"/>
        <v>17047.049849537038</v>
      </c>
      <c r="T122" s="9">
        <f t="shared" si="4"/>
        <v>17077.049849537038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v>121</v>
      </c>
      <c r="P123">
        <f t="shared" si="5"/>
        <v>1500.5</v>
      </c>
      <c r="Q123" t="s">
        <v>8308</v>
      </c>
      <c r="R123" t="s">
        <v>8311</v>
      </c>
      <c r="S123" s="9">
        <f t="shared" si="3"/>
        <v>16527.704976851852</v>
      </c>
      <c r="T123" s="9">
        <f t="shared" si="4"/>
        <v>16543.427777777779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v>122</v>
      </c>
      <c r="P124">
        <f t="shared" si="5"/>
        <v>50000000</v>
      </c>
      <c r="Q124" t="s">
        <v>8308</v>
      </c>
      <c r="R124" t="s">
        <v>8311</v>
      </c>
      <c r="S124" s="9">
        <f t="shared" si="3"/>
        <v>17024.431793981483</v>
      </c>
      <c r="T124" s="9">
        <f t="shared" si="4"/>
        <v>17084.431793981483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v>123</v>
      </c>
      <c r="P125">
        <f t="shared" si="5"/>
        <v>27575.5</v>
      </c>
      <c r="Q125" t="s">
        <v>8308</v>
      </c>
      <c r="R125" t="s">
        <v>8311</v>
      </c>
      <c r="S125" s="9">
        <f t="shared" si="3"/>
        <v>16335.781990740741</v>
      </c>
      <c r="T125" s="9">
        <f t="shared" si="4"/>
        <v>16371.916666666666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v>124</v>
      </c>
      <c r="P126">
        <f t="shared" si="5"/>
        <v>2000</v>
      </c>
      <c r="Q126" t="s">
        <v>8308</v>
      </c>
      <c r="R126" t="s">
        <v>8311</v>
      </c>
      <c r="S126" s="9">
        <f t="shared" si="3"/>
        <v>16545.928726851853</v>
      </c>
      <c r="T126" s="9">
        <f t="shared" si="4"/>
        <v>16570.928726851853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v>125</v>
      </c>
      <c r="P127">
        <f t="shared" si="5"/>
        <v>285</v>
      </c>
      <c r="Q127" t="s">
        <v>8308</v>
      </c>
      <c r="R127" t="s">
        <v>8311</v>
      </c>
      <c r="S127" s="9">
        <f t="shared" si="3"/>
        <v>17140.993981481482</v>
      </c>
      <c r="T127" s="9">
        <f t="shared" si="4"/>
        <v>17200.993981481482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v>126</v>
      </c>
      <c r="P128">
        <f t="shared" si="5"/>
        <v>13193.5</v>
      </c>
      <c r="Q128" t="s">
        <v>8308</v>
      </c>
      <c r="R128" t="s">
        <v>8311</v>
      </c>
      <c r="S128" s="9">
        <f t="shared" si="3"/>
        <v>16566.589548611111</v>
      </c>
      <c r="T128" s="9">
        <f t="shared" si="4"/>
        <v>16597.083333333332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v>127</v>
      </c>
      <c r="P129">
        <f t="shared" si="5"/>
        <v>4095</v>
      </c>
      <c r="Q129" t="s">
        <v>8308</v>
      </c>
      <c r="R129" t="s">
        <v>8311</v>
      </c>
      <c r="S129" s="9">
        <f t="shared" si="3"/>
        <v>16498.62431712963</v>
      </c>
      <c r="T129" s="9">
        <f t="shared" si="4"/>
        <v>16528.582650462962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v>128</v>
      </c>
      <c r="P130">
        <f t="shared" si="5"/>
        <v>50933.5</v>
      </c>
      <c r="Q130" t="s">
        <v>8308</v>
      </c>
      <c r="R130" t="s">
        <v>8311</v>
      </c>
      <c r="S130" s="9">
        <f t="shared" si="3"/>
        <v>17059.22792824074</v>
      </c>
      <c r="T130" s="9">
        <f t="shared" si="4"/>
        <v>17094.22792824074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v>129</v>
      </c>
      <c r="P131">
        <f t="shared" si="5"/>
        <v>10000</v>
      </c>
      <c r="Q131" t="s">
        <v>8308</v>
      </c>
      <c r="R131" t="s">
        <v>8311</v>
      </c>
      <c r="S131" s="9">
        <f t="shared" ref="S131:S194" si="6">(((J131/60)/60)/24)</f>
        <v>16313.937303240738</v>
      </c>
      <c r="T131" s="9">
        <f t="shared" ref="T131:T194" si="7">(((I131/60/60)/24))</f>
        <v>16373.937303240738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v>130</v>
      </c>
      <c r="P132">
        <f t="shared" ref="P132:P195" si="8">AVERAGE(D132:E132)</f>
        <v>300</v>
      </c>
      <c r="Q132" t="s">
        <v>8308</v>
      </c>
      <c r="R132" t="s">
        <v>8311</v>
      </c>
      <c r="S132" s="9">
        <f t="shared" si="6"/>
        <v>16209.915416666665</v>
      </c>
      <c r="T132" s="9">
        <f t="shared" si="7"/>
        <v>16237.844444444445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v>131</v>
      </c>
      <c r="P133">
        <f t="shared" si="8"/>
        <v>600</v>
      </c>
      <c r="Q133" t="s">
        <v>8308</v>
      </c>
      <c r="R133" t="s">
        <v>8311</v>
      </c>
      <c r="S133" s="9">
        <f t="shared" si="6"/>
        <v>16972.837511574075</v>
      </c>
      <c r="T133" s="9">
        <f t="shared" si="7"/>
        <v>16988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v>132</v>
      </c>
      <c r="P134">
        <f t="shared" si="8"/>
        <v>43827.5</v>
      </c>
      <c r="Q134" t="s">
        <v>8308</v>
      </c>
      <c r="R134" t="s">
        <v>8311</v>
      </c>
      <c r="S134" s="9">
        <f t="shared" si="6"/>
        <v>16336.812581018517</v>
      </c>
      <c r="T134" s="9">
        <f t="shared" si="7"/>
        <v>16381.854247685185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v>133</v>
      </c>
      <c r="P135">
        <f t="shared" si="8"/>
        <v>35882</v>
      </c>
      <c r="Q135" t="s">
        <v>8308</v>
      </c>
      <c r="R135" t="s">
        <v>8311</v>
      </c>
      <c r="S135" s="9">
        <f t="shared" si="6"/>
        <v>16922.807685185184</v>
      </c>
      <c r="T135" s="9">
        <f t="shared" si="7"/>
        <v>16952.729861111111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v>134</v>
      </c>
      <c r="P136">
        <f t="shared" si="8"/>
        <v>2500</v>
      </c>
      <c r="Q136" t="s">
        <v>8308</v>
      </c>
      <c r="R136" t="s">
        <v>8311</v>
      </c>
      <c r="S136" s="9">
        <f t="shared" si="6"/>
        <v>16652.909930555554</v>
      </c>
      <c r="T136" s="9">
        <f t="shared" si="7"/>
        <v>16682.708333333332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v>135</v>
      </c>
      <c r="P137">
        <f t="shared" si="8"/>
        <v>1701.5</v>
      </c>
      <c r="Q137" t="s">
        <v>8308</v>
      </c>
      <c r="R137" t="s">
        <v>8311</v>
      </c>
      <c r="S137" s="9">
        <f t="shared" si="6"/>
        <v>16219.381909722222</v>
      </c>
      <c r="T137" s="9">
        <f t="shared" si="7"/>
        <v>16252.791666666666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v>136</v>
      </c>
      <c r="P138">
        <f t="shared" si="8"/>
        <v>1500</v>
      </c>
      <c r="Q138" t="s">
        <v>8308</v>
      </c>
      <c r="R138" t="s">
        <v>8311</v>
      </c>
      <c r="S138" s="9">
        <f t="shared" si="6"/>
        <v>16527.410115740739</v>
      </c>
      <c r="T138" s="9">
        <f t="shared" si="7"/>
        <v>16571.427777777779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v>137</v>
      </c>
      <c r="P139">
        <f t="shared" si="8"/>
        <v>27500</v>
      </c>
      <c r="Q139" t="s">
        <v>8308</v>
      </c>
      <c r="R139" t="s">
        <v>8311</v>
      </c>
      <c r="S139" s="9">
        <f t="shared" si="6"/>
        <v>16670.573993055554</v>
      </c>
      <c r="T139" s="9">
        <f t="shared" si="7"/>
        <v>16720.573993055554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v>138</v>
      </c>
      <c r="P140">
        <f t="shared" si="8"/>
        <v>77356</v>
      </c>
      <c r="Q140" t="s">
        <v>8308</v>
      </c>
      <c r="R140" t="s">
        <v>8311</v>
      </c>
      <c r="S140" s="9">
        <f t="shared" si="6"/>
        <v>16617.25741898148</v>
      </c>
      <c r="T140" s="9">
        <f t="shared" si="7"/>
        <v>16648.207638888889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v>139</v>
      </c>
      <c r="P141">
        <f t="shared" si="8"/>
        <v>500</v>
      </c>
      <c r="Q141" t="s">
        <v>8308</v>
      </c>
      <c r="R141" t="s">
        <v>8311</v>
      </c>
      <c r="S141" s="9">
        <f t="shared" si="6"/>
        <v>16618.920972222222</v>
      </c>
      <c r="T141" s="9">
        <f t="shared" si="7"/>
        <v>16628.920972222222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v>140</v>
      </c>
      <c r="P142">
        <f t="shared" si="8"/>
        <v>100000</v>
      </c>
      <c r="Q142" t="s">
        <v>8308</v>
      </c>
      <c r="R142" t="s">
        <v>8311</v>
      </c>
      <c r="S142" s="9">
        <f t="shared" si="6"/>
        <v>16484.198287037038</v>
      </c>
      <c r="T142" s="9">
        <f t="shared" si="7"/>
        <v>16514.156620370373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v>141</v>
      </c>
      <c r="P143">
        <f t="shared" si="8"/>
        <v>6646.5</v>
      </c>
      <c r="Q143" t="s">
        <v>8308</v>
      </c>
      <c r="R143" t="s">
        <v>8311</v>
      </c>
      <c r="S143" s="9">
        <f t="shared" si="6"/>
        <v>16541.153043981481</v>
      </c>
      <c r="T143" s="9">
        <f t="shared" si="7"/>
        <v>16586.153043981481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v>142</v>
      </c>
      <c r="P144">
        <f t="shared" si="8"/>
        <v>1505</v>
      </c>
      <c r="Q144" t="s">
        <v>8308</v>
      </c>
      <c r="R144" t="s">
        <v>8311</v>
      </c>
      <c r="S144" s="9">
        <f t="shared" si="6"/>
        <v>16369.893263888889</v>
      </c>
      <c r="T144" s="9">
        <f t="shared" si="7"/>
        <v>16390.934930555555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v>143</v>
      </c>
      <c r="P145">
        <f t="shared" si="8"/>
        <v>2750</v>
      </c>
      <c r="Q145" t="s">
        <v>8308</v>
      </c>
      <c r="R145" t="s">
        <v>8311</v>
      </c>
      <c r="S145" s="9">
        <f t="shared" si="6"/>
        <v>16990.064143518521</v>
      </c>
      <c r="T145" s="9">
        <f t="shared" si="7"/>
        <v>17047.246527777777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v>144</v>
      </c>
      <c r="P146">
        <f t="shared" si="8"/>
        <v>4785</v>
      </c>
      <c r="Q146" t="s">
        <v>8308</v>
      </c>
      <c r="R146" t="s">
        <v>8311</v>
      </c>
      <c r="S146" s="9">
        <f t="shared" si="6"/>
        <v>16478.762407407408</v>
      </c>
      <c r="T146" s="9">
        <f t="shared" si="7"/>
        <v>16538.72074074074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v>145</v>
      </c>
      <c r="P147">
        <f t="shared" si="8"/>
        <v>2419</v>
      </c>
      <c r="Q147" t="s">
        <v>8308</v>
      </c>
      <c r="R147" t="s">
        <v>8311</v>
      </c>
      <c r="S147" s="9">
        <f t="shared" si="6"/>
        <v>16631.542268518519</v>
      </c>
      <c r="T147" s="9">
        <f t="shared" si="7"/>
        <v>16658.542268518519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v>146</v>
      </c>
      <c r="P148">
        <f t="shared" si="8"/>
        <v>10057.5</v>
      </c>
      <c r="Q148" t="s">
        <v>8308</v>
      </c>
      <c r="R148" t="s">
        <v>8311</v>
      </c>
      <c r="S148" s="9">
        <f t="shared" si="6"/>
        <v>17124.016180555558</v>
      </c>
      <c r="T148" s="9">
        <f t="shared" si="7"/>
        <v>17184.016180555558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v>147</v>
      </c>
      <c r="P149">
        <f t="shared" si="8"/>
        <v>3500</v>
      </c>
      <c r="Q149" t="s">
        <v>8308</v>
      </c>
      <c r="R149" t="s">
        <v>8311</v>
      </c>
      <c r="S149" s="9">
        <f t="shared" si="6"/>
        <v>16400.767824074075</v>
      </c>
      <c r="T149" s="9">
        <f t="shared" si="7"/>
        <v>16443.762500000001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v>148</v>
      </c>
      <c r="P150">
        <f t="shared" si="8"/>
        <v>25020</v>
      </c>
      <c r="Q150" t="s">
        <v>8308</v>
      </c>
      <c r="R150" t="s">
        <v>8311</v>
      </c>
      <c r="S150" s="9">
        <f t="shared" si="6"/>
        <v>16828.281666666666</v>
      </c>
      <c r="T150" s="9">
        <f t="shared" si="7"/>
        <v>16858.281666666666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v>149</v>
      </c>
      <c r="P151">
        <f t="shared" si="8"/>
        <v>5046</v>
      </c>
      <c r="Q151" t="s">
        <v>8308</v>
      </c>
      <c r="R151" t="s">
        <v>8311</v>
      </c>
      <c r="S151" s="9">
        <f t="shared" si="6"/>
        <v>16399.172106481481</v>
      </c>
      <c r="T151" s="9">
        <f t="shared" si="7"/>
        <v>16429.333333333332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v>150</v>
      </c>
      <c r="P152">
        <f t="shared" si="8"/>
        <v>80056</v>
      </c>
      <c r="Q152" t="s">
        <v>8308</v>
      </c>
      <c r="R152" t="s">
        <v>8311</v>
      </c>
      <c r="S152" s="9">
        <f t="shared" si="6"/>
        <v>16521.161828703705</v>
      </c>
      <c r="T152" s="9">
        <f t="shared" si="7"/>
        <v>16581.161828703705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v>151</v>
      </c>
      <c r="P153">
        <f t="shared" si="8"/>
        <v>125070</v>
      </c>
      <c r="Q153" t="s">
        <v>8308</v>
      </c>
      <c r="R153" t="s">
        <v>8311</v>
      </c>
      <c r="S153" s="9">
        <f t="shared" si="6"/>
        <v>16544.550821759261</v>
      </c>
      <c r="T153" s="9">
        <f t="shared" si="7"/>
        <v>16604.550821759261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v>152</v>
      </c>
      <c r="P154">
        <f t="shared" si="8"/>
        <v>190015</v>
      </c>
      <c r="Q154" t="s">
        <v>8308</v>
      </c>
      <c r="R154" t="s">
        <v>8311</v>
      </c>
      <c r="S154" s="9">
        <f t="shared" si="6"/>
        <v>16306.077546296297</v>
      </c>
      <c r="T154" s="9">
        <f t="shared" si="7"/>
        <v>16336.077546296297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v>153</v>
      </c>
      <c r="P155">
        <f t="shared" si="8"/>
        <v>25179.5</v>
      </c>
      <c r="Q155" t="s">
        <v>8308</v>
      </c>
      <c r="R155" t="s">
        <v>8311</v>
      </c>
      <c r="S155" s="9">
        <f t="shared" si="6"/>
        <v>16364.586157407408</v>
      </c>
      <c r="T155" s="9">
        <f t="shared" si="7"/>
        <v>16406.627824074076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v>154</v>
      </c>
      <c r="P156">
        <f t="shared" si="8"/>
        <v>770</v>
      </c>
      <c r="Q156" t="s">
        <v>8308</v>
      </c>
      <c r="R156" t="s">
        <v>8311</v>
      </c>
      <c r="S156" s="9">
        <f t="shared" si="6"/>
        <v>16546.547395833335</v>
      </c>
      <c r="T156" s="9">
        <f t="shared" si="7"/>
        <v>16589.547395833335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v>155</v>
      </c>
      <c r="P157">
        <f t="shared" si="8"/>
        <v>675040.5</v>
      </c>
      <c r="Q157" t="s">
        <v>8308</v>
      </c>
      <c r="R157" t="s">
        <v>8311</v>
      </c>
      <c r="S157" s="9">
        <f t="shared" si="6"/>
        <v>16599.55943287037</v>
      </c>
      <c r="T157" s="9">
        <f t="shared" si="7"/>
        <v>16639.55943287037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v>156</v>
      </c>
      <c r="P158">
        <f t="shared" si="8"/>
        <v>18392.5</v>
      </c>
      <c r="Q158" t="s">
        <v>8308</v>
      </c>
      <c r="R158" t="s">
        <v>8311</v>
      </c>
      <c r="S158" s="9">
        <f t="shared" si="6"/>
        <v>16225.124953703706</v>
      </c>
      <c r="T158" s="9">
        <f t="shared" si="7"/>
        <v>16285.124953703706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v>157</v>
      </c>
      <c r="P159">
        <f t="shared" si="8"/>
        <v>1501.5</v>
      </c>
      <c r="Q159" t="s">
        <v>8308</v>
      </c>
      <c r="R159" t="s">
        <v>8311</v>
      </c>
      <c r="S159" s="9">
        <f t="shared" si="6"/>
        <v>16827.911712962963</v>
      </c>
      <c r="T159" s="9">
        <f t="shared" si="7"/>
        <v>16857.911712962963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v>158</v>
      </c>
      <c r="P160">
        <f t="shared" si="8"/>
        <v>2500</v>
      </c>
      <c r="Q160" t="s">
        <v>8308</v>
      </c>
      <c r="R160" t="s">
        <v>8311</v>
      </c>
      <c r="S160" s="9">
        <f t="shared" si="6"/>
        <v>16335.076712962962</v>
      </c>
      <c r="T160" s="9">
        <f t="shared" si="7"/>
        <v>16365.076712962962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v>159</v>
      </c>
      <c r="P161">
        <f t="shared" si="8"/>
        <v>250005</v>
      </c>
      <c r="Q161" t="s">
        <v>8308</v>
      </c>
      <c r="R161" t="s">
        <v>8311</v>
      </c>
      <c r="S161" s="9">
        <f t="shared" si="6"/>
        <v>16945.434548611109</v>
      </c>
      <c r="T161" s="9">
        <f t="shared" si="7"/>
        <v>16985.434548611109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v>160</v>
      </c>
      <c r="P162">
        <f t="shared" si="8"/>
        <v>2500</v>
      </c>
      <c r="Q162" t="s">
        <v>8308</v>
      </c>
      <c r="R162" t="s">
        <v>8312</v>
      </c>
      <c r="S162" s="9">
        <f t="shared" si="6"/>
        <v>16602.91309027778</v>
      </c>
      <c r="T162" s="9">
        <f t="shared" si="7"/>
        <v>16662.91309027778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v>161</v>
      </c>
      <c r="P163">
        <f t="shared" si="8"/>
        <v>25002.5</v>
      </c>
      <c r="Q163" t="s">
        <v>8308</v>
      </c>
      <c r="R163" t="s">
        <v>8312</v>
      </c>
      <c r="S163" s="9">
        <f t="shared" si="6"/>
        <v>16223.687442129631</v>
      </c>
      <c r="T163" s="9">
        <f t="shared" si="7"/>
        <v>16253.687442129631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v>162</v>
      </c>
      <c r="P164">
        <f t="shared" si="8"/>
        <v>1617.5</v>
      </c>
      <c r="Q164" t="s">
        <v>8308</v>
      </c>
      <c r="R164" t="s">
        <v>8312</v>
      </c>
      <c r="S164" s="9">
        <f t="shared" si="6"/>
        <v>16266.126805555556</v>
      </c>
      <c r="T164" s="9">
        <f t="shared" si="7"/>
        <v>16298.987500000001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v>163</v>
      </c>
      <c r="P165">
        <f t="shared" si="8"/>
        <v>1000000</v>
      </c>
      <c r="Q165" t="s">
        <v>8308</v>
      </c>
      <c r="R165" t="s">
        <v>8312</v>
      </c>
      <c r="S165" s="9">
        <f t="shared" si="6"/>
        <v>16674.96127314815</v>
      </c>
      <c r="T165" s="9">
        <f t="shared" si="7"/>
        <v>16709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v>164</v>
      </c>
      <c r="P166">
        <f t="shared" si="8"/>
        <v>60320</v>
      </c>
      <c r="Q166" t="s">
        <v>8308</v>
      </c>
      <c r="R166" t="s">
        <v>8312</v>
      </c>
      <c r="S166" s="9">
        <f t="shared" si="6"/>
        <v>16272.762743055557</v>
      </c>
      <c r="T166" s="9">
        <f t="shared" si="7"/>
        <v>16332.762743055557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v>165</v>
      </c>
      <c r="P167">
        <f t="shared" si="8"/>
        <v>8500</v>
      </c>
      <c r="Q167" t="s">
        <v>8308</v>
      </c>
      <c r="R167" t="s">
        <v>8312</v>
      </c>
      <c r="S167" s="9">
        <f t="shared" si="6"/>
        <v>16782.658842592591</v>
      </c>
      <c r="T167" s="9">
        <f t="shared" si="7"/>
        <v>16812.658842592591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v>166</v>
      </c>
      <c r="P168">
        <f t="shared" si="8"/>
        <v>4000</v>
      </c>
      <c r="Q168" t="s">
        <v>8308</v>
      </c>
      <c r="R168" t="s">
        <v>8312</v>
      </c>
      <c r="S168" s="9">
        <f t="shared" si="6"/>
        <v>17152.075949074075</v>
      </c>
      <c r="T168" s="9">
        <f t="shared" si="7"/>
        <v>17182.075949074075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v>167</v>
      </c>
      <c r="P169">
        <f t="shared" si="8"/>
        <v>55005.5</v>
      </c>
      <c r="Q169" t="s">
        <v>8308</v>
      </c>
      <c r="R169" t="s">
        <v>8312</v>
      </c>
      <c r="S169" s="9">
        <f t="shared" si="6"/>
        <v>16591.927488425925</v>
      </c>
      <c r="T169" s="9">
        <f t="shared" si="7"/>
        <v>16651.927488425925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v>168</v>
      </c>
      <c r="P170">
        <f t="shared" si="8"/>
        <v>4162.5</v>
      </c>
      <c r="Q170" t="s">
        <v>8308</v>
      </c>
      <c r="R170" t="s">
        <v>8312</v>
      </c>
      <c r="S170" s="9">
        <f t="shared" si="6"/>
        <v>16483.835300925926</v>
      </c>
      <c r="T170" s="9">
        <f t="shared" si="7"/>
        <v>16513.793634259258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v>169</v>
      </c>
      <c r="P171">
        <f t="shared" si="8"/>
        <v>1530</v>
      </c>
      <c r="Q171" t="s">
        <v>8308</v>
      </c>
      <c r="R171" t="s">
        <v>8312</v>
      </c>
      <c r="S171" s="9">
        <f t="shared" si="6"/>
        <v>16331.505312499999</v>
      </c>
      <c r="T171" s="9">
        <f t="shared" si="7"/>
        <v>16361.505312499999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v>170</v>
      </c>
      <c r="P172">
        <f t="shared" si="8"/>
        <v>5162.5</v>
      </c>
      <c r="Q172" t="s">
        <v>8308</v>
      </c>
      <c r="R172" t="s">
        <v>8312</v>
      </c>
      <c r="S172" s="9">
        <f t="shared" si="6"/>
        <v>16647.977812500001</v>
      </c>
      <c r="T172" s="9">
        <f t="shared" si="7"/>
        <v>16677.227777777778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v>171</v>
      </c>
      <c r="P173">
        <f t="shared" si="8"/>
        <v>25000.5</v>
      </c>
      <c r="Q173" t="s">
        <v>8308</v>
      </c>
      <c r="R173" t="s">
        <v>8312</v>
      </c>
      <c r="S173" s="9">
        <f t="shared" si="6"/>
        <v>16965.180717592593</v>
      </c>
      <c r="T173" s="9">
        <f t="shared" si="7"/>
        <v>17025.180717592593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v>172</v>
      </c>
      <c r="P174">
        <f t="shared" si="8"/>
        <v>47500</v>
      </c>
      <c r="Q174" t="s">
        <v>8308</v>
      </c>
      <c r="R174" t="s">
        <v>8312</v>
      </c>
      <c r="S174" s="9">
        <f t="shared" si="6"/>
        <v>16478.394942129627</v>
      </c>
      <c r="T174" s="9">
        <f t="shared" si="7"/>
        <v>16513.35327546296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v>173</v>
      </c>
      <c r="P175">
        <f t="shared" si="8"/>
        <v>555</v>
      </c>
      <c r="Q175" t="s">
        <v>8308</v>
      </c>
      <c r="R175" t="s">
        <v>8312</v>
      </c>
      <c r="S175" s="9">
        <f t="shared" si="6"/>
        <v>16464.57300925926</v>
      </c>
      <c r="T175" s="9">
        <f t="shared" si="7"/>
        <v>16494.57300925926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v>174</v>
      </c>
      <c r="P176">
        <f t="shared" si="8"/>
        <v>3000</v>
      </c>
      <c r="Q176" t="s">
        <v>8308</v>
      </c>
      <c r="R176" t="s">
        <v>8312</v>
      </c>
      <c r="S176" s="9">
        <f t="shared" si="6"/>
        <v>16503.758981481482</v>
      </c>
      <c r="T176" s="9">
        <f t="shared" si="7"/>
        <v>16563.758981481482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v>175</v>
      </c>
      <c r="P177">
        <f t="shared" si="8"/>
        <v>10648.5</v>
      </c>
      <c r="Q177" t="s">
        <v>8308</v>
      </c>
      <c r="R177" t="s">
        <v>8312</v>
      </c>
      <c r="S177" s="9">
        <f t="shared" si="6"/>
        <v>16286.777905092591</v>
      </c>
      <c r="T177" s="9">
        <f t="shared" si="7"/>
        <v>16311.777905092591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v>176</v>
      </c>
      <c r="P178">
        <f t="shared" si="8"/>
        <v>750</v>
      </c>
      <c r="Q178" t="s">
        <v>8308</v>
      </c>
      <c r="R178" t="s">
        <v>8312</v>
      </c>
      <c r="S178" s="9">
        <f t="shared" si="6"/>
        <v>16622.8240625</v>
      </c>
      <c r="T178" s="9">
        <f t="shared" si="7"/>
        <v>16652.8240625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v>177</v>
      </c>
      <c r="P179">
        <f t="shared" si="8"/>
        <v>315</v>
      </c>
      <c r="Q179" t="s">
        <v>8308</v>
      </c>
      <c r="R179" t="s">
        <v>8312</v>
      </c>
      <c r="S179" s="9">
        <f t="shared" si="6"/>
        <v>16501.047754629628</v>
      </c>
      <c r="T179" s="9">
        <f t="shared" si="7"/>
        <v>16518.006087962964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v>178</v>
      </c>
      <c r="P180">
        <f t="shared" si="8"/>
        <v>250000</v>
      </c>
      <c r="Q180" t="s">
        <v>8308</v>
      </c>
      <c r="R180" t="s">
        <v>8312</v>
      </c>
      <c r="S180" s="9">
        <f t="shared" si="6"/>
        <v>16735.955381944445</v>
      </c>
      <c r="T180" s="9">
        <f t="shared" si="7"/>
        <v>16765.997048611109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v>179</v>
      </c>
      <c r="P181">
        <f t="shared" si="8"/>
        <v>600</v>
      </c>
      <c r="Q181" t="s">
        <v>8308</v>
      </c>
      <c r="R181" t="s">
        <v>8312</v>
      </c>
      <c r="S181" s="9">
        <f t="shared" si="6"/>
        <v>16834.080497685187</v>
      </c>
      <c r="T181" s="9">
        <f t="shared" si="7"/>
        <v>16864.080497685187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v>180</v>
      </c>
      <c r="P182">
        <f t="shared" si="8"/>
        <v>800.5</v>
      </c>
      <c r="Q182" t="s">
        <v>8308</v>
      </c>
      <c r="R182" t="s">
        <v>8312</v>
      </c>
      <c r="S182" s="9">
        <f t="shared" si="6"/>
        <v>16498.991238425926</v>
      </c>
      <c r="T182" s="9">
        <f t="shared" si="7"/>
        <v>16538.791666666668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v>181</v>
      </c>
      <c r="P183">
        <f t="shared" si="8"/>
        <v>2072.5</v>
      </c>
      <c r="Q183" t="s">
        <v>8308</v>
      </c>
      <c r="R183" t="s">
        <v>8312</v>
      </c>
      <c r="S183" s="9">
        <f t="shared" si="6"/>
        <v>16578.741840277777</v>
      </c>
      <c r="T183" s="9">
        <f t="shared" si="7"/>
        <v>16608.741840277777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v>182</v>
      </c>
      <c r="P184">
        <f t="shared" si="8"/>
        <v>500</v>
      </c>
      <c r="Q184" t="s">
        <v>8308</v>
      </c>
      <c r="R184" t="s">
        <v>8312</v>
      </c>
      <c r="S184" s="9">
        <f t="shared" si="6"/>
        <v>17143.011944444446</v>
      </c>
      <c r="T184" s="9">
        <f t="shared" si="7"/>
        <v>17173.011944444446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v>183</v>
      </c>
      <c r="P185">
        <f t="shared" si="8"/>
        <v>8491</v>
      </c>
      <c r="Q185" t="s">
        <v>8308</v>
      </c>
      <c r="R185" t="s">
        <v>8312</v>
      </c>
      <c r="S185" s="9">
        <f t="shared" si="6"/>
        <v>16370.810300925927</v>
      </c>
      <c r="T185" s="9">
        <f t="shared" si="7"/>
        <v>16400.851967592593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v>184</v>
      </c>
      <c r="P186">
        <f t="shared" si="8"/>
        <v>775.5</v>
      </c>
      <c r="Q186" t="s">
        <v>8308</v>
      </c>
      <c r="R186" t="s">
        <v>8312</v>
      </c>
      <c r="S186" s="9">
        <f t="shared" si="6"/>
        <v>16256.791226851854</v>
      </c>
      <c r="T186" s="9">
        <f t="shared" si="7"/>
        <v>16314.165972222223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v>185</v>
      </c>
      <c r="P187">
        <f t="shared" si="8"/>
        <v>21100</v>
      </c>
      <c r="Q187" t="s">
        <v>8308</v>
      </c>
      <c r="R187" t="s">
        <v>8312</v>
      </c>
      <c r="S187" s="9">
        <f t="shared" si="6"/>
        <v>17001.911331018517</v>
      </c>
      <c r="T187" s="9">
        <f t="shared" si="7"/>
        <v>17031.911331018517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v>186</v>
      </c>
      <c r="P188">
        <f t="shared" si="8"/>
        <v>2500</v>
      </c>
      <c r="Q188" t="s">
        <v>8308</v>
      </c>
      <c r="R188" t="s">
        <v>8312</v>
      </c>
      <c r="S188" s="9">
        <f t="shared" si="6"/>
        <v>17198.81289351852</v>
      </c>
      <c r="T188" s="9">
        <f t="shared" si="7"/>
        <v>17228.833333333332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v>187</v>
      </c>
      <c r="P189">
        <f t="shared" si="8"/>
        <v>2900</v>
      </c>
      <c r="Q189" t="s">
        <v>8308</v>
      </c>
      <c r="R189" t="s">
        <v>8312</v>
      </c>
      <c r="S189" s="9">
        <f t="shared" si="6"/>
        <v>16613.234456018519</v>
      </c>
      <c r="T189" s="9">
        <f t="shared" si="7"/>
        <v>16637.290972222221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v>188</v>
      </c>
      <c r="P190">
        <f t="shared" si="8"/>
        <v>750</v>
      </c>
      <c r="Q190" t="s">
        <v>8308</v>
      </c>
      <c r="R190" t="s">
        <v>8312</v>
      </c>
      <c r="S190" s="9">
        <f t="shared" si="6"/>
        <v>16288.18304398148</v>
      </c>
      <c r="T190" s="9">
        <f t="shared" si="7"/>
        <v>16318.18304398148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v>189</v>
      </c>
      <c r="P191">
        <f t="shared" si="8"/>
        <v>250172.5</v>
      </c>
      <c r="Q191" t="s">
        <v>8308</v>
      </c>
      <c r="R191" t="s">
        <v>8312</v>
      </c>
      <c r="S191" s="9">
        <f t="shared" si="6"/>
        <v>16987.690706018519</v>
      </c>
      <c r="T191" s="9">
        <f t="shared" si="7"/>
        <v>17047.690706018519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v>190</v>
      </c>
      <c r="P192">
        <f t="shared" si="8"/>
        <v>6025</v>
      </c>
      <c r="Q192" t="s">
        <v>8308</v>
      </c>
      <c r="R192" t="s">
        <v>8312</v>
      </c>
      <c r="S192" s="9">
        <f t="shared" si="6"/>
        <v>16958.650995370372</v>
      </c>
      <c r="T192" s="9">
        <f t="shared" si="7"/>
        <v>16968.650995370372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v>191</v>
      </c>
      <c r="P193">
        <f t="shared" si="8"/>
        <v>2625</v>
      </c>
      <c r="Q193" t="s">
        <v>8308</v>
      </c>
      <c r="R193" t="s">
        <v>8312</v>
      </c>
      <c r="S193" s="9">
        <f t="shared" si="6"/>
        <v>16670.441412037038</v>
      </c>
      <c r="T193" s="9">
        <f t="shared" si="7"/>
        <v>16710.441412037038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v>192</v>
      </c>
      <c r="P194">
        <f t="shared" si="8"/>
        <v>500008.5</v>
      </c>
      <c r="Q194" t="s">
        <v>8308</v>
      </c>
      <c r="R194" t="s">
        <v>8312</v>
      </c>
      <c r="S194" s="9">
        <f t="shared" si="6"/>
        <v>16330.792037037039</v>
      </c>
      <c r="T194" s="9">
        <f t="shared" si="7"/>
        <v>16360.792037037039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v>193</v>
      </c>
      <c r="P195">
        <f t="shared" si="8"/>
        <v>500</v>
      </c>
      <c r="Q195" t="s">
        <v>8308</v>
      </c>
      <c r="R195" t="s">
        <v>8312</v>
      </c>
      <c r="S195" s="9">
        <f t="shared" ref="S195:S258" si="9">(((J195/60)/60)/24)</f>
        <v>16342.934791666667</v>
      </c>
      <c r="T195" s="9">
        <f t="shared" ref="T195:T258" si="10">(((I195/60/60)/24))</f>
        <v>16402.976458333334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v>194</v>
      </c>
      <c r="P196">
        <f t="shared" ref="P196:P259" si="11">AVERAGE(D196:E196)</f>
        <v>1251.5</v>
      </c>
      <c r="Q196" t="s">
        <v>8308</v>
      </c>
      <c r="R196" t="s">
        <v>8312</v>
      </c>
      <c r="S196" s="9">
        <f t="shared" si="9"/>
        <v>16806.996886574074</v>
      </c>
      <c r="T196" s="9">
        <f t="shared" si="10"/>
        <v>16866.996886574074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v>195</v>
      </c>
      <c r="P197">
        <f t="shared" si="11"/>
        <v>1000000</v>
      </c>
      <c r="Q197" t="s">
        <v>8308</v>
      </c>
      <c r="R197" t="s">
        <v>8312</v>
      </c>
      <c r="S197" s="9">
        <f t="shared" si="9"/>
        <v>16566.67050925926</v>
      </c>
      <c r="T197" s="9">
        <f t="shared" si="10"/>
        <v>16626.67050925926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v>196</v>
      </c>
      <c r="P198">
        <f t="shared" si="11"/>
        <v>2482.5</v>
      </c>
      <c r="Q198" t="s">
        <v>8308</v>
      </c>
      <c r="R198" t="s">
        <v>8312</v>
      </c>
      <c r="S198" s="9">
        <f t="shared" si="9"/>
        <v>16690.542800925927</v>
      </c>
      <c r="T198" s="9">
        <f t="shared" si="10"/>
        <v>16718.875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v>197</v>
      </c>
      <c r="P199">
        <f t="shared" si="11"/>
        <v>1381</v>
      </c>
      <c r="Q199" t="s">
        <v>8308</v>
      </c>
      <c r="R199" t="s">
        <v>8312</v>
      </c>
      <c r="S199" s="9">
        <f t="shared" si="9"/>
        <v>17172.848379629631</v>
      </c>
      <c r="T199" s="9">
        <f t="shared" si="10"/>
        <v>17214.875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v>198</v>
      </c>
      <c r="P200">
        <f t="shared" si="11"/>
        <v>12639.5</v>
      </c>
      <c r="Q200" t="s">
        <v>8308</v>
      </c>
      <c r="R200" t="s">
        <v>8312</v>
      </c>
      <c r="S200" s="9">
        <f t="shared" si="9"/>
        <v>16318.383356481483</v>
      </c>
      <c r="T200" s="9">
        <f t="shared" si="10"/>
        <v>16348.383356481483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v>199</v>
      </c>
      <c r="P201">
        <f t="shared" si="11"/>
        <v>5000</v>
      </c>
      <c r="Q201" t="s">
        <v>8308</v>
      </c>
      <c r="R201" t="s">
        <v>8312</v>
      </c>
      <c r="S201" s="9">
        <f t="shared" si="9"/>
        <v>17015.123865740741</v>
      </c>
      <c r="T201" s="9">
        <f t="shared" si="10"/>
        <v>17045.123865740741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v>200</v>
      </c>
      <c r="P202">
        <f t="shared" si="11"/>
        <v>3785.7750000000001</v>
      </c>
      <c r="Q202" t="s">
        <v>8308</v>
      </c>
      <c r="R202" t="s">
        <v>8312</v>
      </c>
      <c r="S202" s="9">
        <f t="shared" si="9"/>
        <v>16298.083368055557</v>
      </c>
      <c r="T202" s="9">
        <f t="shared" si="10"/>
        <v>16328.083368055557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P203">
        <f t="shared" si="11"/>
        <v>515</v>
      </c>
      <c r="Q203" t="s">
        <v>8308</v>
      </c>
      <c r="R203" t="s">
        <v>8312</v>
      </c>
      <c r="S203" s="9">
        <f t="shared" si="9"/>
        <v>16454.818622685187</v>
      </c>
      <c r="T203" s="9">
        <f t="shared" si="10"/>
        <v>16474.818622685187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P204">
        <f t="shared" si="11"/>
        <v>3000</v>
      </c>
      <c r="Q204" t="s">
        <v>8308</v>
      </c>
      <c r="R204" t="s">
        <v>8312</v>
      </c>
      <c r="S204" s="9">
        <f t="shared" si="9"/>
        <v>16686.927824074075</v>
      </c>
      <c r="T204" s="9">
        <f t="shared" si="10"/>
        <v>16716.874305555557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P205">
        <f t="shared" si="11"/>
        <v>1623</v>
      </c>
      <c r="Q205" t="s">
        <v>8308</v>
      </c>
      <c r="R205" t="s">
        <v>8312</v>
      </c>
      <c r="S205" s="9">
        <f t="shared" si="9"/>
        <v>16404.847962962962</v>
      </c>
      <c r="T205" s="9">
        <f t="shared" si="10"/>
        <v>16464.847962962962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P206">
        <f t="shared" si="11"/>
        <v>226082.5</v>
      </c>
      <c r="Q206" t="s">
        <v>8308</v>
      </c>
      <c r="R206" t="s">
        <v>8312</v>
      </c>
      <c r="S206" s="9">
        <f t="shared" si="9"/>
        <v>16987.583368055555</v>
      </c>
      <c r="T206" s="9">
        <f t="shared" si="10"/>
        <v>17017.583368055555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P207">
        <f t="shared" si="11"/>
        <v>4650</v>
      </c>
      <c r="Q207" t="s">
        <v>8308</v>
      </c>
      <c r="R207" t="s">
        <v>8312</v>
      </c>
      <c r="S207" s="9">
        <f t="shared" si="9"/>
        <v>16679.632199074073</v>
      </c>
      <c r="T207" s="9">
        <f t="shared" si="10"/>
        <v>16714.632199074073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P208">
        <f t="shared" si="11"/>
        <v>6350</v>
      </c>
      <c r="Q208" t="s">
        <v>8308</v>
      </c>
      <c r="R208" t="s">
        <v>8312</v>
      </c>
      <c r="S208" s="9">
        <f t="shared" si="9"/>
        <v>16998.00443287037</v>
      </c>
      <c r="T208" s="9">
        <f t="shared" si="10"/>
        <v>17019.00443287037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P209">
        <f t="shared" si="11"/>
        <v>8065</v>
      </c>
      <c r="Q209" t="s">
        <v>8308</v>
      </c>
      <c r="R209" t="s">
        <v>8312</v>
      </c>
      <c r="S209" s="9">
        <f t="shared" si="9"/>
        <v>16409.197199074075</v>
      </c>
      <c r="T209" s="9">
        <f t="shared" si="10"/>
        <v>16439.197199074075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P210">
        <f t="shared" si="11"/>
        <v>25000</v>
      </c>
      <c r="Q210" t="s">
        <v>8308</v>
      </c>
      <c r="R210" t="s">
        <v>8312</v>
      </c>
      <c r="S210" s="9">
        <f t="shared" si="9"/>
        <v>16390.369988425929</v>
      </c>
      <c r="T210" s="9">
        <f t="shared" si="10"/>
        <v>16420.369988425929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P211">
        <f t="shared" si="11"/>
        <v>12500</v>
      </c>
      <c r="Q211" t="s">
        <v>8308</v>
      </c>
      <c r="R211" t="s">
        <v>8312</v>
      </c>
      <c r="S211" s="9">
        <f t="shared" si="9"/>
        <v>16596.922858796297</v>
      </c>
      <c r="T211" s="9">
        <f t="shared" si="10"/>
        <v>16626.922858796297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P212">
        <f t="shared" si="11"/>
        <v>7515</v>
      </c>
      <c r="Q212" t="s">
        <v>8308</v>
      </c>
      <c r="R212" t="s">
        <v>8312</v>
      </c>
      <c r="S212" s="9">
        <f t="shared" si="9"/>
        <v>16680.064722222221</v>
      </c>
      <c r="T212" s="9">
        <f t="shared" si="10"/>
        <v>16709.208333333332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P213">
        <f t="shared" si="11"/>
        <v>3615</v>
      </c>
      <c r="Q213" t="s">
        <v>8308</v>
      </c>
      <c r="R213" t="s">
        <v>8312</v>
      </c>
      <c r="S213" s="9">
        <f t="shared" si="9"/>
        <v>16667.159918981484</v>
      </c>
      <c r="T213" s="9">
        <f t="shared" si="10"/>
        <v>16697.159918981484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P214">
        <f t="shared" si="11"/>
        <v>3150.5</v>
      </c>
      <c r="Q214" t="s">
        <v>8308</v>
      </c>
      <c r="R214" t="s">
        <v>8312</v>
      </c>
      <c r="S214" s="9">
        <f t="shared" si="9"/>
        <v>16847.881018518518</v>
      </c>
      <c r="T214" s="9">
        <f t="shared" si="10"/>
        <v>16907.839351851853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P215">
        <f t="shared" si="11"/>
        <v>25010</v>
      </c>
      <c r="Q215" t="s">
        <v>8308</v>
      </c>
      <c r="R215" t="s">
        <v>8312</v>
      </c>
      <c r="S215" s="9">
        <f t="shared" si="9"/>
        <v>16633.594293981481</v>
      </c>
      <c r="T215" s="9">
        <f t="shared" si="10"/>
        <v>16663.587974537037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P216">
        <f t="shared" si="11"/>
        <v>6250.5</v>
      </c>
      <c r="Q216" t="s">
        <v>8308</v>
      </c>
      <c r="R216" t="s">
        <v>8312</v>
      </c>
      <c r="S216" s="9">
        <f t="shared" si="9"/>
        <v>16440.640613425927</v>
      </c>
      <c r="T216" s="9">
        <f t="shared" si="10"/>
        <v>16500.640613425927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P217">
        <f t="shared" si="11"/>
        <v>2205</v>
      </c>
      <c r="Q217" t="s">
        <v>8308</v>
      </c>
      <c r="R217" t="s">
        <v>8312</v>
      </c>
      <c r="S217" s="9">
        <f t="shared" si="9"/>
        <v>16806.230115740742</v>
      </c>
      <c r="T217" s="9">
        <f t="shared" si="10"/>
        <v>16848.999305555557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P218">
        <f t="shared" si="11"/>
        <v>38924.61</v>
      </c>
      <c r="Q218" t="s">
        <v>8308</v>
      </c>
      <c r="R218" t="s">
        <v>8312</v>
      </c>
      <c r="S218" s="9">
        <f t="shared" si="9"/>
        <v>16497.958761574075</v>
      </c>
      <c r="T218" s="9">
        <f t="shared" si="10"/>
        <v>16547.917094907407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P219">
        <f t="shared" si="11"/>
        <v>55971.5</v>
      </c>
      <c r="Q219" t="s">
        <v>8308</v>
      </c>
      <c r="R219" t="s">
        <v>8312</v>
      </c>
      <c r="S219" s="9">
        <f t="shared" si="9"/>
        <v>16401.640613425927</v>
      </c>
      <c r="T219" s="9">
        <f t="shared" si="10"/>
        <v>16432.640613425927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P220">
        <f t="shared" si="11"/>
        <v>2550</v>
      </c>
      <c r="Q220" t="s">
        <v>8308</v>
      </c>
      <c r="R220" t="s">
        <v>8312</v>
      </c>
      <c r="S220" s="9">
        <f t="shared" si="9"/>
        <v>16510.628344907407</v>
      </c>
      <c r="T220" s="9">
        <f t="shared" si="10"/>
        <v>16570.628344907407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P221">
        <f t="shared" si="11"/>
        <v>29407.5</v>
      </c>
      <c r="Q221" t="s">
        <v>8308</v>
      </c>
      <c r="R221" t="s">
        <v>8312</v>
      </c>
      <c r="S221" s="9">
        <f t="shared" si="9"/>
        <v>16860.326678240741</v>
      </c>
      <c r="T221" s="9">
        <f t="shared" si="10"/>
        <v>16892.290972222221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P222">
        <f t="shared" si="11"/>
        <v>25180</v>
      </c>
      <c r="Q222" t="s">
        <v>8308</v>
      </c>
      <c r="R222" t="s">
        <v>8312</v>
      </c>
      <c r="S222" s="9">
        <f t="shared" si="9"/>
        <v>16626.643865740742</v>
      </c>
      <c r="T222" s="9">
        <f t="shared" si="10"/>
        <v>16667.837499999998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P223">
        <f t="shared" si="11"/>
        <v>25000</v>
      </c>
      <c r="Q223" t="s">
        <v>8308</v>
      </c>
      <c r="R223" t="s">
        <v>8312</v>
      </c>
      <c r="S223" s="9">
        <f t="shared" si="9"/>
        <v>16462.837546296298</v>
      </c>
      <c r="T223" s="9">
        <f t="shared" si="10"/>
        <v>16522.79587962963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P224">
        <f t="shared" si="11"/>
        <v>565</v>
      </c>
      <c r="Q224" t="s">
        <v>8308</v>
      </c>
      <c r="R224" t="s">
        <v>8312</v>
      </c>
      <c r="S224" s="9">
        <f t="shared" si="9"/>
        <v>16462.769884259258</v>
      </c>
      <c r="T224" s="9">
        <f t="shared" si="10"/>
        <v>16521.110416666666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P225">
        <f t="shared" si="11"/>
        <v>750000</v>
      </c>
      <c r="Q225" t="s">
        <v>8308</v>
      </c>
      <c r="R225" t="s">
        <v>8312</v>
      </c>
      <c r="S225" s="9">
        <f t="shared" si="9"/>
        <v>16913.048032407409</v>
      </c>
      <c r="T225" s="9">
        <f t="shared" si="10"/>
        <v>16943.045138888887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P226">
        <f t="shared" si="11"/>
        <v>3000000</v>
      </c>
      <c r="Q226" t="s">
        <v>8308</v>
      </c>
      <c r="R226" t="s">
        <v>8312</v>
      </c>
      <c r="S226" s="9">
        <f t="shared" si="9"/>
        <v>16566.235254629628</v>
      </c>
      <c r="T226" s="9">
        <f t="shared" si="10"/>
        <v>16626.235254629628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P227">
        <f t="shared" si="11"/>
        <v>100</v>
      </c>
      <c r="Q227" t="s">
        <v>8308</v>
      </c>
      <c r="R227" t="s">
        <v>8312</v>
      </c>
      <c r="S227" s="9">
        <f t="shared" si="9"/>
        <v>16869.96127314815</v>
      </c>
      <c r="T227" s="9">
        <f t="shared" si="10"/>
        <v>16899.919606481482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P228">
        <f t="shared" si="11"/>
        <v>14625</v>
      </c>
      <c r="Q228" t="s">
        <v>8308</v>
      </c>
      <c r="R228" t="s">
        <v>8312</v>
      </c>
      <c r="S228" s="9">
        <f t="shared" si="9"/>
        <v>16537.666018518517</v>
      </c>
      <c r="T228" s="9">
        <f t="shared" si="10"/>
        <v>16586.395138888889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P229">
        <f t="shared" si="11"/>
        <v>14000</v>
      </c>
      <c r="Q229" t="s">
        <v>8308</v>
      </c>
      <c r="R229" t="s">
        <v>8312</v>
      </c>
      <c r="S229" s="9">
        <f t="shared" si="9"/>
        <v>16595.893993055557</v>
      </c>
      <c r="T229" s="9">
        <f t="shared" si="10"/>
        <v>16625.893993055557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P230">
        <f t="shared" si="11"/>
        <v>4000</v>
      </c>
      <c r="Q230" t="s">
        <v>8308</v>
      </c>
      <c r="R230" t="s">
        <v>8312</v>
      </c>
      <c r="S230" s="9">
        <f t="shared" si="9"/>
        <v>16527.686400462964</v>
      </c>
      <c r="T230" s="9">
        <f t="shared" si="10"/>
        <v>16587.686400462964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P231">
        <f t="shared" si="11"/>
        <v>1500</v>
      </c>
      <c r="Q231" t="s">
        <v>8308</v>
      </c>
      <c r="R231" t="s">
        <v>8312</v>
      </c>
      <c r="S231" s="9">
        <f t="shared" si="9"/>
        <v>16814.933993055554</v>
      </c>
      <c r="T231" s="9">
        <f t="shared" si="10"/>
        <v>16844.933993055554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P232">
        <f t="shared" si="11"/>
        <v>7530</v>
      </c>
      <c r="Q232" t="s">
        <v>8308</v>
      </c>
      <c r="R232" t="s">
        <v>8312</v>
      </c>
      <c r="S232" s="9">
        <f t="shared" si="9"/>
        <v>16560.777210648146</v>
      </c>
      <c r="T232" s="9">
        <f t="shared" si="10"/>
        <v>16590.777210648146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P233">
        <f t="shared" si="11"/>
        <v>750000</v>
      </c>
      <c r="Q233" t="s">
        <v>8308</v>
      </c>
      <c r="R233" t="s">
        <v>8312</v>
      </c>
      <c r="S233" s="9">
        <f t="shared" si="9"/>
        <v>16772.958923611113</v>
      </c>
      <c r="T233" s="9">
        <f t="shared" si="10"/>
        <v>16802.958923611113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P234">
        <f t="shared" si="11"/>
        <v>2055</v>
      </c>
      <c r="Q234" t="s">
        <v>8308</v>
      </c>
      <c r="R234" t="s">
        <v>8312</v>
      </c>
      <c r="S234" s="9">
        <f t="shared" si="9"/>
        <v>16463.82576388889</v>
      </c>
      <c r="T234" s="9">
        <f t="shared" si="10"/>
        <v>16493.82576388889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P235">
        <f t="shared" si="11"/>
        <v>175000</v>
      </c>
      <c r="Q235" t="s">
        <v>8308</v>
      </c>
      <c r="R235" t="s">
        <v>8312</v>
      </c>
      <c r="S235" s="9">
        <f t="shared" si="9"/>
        <v>17043.911712962963</v>
      </c>
      <c r="T235" s="9">
        <f t="shared" si="10"/>
        <v>17073.911712962963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P236">
        <f t="shared" si="11"/>
        <v>700.5</v>
      </c>
      <c r="Q236" t="s">
        <v>8308</v>
      </c>
      <c r="R236" t="s">
        <v>8312</v>
      </c>
      <c r="S236" s="9">
        <f t="shared" si="9"/>
        <v>16567.035405092593</v>
      </c>
      <c r="T236" s="9">
        <f t="shared" si="10"/>
        <v>16607.035405092593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P237">
        <f t="shared" si="11"/>
        <v>5000</v>
      </c>
      <c r="Q237" t="s">
        <v>8308</v>
      </c>
      <c r="R237" t="s">
        <v>8312</v>
      </c>
      <c r="S237" s="9">
        <f t="shared" si="9"/>
        <v>16595.908530092594</v>
      </c>
      <c r="T237" s="9">
        <f t="shared" si="10"/>
        <v>16625.908530092594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P238">
        <f t="shared" si="11"/>
        <v>75000</v>
      </c>
      <c r="Q238" t="s">
        <v>8308</v>
      </c>
      <c r="R238" t="s">
        <v>8312</v>
      </c>
      <c r="S238" s="9">
        <f t="shared" si="9"/>
        <v>16752.084479166664</v>
      </c>
      <c r="T238" s="9">
        <f t="shared" si="10"/>
        <v>16805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P239">
        <f t="shared" si="11"/>
        <v>7525</v>
      </c>
      <c r="Q239" t="s">
        <v>8308</v>
      </c>
      <c r="R239" t="s">
        <v>8312</v>
      </c>
      <c r="S239" s="9">
        <f t="shared" si="9"/>
        <v>16808.577187499999</v>
      </c>
      <c r="T239" s="9">
        <f t="shared" si="10"/>
        <v>16868.577187499999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P240">
        <f t="shared" si="11"/>
        <v>13000</v>
      </c>
      <c r="Q240" t="s">
        <v>8308</v>
      </c>
      <c r="R240" t="s">
        <v>8312</v>
      </c>
      <c r="S240" s="9">
        <f t="shared" si="9"/>
        <v>17144.962499999998</v>
      </c>
      <c r="T240" s="9">
        <f t="shared" si="10"/>
        <v>17165.375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P241">
        <f t="shared" si="11"/>
        <v>625</v>
      </c>
      <c r="Q241" t="s">
        <v>8308</v>
      </c>
      <c r="R241" t="s">
        <v>8312</v>
      </c>
      <c r="S241" s="9">
        <f t="shared" si="9"/>
        <v>16728.110300925924</v>
      </c>
      <c r="T241" s="9">
        <f t="shared" si="10"/>
        <v>16747.5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P242">
        <f t="shared" si="11"/>
        <v>15572.560000000001</v>
      </c>
      <c r="Q242" t="s">
        <v>8308</v>
      </c>
      <c r="R242" t="s">
        <v>8313</v>
      </c>
      <c r="S242" s="9">
        <f t="shared" si="9"/>
        <v>15785.708460648149</v>
      </c>
      <c r="T242" s="9">
        <f t="shared" si="10"/>
        <v>15830.708460648149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P243">
        <f t="shared" si="11"/>
        <v>38700</v>
      </c>
      <c r="Q243" t="s">
        <v>8308</v>
      </c>
      <c r="R243" t="s">
        <v>8313</v>
      </c>
      <c r="S243" s="9">
        <f t="shared" si="9"/>
        <v>16380.697962962962</v>
      </c>
      <c r="T243" s="9">
        <f t="shared" si="10"/>
        <v>16425.69796296296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P244">
        <f t="shared" si="11"/>
        <v>13875</v>
      </c>
      <c r="Q244" t="s">
        <v>8308</v>
      </c>
      <c r="R244" t="s">
        <v>8313</v>
      </c>
      <c r="S244" s="9">
        <f t="shared" si="9"/>
        <v>15293.492939814814</v>
      </c>
      <c r="T244" s="9">
        <f t="shared" si="10"/>
        <v>15328.492939814814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P245">
        <f t="shared" si="11"/>
        <v>25324</v>
      </c>
      <c r="Q245" t="s">
        <v>8308</v>
      </c>
      <c r="R245" t="s">
        <v>8313</v>
      </c>
      <c r="S245" s="9">
        <f t="shared" si="9"/>
        <v>16093.047499999999</v>
      </c>
      <c r="T245" s="9">
        <f t="shared" si="10"/>
        <v>16123.047499999999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P246">
        <f t="shared" si="11"/>
        <v>3740.75</v>
      </c>
      <c r="Q246" t="s">
        <v>8308</v>
      </c>
      <c r="R246" t="s">
        <v>8313</v>
      </c>
      <c r="S246" s="9">
        <f t="shared" si="9"/>
        <v>14644.323599537036</v>
      </c>
      <c r="T246" s="9">
        <f t="shared" si="10"/>
        <v>14684.295833333332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P247">
        <f t="shared" si="11"/>
        <v>5093</v>
      </c>
      <c r="Q247" t="s">
        <v>8308</v>
      </c>
      <c r="R247" t="s">
        <v>8313</v>
      </c>
      <c r="S247" s="9">
        <f t="shared" si="9"/>
        <v>15538.053067129631</v>
      </c>
      <c r="T247" s="9">
        <f t="shared" si="10"/>
        <v>15568.053067129631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P248">
        <f t="shared" si="11"/>
        <v>10136.5</v>
      </c>
      <c r="Q248" t="s">
        <v>8308</v>
      </c>
      <c r="R248" t="s">
        <v>8313</v>
      </c>
      <c r="S248" s="9">
        <f t="shared" si="9"/>
        <v>14911.363483796296</v>
      </c>
      <c r="T248" s="9">
        <f t="shared" si="10"/>
        <v>14961.405150462962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P249">
        <f t="shared" si="11"/>
        <v>5852.5</v>
      </c>
      <c r="Q249" t="s">
        <v>8308</v>
      </c>
      <c r="R249" t="s">
        <v>8313</v>
      </c>
      <c r="S249" s="9">
        <f t="shared" si="9"/>
        <v>14861.604328703705</v>
      </c>
      <c r="T249" s="9">
        <f t="shared" si="10"/>
        <v>14898.152083333334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P250">
        <f t="shared" si="11"/>
        <v>85566.5</v>
      </c>
      <c r="Q250" t="s">
        <v>8308</v>
      </c>
      <c r="R250" t="s">
        <v>8313</v>
      </c>
      <c r="S250" s="9">
        <f t="shared" si="9"/>
        <v>15301.774409722222</v>
      </c>
      <c r="T250" s="9">
        <f t="shared" si="10"/>
        <v>15346.774409722222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P251">
        <f t="shared" si="11"/>
        <v>10646</v>
      </c>
      <c r="Q251" t="s">
        <v>8308</v>
      </c>
      <c r="R251" t="s">
        <v>8313</v>
      </c>
      <c r="S251" s="9">
        <f t="shared" si="9"/>
        <v>14763.923842592592</v>
      </c>
      <c r="T251" s="9">
        <f t="shared" si="10"/>
        <v>14843.736111111111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P252">
        <f t="shared" si="11"/>
        <v>30837.5</v>
      </c>
      <c r="Q252" t="s">
        <v>8308</v>
      </c>
      <c r="R252" t="s">
        <v>8313</v>
      </c>
      <c r="S252" s="9">
        <f t="shared" si="9"/>
        <v>15832.565868055557</v>
      </c>
      <c r="T252" s="9">
        <f t="shared" si="10"/>
        <v>15862.565868055557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P253">
        <f t="shared" si="11"/>
        <v>3947.5</v>
      </c>
      <c r="Q253" t="s">
        <v>8308</v>
      </c>
      <c r="R253" t="s">
        <v>8313</v>
      </c>
      <c r="S253" s="9">
        <f t="shared" si="9"/>
        <v>15444.787569444445</v>
      </c>
      <c r="T253" s="9">
        <f t="shared" si="10"/>
        <v>15476.791666666666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P254">
        <f t="shared" si="11"/>
        <v>7114</v>
      </c>
      <c r="Q254" t="s">
        <v>8308</v>
      </c>
      <c r="R254" t="s">
        <v>8313</v>
      </c>
      <c r="S254" s="9">
        <f t="shared" si="9"/>
        <v>14697.662708333335</v>
      </c>
      <c r="T254" s="9">
        <f t="shared" si="10"/>
        <v>14761.165972222223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P255">
        <f t="shared" si="11"/>
        <v>1505.5</v>
      </c>
      <c r="Q255" t="s">
        <v>8308</v>
      </c>
      <c r="R255" t="s">
        <v>8313</v>
      </c>
      <c r="S255" s="9">
        <f t="shared" si="9"/>
        <v>15355.650868055556</v>
      </c>
      <c r="T255" s="9">
        <f t="shared" si="10"/>
        <v>15385.650868055556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P256">
        <f t="shared" si="11"/>
        <v>26033.67</v>
      </c>
      <c r="Q256" t="s">
        <v>8308</v>
      </c>
      <c r="R256" t="s">
        <v>8313</v>
      </c>
      <c r="S256" s="9">
        <f t="shared" si="9"/>
        <v>16694.952662037034</v>
      </c>
      <c r="T256" s="9">
        <f t="shared" si="10"/>
        <v>16725.083333333332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P257">
        <f t="shared" si="11"/>
        <v>8269.33</v>
      </c>
      <c r="Q257" t="s">
        <v>8308</v>
      </c>
      <c r="R257" t="s">
        <v>8313</v>
      </c>
      <c r="S257" s="9">
        <f t="shared" si="9"/>
        <v>15019.526412037039</v>
      </c>
      <c r="T257" s="9">
        <f t="shared" si="10"/>
        <v>15049.484745370371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P258">
        <f t="shared" si="11"/>
        <v>15541.5</v>
      </c>
      <c r="Q258" t="s">
        <v>8308</v>
      </c>
      <c r="R258" t="s">
        <v>8313</v>
      </c>
      <c r="S258" s="9">
        <f t="shared" si="9"/>
        <v>15750.769293981482</v>
      </c>
      <c r="T258" s="9">
        <f t="shared" si="10"/>
        <v>15780.769293981482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P259">
        <f t="shared" si="11"/>
        <v>36177.134999999995</v>
      </c>
      <c r="Q259" t="s">
        <v>8308</v>
      </c>
      <c r="R259" t="s">
        <v>8313</v>
      </c>
      <c r="S259" s="9">
        <f t="shared" ref="S259:S322" si="12">(((J259/60)/60)/24)</f>
        <v>16910.626874999998</v>
      </c>
      <c r="T259" s="9">
        <f t="shared" ref="T259:T322" si="13">(((I259/60/60)/24))</f>
        <v>16940.626874999998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P260">
        <f t="shared" ref="P260:P323" si="14">AVERAGE(D260:E260)</f>
        <v>43671</v>
      </c>
      <c r="Q260" t="s">
        <v>8308</v>
      </c>
      <c r="R260" t="s">
        <v>8313</v>
      </c>
      <c r="S260" s="9">
        <f t="shared" si="12"/>
        <v>15113.051689814814</v>
      </c>
      <c r="T260" s="9">
        <f t="shared" si="13"/>
        <v>15143.051689814814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P261">
        <f t="shared" si="14"/>
        <v>86976.709999999992</v>
      </c>
      <c r="Q261" t="s">
        <v>8308</v>
      </c>
      <c r="R261" t="s">
        <v>8313</v>
      </c>
      <c r="S261" s="9">
        <f t="shared" si="12"/>
        <v>16503.738067129631</v>
      </c>
      <c r="T261" s="9">
        <f t="shared" si="13"/>
        <v>16533.738067129631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P262">
        <f t="shared" si="14"/>
        <v>10320</v>
      </c>
      <c r="Q262" t="s">
        <v>8308</v>
      </c>
      <c r="R262" t="s">
        <v>8313</v>
      </c>
      <c r="S262" s="9">
        <f t="shared" si="12"/>
        <v>14761.755543981482</v>
      </c>
      <c r="T262" s="9">
        <f t="shared" si="13"/>
        <v>14807.415972222223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P263">
        <f t="shared" si="14"/>
        <v>20740</v>
      </c>
      <c r="Q263" t="s">
        <v>8308</v>
      </c>
      <c r="R263" t="s">
        <v>8313</v>
      </c>
      <c r="S263" s="9">
        <f t="shared" si="12"/>
        <v>15448.885462962962</v>
      </c>
      <c r="T263" s="9">
        <f t="shared" si="13"/>
        <v>15498.621527777779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P264">
        <f t="shared" si="14"/>
        <v>4250</v>
      </c>
      <c r="Q264" t="s">
        <v>8308</v>
      </c>
      <c r="R264" t="s">
        <v>8313</v>
      </c>
      <c r="S264" s="9">
        <f t="shared" si="12"/>
        <v>14986.24800925926</v>
      </c>
      <c r="T264" s="9">
        <f t="shared" si="13"/>
        <v>15031.24800925926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P265">
        <f t="shared" si="14"/>
        <v>27260.135000000002</v>
      </c>
      <c r="Q265" t="s">
        <v>8308</v>
      </c>
      <c r="R265" t="s">
        <v>8313</v>
      </c>
      <c r="S265" s="9">
        <f t="shared" si="12"/>
        <v>15580.954791666665</v>
      </c>
      <c r="T265" s="9">
        <f t="shared" si="13"/>
        <v>15610.954791666665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P266">
        <f t="shared" si="14"/>
        <v>5455</v>
      </c>
      <c r="Q266" t="s">
        <v>8308</v>
      </c>
      <c r="R266" t="s">
        <v>8313</v>
      </c>
      <c r="S266" s="9">
        <f t="shared" si="12"/>
        <v>15441.620312500001</v>
      </c>
      <c r="T266" s="9">
        <f t="shared" si="13"/>
        <v>15471.620312500001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P267">
        <f t="shared" si="14"/>
        <v>5277.5</v>
      </c>
      <c r="Q267" t="s">
        <v>8308</v>
      </c>
      <c r="R267" t="s">
        <v>8313</v>
      </c>
      <c r="S267" s="9">
        <f t="shared" si="12"/>
        <v>14698.24571759259</v>
      </c>
      <c r="T267" s="9">
        <f t="shared" si="13"/>
        <v>14739.844444444445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P268">
        <f t="shared" si="14"/>
        <v>1227.5</v>
      </c>
      <c r="Q268" t="s">
        <v>8308</v>
      </c>
      <c r="R268" t="s">
        <v>8313</v>
      </c>
      <c r="S268" s="9">
        <f t="shared" si="12"/>
        <v>14636.174849537039</v>
      </c>
      <c r="T268" s="9">
        <f t="shared" si="13"/>
        <v>14722.160416666666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P269">
        <f t="shared" si="14"/>
        <v>11407.720000000001</v>
      </c>
      <c r="Q269" t="s">
        <v>8308</v>
      </c>
      <c r="R269" t="s">
        <v>8313</v>
      </c>
      <c r="S269" s="9">
        <f t="shared" si="12"/>
        <v>16216.452534722221</v>
      </c>
      <c r="T269" s="9">
        <f t="shared" si="13"/>
        <v>16246.452534722221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P270">
        <f t="shared" si="14"/>
        <v>5285</v>
      </c>
      <c r="Q270" t="s">
        <v>8308</v>
      </c>
      <c r="R270" t="s">
        <v>8313</v>
      </c>
      <c r="S270" s="9">
        <f t="shared" si="12"/>
        <v>15240.152523148148</v>
      </c>
      <c r="T270" s="9">
        <f t="shared" si="13"/>
        <v>15285.194189814814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P271">
        <f t="shared" si="14"/>
        <v>123616.88499999999</v>
      </c>
      <c r="Q271" t="s">
        <v>8308</v>
      </c>
      <c r="R271" t="s">
        <v>8313</v>
      </c>
      <c r="S271" s="9">
        <f t="shared" si="12"/>
        <v>17189.19701388889</v>
      </c>
      <c r="T271" s="9">
        <f t="shared" si="13"/>
        <v>17219.19701388889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P272">
        <f t="shared" si="14"/>
        <v>2905</v>
      </c>
      <c r="Q272" t="s">
        <v>8308</v>
      </c>
      <c r="R272" t="s">
        <v>8313</v>
      </c>
      <c r="S272" s="9">
        <f t="shared" si="12"/>
        <v>15068.866550925924</v>
      </c>
      <c r="T272" s="9">
        <f t="shared" si="13"/>
        <v>15119.166666666666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P273">
        <f t="shared" si="14"/>
        <v>30702</v>
      </c>
      <c r="Q273" t="s">
        <v>8308</v>
      </c>
      <c r="R273" t="s">
        <v>8313</v>
      </c>
      <c r="S273" s="9">
        <f t="shared" si="12"/>
        <v>16043.100243055558</v>
      </c>
      <c r="T273" s="9">
        <f t="shared" si="13"/>
        <v>16072.333333333334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P274">
        <f t="shared" si="14"/>
        <v>4161.5050000000001</v>
      </c>
      <c r="Q274" t="s">
        <v>8308</v>
      </c>
      <c r="R274" t="s">
        <v>8313</v>
      </c>
      <c r="S274" s="9">
        <f t="shared" si="12"/>
        <v>14666.900358796296</v>
      </c>
      <c r="T274" s="9">
        <f t="shared" si="13"/>
        <v>14727.784027777778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P275">
        <f t="shared" si="14"/>
        <v>5194.3950000000004</v>
      </c>
      <c r="Q275" t="s">
        <v>8308</v>
      </c>
      <c r="R275" t="s">
        <v>8313</v>
      </c>
      <c r="S275" s="9">
        <f t="shared" si="12"/>
        <v>15128.498449074074</v>
      </c>
      <c r="T275" s="9">
        <f t="shared" si="13"/>
        <v>15158.498449074074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P276">
        <f t="shared" si="14"/>
        <v>5120</v>
      </c>
      <c r="Q276" t="s">
        <v>8308</v>
      </c>
      <c r="R276" t="s">
        <v>8313</v>
      </c>
      <c r="S276" s="9">
        <f t="shared" si="12"/>
        <v>15400.912372685185</v>
      </c>
      <c r="T276" s="9">
        <f t="shared" si="13"/>
        <v>15435.290972222223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P277">
        <f t="shared" si="14"/>
        <v>20839.5</v>
      </c>
      <c r="Q277" t="s">
        <v>8308</v>
      </c>
      <c r="R277" t="s">
        <v>8313</v>
      </c>
      <c r="S277" s="9">
        <f t="shared" si="12"/>
        <v>15624.032013888891</v>
      </c>
      <c r="T277" s="9">
        <f t="shared" si="13"/>
        <v>15654.073680555557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P278">
        <f t="shared" si="14"/>
        <v>4952</v>
      </c>
      <c r="Q278" t="s">
        <v>8308</v>
      </c>
      <c r="R278" t="s">
        <v>8313</v>
      </c>
      <c r="S278" s="9">
        <f t="shared" si="12"/>
        <v>15398.081874999998</v>
      </c>
      <c r="T278" s="9">
        <f t="shared" si="13"/>
        <v>15458.040208333332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P279">
        <f t="shared" si="14"/>
        <v>68374</v>
      </c>
      <c r="Q279" t="s">
        <v>8308</v>
      </c>
      <c r="R279" t="s">
        <v>8313</v>
      </c>
      <c r="S279" s="9">
        <f t="shared" si="12"/>
        <v>16548.891423611112</v>
      </c>
      <c r="T279" s="9">
        <f t="shared" si="13"/>
        <v>16578.891423611112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P280">
        <f t="shared" si="14"/>
        <v>33797</v>
      </c>
      <c r="Q280" t="s">
        <v>8308</v>
      </c>
      <c r="R280" t="s">
        <v>8313</v>
      </c>
      <c r="S280" s="9">
        <f t="shared" si="12"/>
        <v>15595.040960648148</v>
      </c>
      <c r="T280" s="9">
        <f t="shared" si="13"/>
        <v>15625.040960648148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P281">
        <f t="shared" si="14"/>
        <v>21872.055</v>
      </c>
      <c r="Q281" t="s">
        <v>8308</v>
      </c>
      <c r="R281" t="s">
        <v>8313</v>
      </c>
      <c r="S281" s="9">
        <f t="shared" si="12"/>
        <v>17190.244166666667</v>
      </c>
      <c r="T281" s="9">
        <f t="shared" si="13"/>
        <v>17224.084027777779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P282">
        <f t="shared" si="14"/>
        <v>96054</v>
      </c>
      <c r="Q282" t="s">
        <v>8308</v>
      </c>
      <c r="R282" t="s">
        <v>8313</v>
      </c>
      <c r="S282" s="9">
        <f t="shared" si="12"/>
        <v>16175.590682870368</v>
      </c>
      <c r="T282" s="9">
        <f t="shared" si="13"/>
        <v>16220.590682870368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P283">
        <f t="shared" si="14"/>
        <v>6066.16</v>
      </c>
      <c r="Q283" t="s">
        <v>8308</v>
      </c>
      <c r="R283" t="s">
        <v>8313</v>
      </c>
      <c r="S283" s="9">
        <f t="shared" si="12"/>
        <v>14381.163344907407</v>
      </c>
      <c r="T283" s="9">
        <f t="shared" si="13"/>
        <v>14466.809722222222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P284">
        <f t="shared" si="14"/>
        <v>45267.5</v>
      </c>
      <c r="Q284" t="s">
        <v>8308</v>
      </c>
      <c r="R284" t="s">
        <v>8313</v>
      </c>
      <c r="S284" s="9">
        <f t="shared" si="12"/>
        <v>14625.920046296296</v>
      </c>
      <c r="T284" s="9">
        <f t="shared" si="13"/>
        <v>14662.916666666666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P285">
        <f t="shared" si="14"/>
        <v>19284.525000000001</v>
      </c>
      <c r="Q285" t="s">
        <v>8308</v>
      </c>
      <c r="R285" t="s">
        <v>8313</v>
      </c>
      <c r="S285" s="9">
        <f t="shared" si="12"/>
        <v>15106.71</v>
      </c>
      <c r="T285" s="9">
        <f t="shared" si="13"/>
        <v>15126.207638888889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P286">
        <f t="shared" si="14"/>
        <v>40925.229999999996</v>
      </c>
      <c r="Q286" t="s">
        <v>8308</v>
      </c>
      <c r="R286" t="s">
        <v>8313</v>
      </c>
      <c r="S286" s="9">
        <f t="shared" si="12"/>
        <v>15335.738194444444</v>
      </c>
      <c r="T286" s="9">
        <f t="shared" si="13"/>
        <v>15360.738194444444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P287">
        <f t="shared" si="14"/>
        <v>23017.754999999997</v>
      </c>
      <c r="Q287" t="s">
        <v>8308</v>
      </c>
      <c r="R287" t="s">
        <v>8313</v>
      </c>
      <c r="S287" s="9">
        <f t="shared" si="12"/>
        <v>15937.756111111112</v>
      </c>
      <c r="T287" s="9">
        <f t="shared" si="13"/>
        <v>15967.756111111112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P288">
        <f t="shared" si="14"/>
        <v>15686.5</v>
      </c>
      <c r="Q288" t="s">
        <v>8308</v>
      </c>
      <c r="R288" t="s">
        <v>8313</v>
      </c>
      <c r="S288" s="9">
        <f t="shared" si="12"/>
        <v>15744.816249999998</v>
      </c>
      <c r="T288" s="9">
        <f t="shared" si="13"/>
        <v>15789.774583333332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P289">
        <f t="shared" si="14"/>
        <v>20722.5</v>
      </c>
      <c r="Q289" t="s">
        <v>8308</v>
      </c>
      <c r="R289" t="s">
        <v>8313</v>
      </c>
      <c r="S289" s="9">
        <f t="shared" si="12"/>
        <v>15615.277986111112</v>
      </c>
      <c r="T289" s="9">
        <f t="shared" si="13"/>
        <v>15646.166666666666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P290">
        <f t="shared" si="14"/>
        <v>50802.654999999999</v>
      </c>
      <c r="Q290" t="s">
        <v>8308</v>
      </c>
      <c r="R290" t="s">
        <v>8313</v>
      </c>
      <c r="S290" s="9">
        <f t="shared" si="12"/>
        <v>15482.168900462961</v>
      </c>
      <c r="T290" s="9">
        <f t="shared" si="13"/>
        <v>15517.168900462961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P291">
        <f t="shared" si="14"/>
        <v>15361.5</v>
      </c>
      <c r="Q291" t="s">
        <v>8308</v>
      </c>
      <c r="R291" t="s">
        <v>8313</v>
      </c>
      <c r="S291" s="9">
        <f t="shared" si="12"/>
        <v>15981.456412037036</v>
      </c>
      <c r="T291" s="9">
        <f t="shared" si="13"/>
        <v>16011.456412037036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P292">
        <f t="shared" si="14"/>
        <v>4650.3999999999996</v>
      </c>
      <c r="Q292" t="s">
        <v>8308</v>
      </c>
      <c r="R292" t="s">
        <v>8313</v>
      </c>
      <c r="S292" s="9">
        <f t="shared" si="12"/>
        <v>14957.36917824074</v>
      </c>
      <c r="T292" s="9">
        <f t="shared" si="13"/>
        <v>15007.332638888889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P293">
        <f t="shared" si="14"/>
        <v>5500.5</v>
      </c>
      <c r="Q293" t="s">
        <v>8308</v>
      </c>
      <c r="R293" t="s">
        <v>8313</v>
      </c>
      <c r="S293" s="9">
        <f t="shared" si="12"/>
        <v>15807.769050925926</v>
      </c>
      <c r="T293" s="9">
        <f t="shared" si="13"/>
        <v>15826.000694444445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P294">
        <f t="shared" si="14"/>
        <v>75565.100000000006</v>
      </c>
      <c r="Q294" t="s">
        <v>8308</v>
      </c>
      <c r="R294" t="s">
        <v>8313</v>
      </c>
      <c r="S294" s="9">
        <f t="shared" si="12"/>
        <v>15243.803229166666</v>
      </c>
      <c r="T294" s="9">
        <f t="shared" si="13"/>
        <v>15276.165972222223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P295">
        <f t="shared" si="14"/>
        <v>26180</v>
      </c>
      <c r="Q295" t="s">
        <v>8308</v>
      </c>
      <c r="R295" t="s">
        <v>8313</v>
      </c>
      <c r="S295" s="9">
        <f t="shared" si="12"/>
        <v>16150.66798611111</v>
      </c>
      <c r="T295" s="9">
        <f t="shared" si="13"/>
        <v>16180.66798611111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P296">
        <f t="shared" si="14"/>
        <v>5000</v>
      </c>
      <c r="Q296" t="s">
        <v>8308</v>
      </c>
      <c r="R296" t="s">
        <v>8313</v>
      </c>
      <c r="S296" s="9">
        <f t="shared" si="12"/>
        <v>14774.084421296297</v>
      </c>
      <c r="T296" s="9">
        <f t="shared" si="13"/>
        <v>14809.666666666666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P297">
        <f t="shared" si="14"/>
        <v>58277.279999999999</v>
      </c>
      <c r="Q297" t="s">
        <v>8308</v>
      </c>
      <c r="R297" t="s">
        <v>8313</v>
      </c>
      <c r="S297" s="9">
        <f t="shared" si="12"/>
        <v>15950.004733796297</v>
      </c>
      <c r="T297" s="9">
        <f t="shared" si="13"/>
        <v>16010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P298">
        <f t="shared" si="14"/>
        <v>27340.775000000001</v>
      </c>
      <c r="Q298" t="s">
        <v>8308</v>
      </c>
      <c r="R298" t="s">
        <v>8313</v>
      </c>
      <c r="S298" s="9">
        <f t="shared" si="12"/>
        <v>15565.475497685184</v>
      </c>
      <c r="T298" s="9">
        <f t="shared" si="13"/>
        <v>15590.475497685184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P299">
        <f t="shared" si="14"/>
        <v>20064</v>
      </c>
      <c r="Q299" t="s">
        <v>8308</v>
      </c>
      <c r="R299" t="s">
        <v>8313</v>
      </c>
      <c r="S299" s="9">
        <f t="shared" si="12"/>
        <v>16520.728020833336</v>
      </c>
      <c r="T299" s="9">
        <f t="shared" si="13"/>
        <v>16556.165972222221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P300">
        <f t="shared" si="14"/>
        <v>131627.41999999998</v>
      </c>
      <c r="Q300" t="s">
        <v>8308</v>
      </c>
      <c r="R300" t="s">
        <v>8313</v>
      </c>
      <c r="S300" s="9">
        <f t="shared" si="12"/>
        <v>16140.463518518518</v>
      </c>
      <c r="T300" s="9">
        <f t="shared" si="13"/>
        <v>16199.875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P301">
        <f t="shared" si="14"/>
        <v>13947.625</v>
      </c>
      <c r="Q301" t="s">
        <v>8308</v>
      </c>
      <c r="R301" t="s">
        <v>8313</v>
      </c>
      <c r="S301" s="9">
        <f t="shared" si="12"/>
        <v>14900.225231481481</v>
      </c>
      <c r="T301" s="9">
        <f t="shared" si="13"/>
        <v>14930.266898148147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P302">
        <f t="shared" si="14"/>
        <v>25215.33</v>
      </c>
      <c r="Q302" t="s">
        <v>8308</v>
      </c>
      <c r="R302" t="s">
        <v>8313</v>
      </c>
      <c r="S302" s="9">
        <f t="shared" si="12"/>
        <v>15057.959930555555</v>
      </c>
      <c r="T302" s="9">
        <f t="shared" si="13"/>
        <v>15088.959930555555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P303">
        <f t="shared" si="14"/>
        <v>14217.775</v>
      </c>
      <c r="Q303" t="s">
        <v>8308</v>
      </c>
      <c r="R303" t="s">
        <v>8313</v>
      </c>
      <c r="S303" s="9">
        <f t="shared" si="12"/>
        <v>15743.737673611111</v>
      </c>
      <c r="T303" s="9">
        <f t="shared" si="13"/>
        <v>15783.696006944445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P304">
        <f t="shared" si="14"/>
        <v>10023</v>
      </c>
      <c r="Q304" t="s">
        <v>8308</v>
      </c>
      <c r="R304" t="s">
        <v>8313</v>
      </c>
      <c r="S304" s="9">
        <f t="shared" si="12"/>
        <v>15364.856921296296</v>
      </c>
      <c r="T304" s="9">
        <f t="shared" si="13"/>
        <v>15394.856921296296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P305">
        <f t="shared" si="14"/>
        <v>3562</v>
      </c>
      <c r="Q305" t="s">
        <v>8308</v>
      </c>
      <c r="R305" t="s">
        <v>8313</v>
      </c>
      <c r="S305" s="9">
        <f t="shared" si="12"/>
        <v>15463.07113425926</v>
      </c>
      <c r="T305" s="9">
        <f t="shared" si="13"/>
        <v>15493.07113425926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P306">
        <f t="shared" si="14"/>
        <v>5638</v>
      </c>
      <c r="Q306" t="s">
        <v>8308</v>
      </c>
      <c r="R306" t="s">
        <v>8313</v>
      </c>
      <c r="S306" s="9">
        <f t="shared" si="12"/>
        <v>15545.094872685186</v>
      </c>
      <c r="T306" s="9">
        <f t="shared" si="13"/>
        <v>15584.083333333334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P307">
        <f t="shared" si="14"/>
        <v>8637.5</v>
      </c>
      <c r="Q307" t="s">
        <v>8308</v>
      </c>
      <c r="R307" t="s">
        <v>8313</v>
      </c>
      <c r="S307" s="9">
        <f t="shared" si="12"/>
        <v>15379.630196759259</v>
      </c>
      <c r="T307" s="9">
        <f t="shared" si="13"/>
        <v>15409.630196759259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P308">
        <f t="shared" si="14"/>
        <v>1964.5</v>
      </c>
      <c r="Q308" t="s">
        <v>8308</v>
      </c>
      <c r="R308" t="s">
        <v>8313</v>
      </c>
      <c r="S308" s="9">
        <f t="shared" si="12"/>
        <v>15764.837187500001</v>
      </c>
      <c r="T308" s="9">
        <f t="shared" si="13"/>
        <v>15784.795520833335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P309">
        <f t="shared" si="14"/>
        <v>23245</v>
      </c>
      <c r="Q309" t="s">
        <v>8308</v>
      </c>
      <c r="R309" t="s">
        <v>8313</v>
      </c>
      <c r="S309" s="9">
        <f t="shared" si="12"/>
        <v>15713.944456018517</v>
      </c>
      <c r="T309" s="9">
        <f t="shared" si="13"/>
        <v>15743.944456018517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P310">
        <f t="shared" si="14"/>
        <v>12334</v>
      </c>
      <c r="Q310" t="s">
        <v>8308</v>
      </c>
      <c r="R310" t="s">
        <v>8313</v>
      </c>
      <c r="S310" s="9">
        <f t="shared" si="12"/>
        <v>14998.694560185186</v>
      </c>
      <c r="T310" s="9">
        <f t="shared" si="13"/>
        <v>15043.694560185186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P311">
        <f t="shared" si="14"/>
        <v>19705</v>
      </c>
      <c r="Q311" t="s">
        <v>8308</v>
      </c>
      <c r="R311" t="s">
        <v>8313</v>
      </c>
      <c r="S311" s="9">
        <f t="shared" si="12"/>
        <v>15565.751550925926</v>
      </c>
      <c r="T311" s="9">
        <f t="shared" si="13"/>
        <v>15586.751550925926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P312">
        <f t="shared" si="14"/>
        <v>1020.645</v>
      </c>
      <c r="Q312" t="s">
        <v>8308</v>
      </c>
      <c r="R312" t="s">
        <v>8313</v>
      </c>
      <c r="S312" s="9">
        <f t="shared" si="12"/>
        <v>15252.183136574073</v>
      </c>
      <c r="T312" s="9">
        <f t="shared" si="13"/>
        <v>15267.083333333334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P313">
        <f t="shared" si="14"/>
        <v>20410.165000000001</v>
      </c>
      <c r="Q313" t="s">
        <v>8308</v>
      </c>
      <c r="R313" t="s">
        <v>8313</v>
      </c>
      <c r="S313" s="9">
        <f t="shared" si="12"/>
        <v>15299.219814814816</v>
      </c>
      <c r="T313" s="9">
        <f t="shared" si="13"/>
        <v>15340.332638888889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P314">
        <f t="shared" si="14"/>
        <v>8475</v>
      </c>
      <c r="Q314" t="s">
        <v>8308</v>
      </c>
      <c r="R314" t="s">
        <v>8313</v>
      </c>
      <c r="S314" s="9">
        <f t="shared" si="12"/>
        <v>15779.877685185185</v>
      </c>
      <c r="T314" s="9">
        <f t="shared" si="13"/>
        <v>15809.877685185185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P315">
        <f t="shared" si="14"/>
        <v>17402.5</v>
      </c>
      <c r="Q315" t="s">
        <v>8308</v>
      </c>
      <c r="R315" t="s">
        <v>8313</v>
      </c>
      <c r="S315" s="9">
        <f t="shared" si="12"/>
        <v>14788.227939814817</v>
      </c>
      <c r="T315" s="9">
        <f t="shared" si="13"/>
        <v>14832.665972222223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P316">
        <f t="shared" si="14"/>
        <v>2425.75</v>
      </c>
      <c r="Q316" t="s">
        <v>8308</v>
      </c>
      <c r="R316" t="s">
        <v>8313</v>
      </c>
      <c r="S316" s="9">
        <f t="shared" si="12"/>
        <v>15735.833194444445</v>
      </c>
      <c r="T316" s="9">
        <f t="shared" si="13"/>
        <v>15765.833194444445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P317">
        <f t="shared" si="14"/>
        <v>25156</v>
      </c>
      <c r="Q317" t="s">
        <v>8308</v>
      </c>
      <c r="R317" t="s">
        <v>8313</v>
      </c>
      <c r="S317" s="9">
        <f t="shared" si="12"/>
        <v>15544.77238425926</v>
      </c>
      <c r="T317" s="9">
        <f t="shared" si="13"/>
        <v>15574.77238425926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P318">
        <f t="shared" si="14"/>
        <v>16033</v>
      </c>
      <c r="Q318" t="s">
        <v>8308</v>
      </c>
      <c r="R318" t="s">
        <v>8313</v>
      </c>
      <c r="S318" s="9">
        <f t="shared" si="12"/>
        <v>16381.923576388888</v>
      </c>
      <c r="T318" s="9">
        <f t="shared" si="13"/>
        <v>16415.207638888889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P319">
        <f t="shared" si="14"/>
        <v>30120.5</v>
      </c>
      <c r="Q319" t="s">
        <v>8308</v>
      </c>
      <c r="R319" t="s">
        <v>8313</v>
      </c>
      <c r="S319" s="9">
        <f t="shared" si="12"/>
        <v>16020.676886574072</v>
      </c>
      <c r="T319" s="9">
        <f t="shared" si="13"/>
        <v>16050.676886574072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P320">
        <f t="shared" si="14"/>
        <v>9583</v>
      </c>
      <c r="Q320" t="s">
        <v>8308</v>
      </c>
      <c r="R320" t="s">
        <v>8313</v>
      </c>
      <c r="S320" s="9">
        <f t="shared" si="12"/>
        <v>15761.038784722223</v>
      </c>
      <c r="T320" s="9">
        <f t="shared" si="13"/>
        <v>15790.997118055557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P321">
        <f t="shared" si="14"/>
        <v>5317</v>
      </c>
      <c r="Q321" t="s">
        <v>8308</v>
      </c>
      <c r="R321" t="s">
        <v>8313</v>
      </c>
      <c r="S321" s="9">
        <f t="shared" si="12"/>
        <v>14554.83829861111</v>
      </c>
      <c r="T321" s="9">
        <f t="shared" si="13"/>
        <v>14642.332638888889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P322">
        <f t="shared" si="14"/>
        <v>20658</v>
      </c>
      <c r="Q322" t="s">
        <v>8308</v>
      </c>
      <c r="R322" t="s">
        <v>8313</v>
      </c>
      <c r="S322" s="9">
        <f t="shared" si="12"/>
        <v>16762.55130787037</v>
      </c>
      <c r="T322" s="9">
        <f t="shared" si="13"/>
        <v>16791.958333333332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P323">
        <f t="shared" si="14"/>
        <v>35466</v>
      </c>
      <c r="Q323" t="s">
        <v>8308</v>
      </c>
      <c r="R323" t="s">
        <v>8313</v>
      </c>
      <c r="S323" s="9">
        <f t="shared" ref="S323:S386" si="15">(((J323/60)/60)/24)</f>
        <v>17078.446597222224</v>
      </c>
      <c r="T323" s="9">
        <f t="shared" ref="T323:T386" si="16">(((I323/60/60)/24))</f>
        <v>17113.488263888892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P324">
        <f t="shared" ref="P324:P387" si="17">AVERAGE(D324:E324)</f>
        <v>25989</v>
      </c>
      <c r="Q324" t="s">
        <v>8308</v>
      </c>
      <c r="R324" t="s">
        <v>8313</v>
      </c>
      <c r="S324" s="9">
        <f t="shared" si="15"/>
        <v>16904.57</v>
      </c>
      <c r="T324" s="9">
        <f t="shared" si="16"/>
        <v>16934.57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P325">
        <f t="shared" si="17"/>
        <v>6023</v>
      </c>
      <c r="Q325" t="s">
        <v>8308</v>
      </c>
      <c r="R325" t="s">
        <v>8313</v>
      </c>
      <c r="S325" s="9">
        <f t="shared" si="15"/>
        <v>17128.32136574074</v>
      </c>
      <c r="T325" s="9">
        <f t="shared" si="16"/>
        <v>17156.332638888889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P326">
        <f t="shared" si="17"/>
        <v>8568</v>
      </c>
      <c r="Q326" t="s">
        <v>8308</v>
      </c>
      <c r="R326" t="s">
        <v>8313</v>
      </c>
      <c r="S326" s="9">
        <f t="shared" si="15"/>
        <v>16615.626250000001</v>
      </c>
      <c r="T326" s="9">
        <f t="shared" si="16"/>
        <v>16648.626250000001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P327">
        <f t="shared" si="17"/>
        <v>51099</v>
      </c>
      <c r="Q327" t="s">
        <v>8308</v>
      </c>
      <c r="R327" t="s">
        <v>8313</v>
      </c>
      <c r="S327" s="9">
        <f t="shared" si="15"/>
        <v>17120.187881944443</v>
      </c>
      <c r="T327" s="9">
        <f t="shared" si="16"/>
        <v>17155.187881944443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P328">
        <f t="shared" si="17"/>
        <v>159697.29999999999</v>
      </c>
      <c r="Q328" t="s">
        <v>8308</v>
      </c>
      <c r="R328" t="s">
        <v>8313</v>
      </c>
      <c r="S328" s="9">
        <f t="shared" si="15"/>
        <v>17206.31488425926</v>
      </c>
      <c r="T328" s="9">
        <f t="shared" si="16"/>
        <v>17239.956249999999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P329">
        <f t="shared" si="17"/>
        <v>4728</v>
      </c>
      <c r="Q329" t="s">
        <v>8308</v>
      </c>
      <c r="R329" t="s">
        <v>8313</v>
      </c>
      <c r="S329" s="9">
        <f t="shared" si="15"/>
        <v>16489.235289351851</v>
      </c>
      <c r="T329" s="9">
        <f t="shared" si="16"/>
        <v>16516.333333333332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P330">
        <f t="shared" si="17"/>
        <v>76355.399999999994</v>
      </c>
      <c r="Q330" t="s">
        <v>8308</v>
      </c>
      <c r="R330" t="s">
        <v>8313</v>
      </c>
      <c r="S330" s="9">
        <f t="shared" si="15"/>
        <v>16709.946620370371</v>
      </c>
      <c r="T330" s="9">
        <f t="shared" si="16"/>
        <v>16740.166666666668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P331">
        <f t="shared" si="17"/>
        <v>10275</v>
      </c>
      <c r="Q331" t="s">
        <v>8308</v>
      </c>
      <c r="R331" t="s">
        <v>8313</v>
      </c>
      <c r="S331" s="9">
        <f t="shared" si="15"/>
        <v>16722.466747685186</v>
      </c>
      <c r="T331" s="9">
        <f t="shared" si="16"/>
        <v>16746.166666666668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P332">
        <f t="shared" si="17"/>
        <v>35320</v>
      </c>
      <c r="Q332" t="s">
        <v>8308</v>
      </c>
      <c r="R332" t="s">
        <v>8313</v>
      </c>
      <c r="S332" s="9">
        <f t="shared" si="15"/>
        <v>15810.515775462962</v>
      </c>
      <c r="T332" s="9">
        <f t="shared" si="16"/>
        <v>15842.165972222223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P333">
        <f t="shared" si="17"/>
        <v>41321</v>
      </c>
      <c r="Q333" t="s">
        <v>8308</v>
      </c>
      <c r="R333" t="s">
        <v>8313</v>
      </c>
      <c r="S333" s="9">
        <f t="shared" si="15"/>
        <v>16938.581412037038</v>
      </c>
      <c r="T333" s="9">
        <f t="shared" si="16"/>
        <v>16969.581412037038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P334">
        <f t="shared" si="17"/>
        <v>106507.5</v>
      </c>
      <c r="Q334" t="s">
        <v>8308</v>
      </c>
      <c r="R334" t="s">
        <v>8313</v>
      </c>
      <c r="S334" s="9">
        <f t="shared" si="15"/>
        <v>16694.680289351851</v>
      </c>
      <c r="T334" s="9">
        <f t="shared" si="16"/>
        <v>16736.333333333332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P335">
        <f t="shared" si="17"/>
        <v>45045.5</v>
      </c>
      <c r="Q335" t="s">
        <v>8308</v>
      </c>
      <c r="R335" t="s">
        <v>8313</v>
      </c>
      <c r="S335" s="9">
        <f t="shared" si="15"/>
        <v>16868.636469907407</v>
      </c>
      <c r="T335" s="9">
        <f t="shared" si="16"/>
        <v>16898.59480324074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P336">
        <f t="shared" si="17"/>
        <v>10059.5</v>
      </c>
      <c r="Q336" t="s">
        <v>8308</v>
      </c>
      <c r="R336" t="s">
        <v>8313</v>
      </c>
      <c r="S336" s="9">
        <f t="shared" si="15"/>
        <v>16532.682372685184</v>
      </c>
      <c r="T336" s="9">
        <f t="shared" si="16"/>
        <v>16570.791666666668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P337">
        <f t="shared" si="17"/>
        <v>8617.5</v>
      </c>
      <c r="Q337" t="s">
        <v>8308</v>
      </c>
      <c r="R337" t="s">
        <v>8313</v>
      </c>
      <c r="S337" s="9">
        <f t="shared" si="15"/>
        <v>16532.73744212963</v>
      </c>
      <c r="T337" s="9">
        <f t="shared" si="16"/>
        <v>16563.916666666668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P338">
        <f t="shared" si="17"/>
        <v>27104.89</v>
      </c>
      <c r="Q338" t="s">
        <v>8308</v>
      </c>
      <c r="R338" t="s">
        <v>8313</v>
      </c>
      <c r="S338" s="9">
        <f t="shared" si="15"/>
        <v>16722.596273148149</v>
      </c>
      <c r="T338" s="9">
        <f t="shared" si="16"/>
        <v>16752.637939814816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P339">
        <f t="shared" si="17"/>
        <v>3017.5250000000001</v>
      </c>
      <c r="Q339" t="s">
        <v>8308</v>
      </c>
      <c r="R339" t="s">
        <v>8313</v>
      </c>
      <c r="S339" s="9">
        <f t="shared" si="15"/>
        <v>16478.128564814815</v>
      </c>
      <c r="T339" s="9">
        <f t="shared" si="16"/>
        <v>16508.086898148147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P340">
        <f t="shared" si="17"/>
        <v>15760.02</v>
      </c>
      <c r="Q340" t="s">
        <v>8308</v>
      </c>
      <c r="R340" t="s">
        <v>8313</v>
      </c>
      <c r="S340" s="9">
        <f t="shared" si="15"/>
        <v>16990.755671296298</v>
      </c>
      <c r="T340" s="9">
        <f t="shared" si="16"/>
        <v>17047.041666666668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P341">
        <f t="shared" si="17"/>
        <v>6242.5</v>
      </c>
      <c r="Q341" t="s">
        <v>8308</v>
      </c>
      <c r="R341" t="s">
        <v>8313</v>
      </c>
      <c r="S341" s="9">
        <f t="shared" si="15"/>
        <v>16524.760046296295</v>
      </c>
      <c r="T341" s="9">
        <f t="shared" si="16"/>
        <v>16554.760046296295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P342">
        <f t="shared" si="17"/>
        <v>39379</v>
      </c>
      <c r="Q342" t="s">
        <v>8308</v>
      </c>
      <c r="R342" t="s">
        <v>8313</v>
      </c>
      <c r="S342" s="9">
        <f t="shared" si="15"/>
        <v>17203.669062500001</v>
      </c>
      <c r="T342" s="9">
        <f t="shared" si="16"/>
        <v>17233.875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P343">
        <f t="shared" si="17"/>
        <v>3617.5</v>
      </c>
      <c r="Q343" t="s">
        <v>8308</v>
      </c>
      <c r="R343" t="s">
        <v>8313</v>
      </c>
      <c r="S343" s="9">
        <f t="shared" si="15"/>
        <v>16325.879606481481</v>
      </c>
      <c r="T343" s="9">
        <f t="shared" si="16"/>
        <v>16344.165972222223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P344">
        <f t="shared" si="17"/>
        <v>55100.759999999995</v>
      </c>
      <c r="Q344" t="s">
        <v>8308</v>
      </c>
      <c r="R344" t="s">
        <v>8313</v>
      </c>
      <c r="S344" s="9">
        <f t="shared" si="15"/>
        <v>16890.780844907407</v>
      </c>
      <c r="T344" s="9">
        <f t="shared" si="16"/>
        <v>16920.780844907407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P345">
        <f t="shared" si="17"/>
        <v>30304.294999999998</v>
      </c>
      <c r="Q345" t="s">
        <v>8308</v>
      </c>
      <c r="R345" t="s">
        <v>8313</v>
      </c>
      <c r="S345" s="9">
        <f t="shared" si="15"/>
        <v>16357.737789351851</v>
      </c>
      <c r="T345" s="9">
        <f t="shared" si="16"/>
        <v>16388.125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P346">
        <f t="shared" si="17"/>
        <v>33849</v>
      </c>
      <c r="Q346" t="s">
        <v>8308</v>
      </c>
      <c r="R346" t="s">
        <v>8313</v>
      </c>
      <c r="S346" s="9">
        <f t="shared" si="15"/>
        <v>16542.970995370371</v>
      </c>
      <c r="T346" s="9">
        <f t="shared" si="16"/>
        <v>16587.097222222223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P347">
        <f t="shared" si="17"/>
        <v>16187.5</v>
      </c>
      <c r="Q347" t="s">
        <v>8308</v>
      </c>
      <c r="R347" t="s">
        <v>8313</v>
      </c>
      <c r="S347" s="9">
        <f t="shared" si="15"/>
        <v>16545.944328703703</v>
      </c>
      <c r="T347" s="9">
        <f t="shared" si="16"/>
        <v>16575.944328703703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P348">
        <f t="shared" si="17"/>
        <v>13514.44</v>
      </c>
      <c r="Q348" t="s">
        <v>8308</v>
      </c>
      <c r="R348" t="s">
        <v>8313</v>
      </c>
      <c r="S348" s="9">
        <f t="shared" si="15"/>
        <v>16692.500243055558</v>
      </c>
      <c r="T348" s="9">
        <f t="shared" si="16"/>
        <v>16722.500243055558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P349">
        <f t="shared" si="17"/>
        <v>42318.1</v>
      </c>
      <c r="Q349" t="s">
        <v>8308</v>
      </c>
      <c r="R349" t="s">
        <v>8313</v>
      </c>
      <c r="S349" s="9">
        <f t="shared" si="15"/>
        <v>16723.495474537038</v>
      </c>
      <c r="T349" s="9">
        <f t="shared" si="16"/>
        <v>16753.537141203702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P350">
        <f t="shared" si="17"/>
        <v>10150</v>
      </c>
      <c r="Q350" t="s">
        <v>8308</v>
      </c>
      <c r="R350" t="s">
        <v>8313</v>
      </c>
      <c r="S350" s="9">
        <f t="shared" si="15"/>
        <v>16638.58699074074</v>
      </c>
      <c r="T350" s="9">
        <f t="shared" si="16"/>
        <v>16668.58699074074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P351">
        <f t="shared" si="17"/>
        <v>11633.59</v>
      </c>
      <c r="Q351" t="s">
        <v>8308</v>
      </c>
      <c r="R351" t="s">
        <v>8313</v>
      </c>
      <c r="S351" s="9">
        <f t="shared" si="15"/>
        <v>17191.498935185184</v>
      </c>
      <c r="T351" s="9">
        <f t="shared" si="16"/>
        <v>17221.498935185184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P352">
        <f t="shared" si="17"/>
        <v>26845</v>
      </c>
      <c r="Q352" t="s">
        <v>8308</v>
      </c>
      <c r="R352" t="s">
        <v>8313</v>
      </c>
      <c r="S352" s="9">
        <f t="shared" si="15"/>
        <v>17017.066076388888</v>
      </c>
      <c r="T352" s="9">
        <f t="shared" si="16"/>
        <v>17055.165972222221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P353">
        <f t="shared" si="17"/>
        <v>38648</v>
      </c>
      <c r="Q353" t="s">
        <v>8308</v>
      </c>
      <c r="R353" t="s">
        <v>8313</v>
      </c>
      <c r="S353" s="9">
        <f t="shared" si="15"/>
        <v>16858.964745370369</v>
      </c>
      <c r="T353" s="9">
        <f t="shared" si="16"/>
        <v>16898.923078703705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P354">
        <f t="shared" si="17"/>
        <v>10828</v>
      </c>
      <c r="Q354" t="s">
        <v>8308</v>
      </c>
      <c r="R354" t="s">
        <v>8313</v>
      </c>
      <c r="S354" s="9">
        <f t="shared" si="15"/>
        <v>16321.167453703703</v>
      </c>
      <c r="T354" s="9">
        <f t="shared" si="16"/>
        <v>16351.167453703703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P355">
        <f t="shared" si="17"/>
        <v>60942.59</v>
      </c>
      <c r="Q355" t="s">
        <v>8308</v>
      </c>
      <c r="R355" t="s">
        <v>8313</v>
      </c>
      <c r="S355" s="9">
        <f t="shared" si="15"/>
        <v>16728.791886574076</v>
      </c>
      <c r="T355" s="9">
        <f t="shared" si="16"/>
        <v>16758.83355324074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P356">
        <f t="shared" si="17"/>
        <v>3569</v>
      </c>
      <c r="Q356" t="s">
        <v>8308</v>
      </c>
      <c r="R356" t="s">
        <v>8313</v>
      </c>
      <c r="S356" s="9">
        <f t="shared" si="15"/>
        <v>16869.82778935185</v>
      </c>
      <c r="T356" s="9">
        <f t="shared" si="16"/>
        <v>16899.786122685186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P357">
        <f t="shared" si="17"/>
        <v>37845</v>
      </c>
      <c r="Q357" t="s">
        <v>8308</v>
      </c>
      <c r="R357" t="s">
        <v>8313</v>
      </c>
      <c r="S357" s="9">
        <f t="shared" si="15"/>
        <v>16374.293912037037</v>
      </c>
      <c r="T357" s="9">
        <f t="shared" si="16"/>
        <v>16405.335578703704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P358">
        <f t="shared" si="17"/>
        <v>7600.9650000000001</v>
      </c>
      <c r="Q358" t="s">
        <v>8308</v>
      </c>
      <c r="R358" t="s">
        <v>8313</v>
      </c>
      <c r="S358" s="9">
        <f t="shared" si="15"/>
        <v>16846.803159722222</v>
      </c>
      <c r="T358" s="9">
        <f t="shared" si="16"/>
        <v>16876.761493055554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P359">
        <f t="shared" si="17"/>
        <v>20550</v>
      </c>
      <c r="Q359" t="s">
        <v>8308</v>
      </c>
      <c r="R359" t="s">
        <v>8313</v>
      </c>
      <c r="S359" s="9">
        <f t="shared" si="15"/>
        <v>16509.2221875</v>
      </c>
      <c r="T359" s="9">
        <f t="shared" si="16"/>
        <v>16549.2221875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P360">
        <f t="shared" si="17"/>
        <v>50772</v>
      </c>
      <c r="Q360" t="s">
        <v>8308</v>
      </c>
      <c r="R360" t="s">
        <v>8313</v>
      </c>
      <c r="S360" s="9">
        <f t="shared" si="15"/>
        <v>16938.860196759259</v>
      </c>
      <c r="T360" s="9">
        <f t="shared" si="16"/>
        <v>16967.625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P361">
        <f t="shared" si="17"/>
        <v>24787.5</v>
      </c>
      <c r="Q361" t="s">
        <v>8308</v>
      </c>
      <c r="R361" t="s">
        <v>8313</v>
      </c>
      <c r="S361" s="9">
        <f t="shared" si="15"/>
        <v>16366.07048611111</v>
      </c>
      <c r="T361" s="9">
        <f t="shared" si="16"/>
        <v>16388.216666666667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P362">
        <f t="shared" si="17"/>
        <v>12082.5</v>
      </c>
      <c r="Q362" t="s">
        <v>8308</v>
      </c>
      <c r="R362" t="s">
        <v>8313</v>
      </c>
      <c r="S362" s="9">
        <f t="shared" si="15"/>
        <v>16594.897916666665</v>
      </c>
      <c r="T362" s="9">
        <f t="shared" si="16"/>
        <v>16639.132638888888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P363">
        <f t="shared" si="17"/>
        <v>36938.474999999999</v>
      </c>
      <c r="Q363" t="s">
        <v>8308</v>
      </c>
      <c r="R363" t="s">
        <v>8313</v>
      </c>
      <c r="S363" s="9">
        <f t="shared" si="15"/>
        <v>16367.001226851849</v>
      </c>
      <c r="T363" s="9">
        <f t="shared" si="16"/>
        <v>16397.042893518515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P364">
        <f t="shared" si="17"/>
        <v>10832.5</v>
      </c>
      <c r="Q364" t="s">
        <v>8308</v>
      </c>
      <c r="R364" t="s">
        <v>8313</v>
      </c>
      <c r="S364" s="9">
        <f t="shared" si="15"/>
        <v>16268.210543981482</v>
      </c>
      <c r="T364" s="9">
        <f t="shared" si="16"/>
        <v>16290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P365">
        <f t="shared" si="17"/>
        <v>8984.5</v>
      </c>
      <c r="Q365" t="s">
        <v>8308</v>
      </c>
      <c r="R365" t="s">
        <v>8313</v>
      </c>
      <c r="S365" s="9">
        <f t="shared" si="15"/>
        <v>14686.744629629628</v>
      </c>
      <c r="T365" s="9">
        <f t="shared" si="16"/>
        <v>14731.806944444443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P366">
        <f t="shared" si="17"/>
        <v>7355.65</v>
      </c>
      <c r="Q366" t="s">
        <v>8308</v>
      </c>
      <c r="R366" t="s">
        <v>8313</v>
      </c>
      <c r="S366" s="9">
        <f t="shared" si="15"/>
        <v>16211.859629629631</v>
      </c>
      <c r="T366" s="9">
        <f t="shared" si="16"/>
        <v>16242.165972222223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P367">
        <f t="shared" si="17"/>
        <v>15298</v>
      </c>
      <c r="Q367" t="s">
        <v>8308</v>
      </c>
      <c r="R367" t="s">
        <v>8313</v>
      </c>
      <c r="S367" s="9">
        <f t="shared" si="15"/>
        <v>16099.606469907407</v>
      </c>
      <c r="T367" s="9">
        <f t="shared" si="16"/>
        <v>16129.606469907407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P368">
        <f t="shared" si="17"/>
        <v>38250</v>
      </c>
      <c r="Q368" t="s">
        <v>8308</v>
      </c>
      <c r="R368" t="s">
        <v>8313</v>
      </c>
      <c r="S368" s="9">
        <f t="shared" si="15"/>
        <v>15450.793032407406</v>
      </c>
      <c r="T368" s="9">
        <f t="shared" si="16"/>
        <v>15480.793032407406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P369">
        <f t="shared" si="17"/>
        <v>10167.505000000001</v>
      </c>
      <c r="Q369" t="s">
        <v>8308</v>
      </c>
      <c r="R369" t="s">
        <v>8313</v>
      </c>
      <c r="S369" s="9">
        <f t="shared" si="15"/>
        <v>15786.577291666668</v>
      </c>
      <c r="T369" s="9">
        <f t="shared" si="16"/>
        <v>15826.207638888889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P370">
        <f t="shared" si="17"/>
        <v>12757</v>
      </c>
      <c r="Q370" t="s">
        <v>8308</v>
      </c>
      <c r="R370" t="s">
        <v>8313</v>
      </c>
      <c r="S370" s="9">
        <f t="shared" si="15"/>
        <v>16474.605578703704</v>
      </c>
      <c r="T370" s="9">
        <f t="shared" si="16"/>
        <v>16509.563912037036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P371">
        <f t="shared" si="17"/>
        <v>6830.0599999999995</v>
      </c>
      <c r="Q371" t="s">
        <v>8308</v>
      </c>
      <c r="R371" t="s">
        <v>8313</v>
      </c>
      <c r="S371" s="9">
        <f t="shared" si="15"/>
        <v>15324.551724537037</v>
      </c>
      <c r="T371" s="9">
        <f t="shared" si="16"/>
        <v>15354.551724537037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P372">
        <f t="shared" si="17"/>
        <v>27752.5</v>
      </c>
      <c r="Q372" t="s">
        <v>8308</v>
      </c>
      <c r="R372" t="s">
        <v>8313</v>
      </c>
      <c r="S372" s="9">
        <f t="shared" si="15"/>
        <v>17142.795138888887</v>
      </c>
      <c r="T372" s="9">
        <f t="shared" si="16"/>
        <v>17172.795138888887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P373">
        <f t="shared" si="17"/>
        <v>160626.5</v>
      </c>
      <c r="Q373" t="s">
        <v>8308</v>
      </c>
      <c r="R373" t="s">
        <v>8313</v>
      </c>
      <c r="S373" s="9">
        <f t="shared" si="15"/>
        <v>15692.7678125</v>
      </c>
      <c r="T373" s="9">
        <f t="shared" si="16"/>
        <v>15737.7678125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P374">
        <f t="shared" si="17"/>
        <v>338</v>
      </c>
      <c r="Q374" t="s">
        <v>8308</v>
      </c>
      <c r="R374" t="s">
        <v>8313</v>
      </c>
      <c r="S374" s="9">
        <f t="shared" si="15"/>
        <v>16856.576898148149</v>
      </c>
      <c r="T374" s="9">
        <f t="shared" si="16"/>
        <v>16896.666666666668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P375">
        <f t="shared" si="17"/>
        <v>7750</v>
      </c>
      <c r="Q375" t="s">
        <v>8308</v>
      </c>
      <c r="R375" t="s">
        <v>8313</v>
      </c>
      <c r="S375" s="9">
        <f t="shared" si="15"/>
        <v>15509.91201388889</v>
      </c>
      <c r="T375" s="9">
        <f t="shared" si="16"/>
        <v>15539.91201388889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P376">
        <f t="shared" si="17"/>
        <v>6919.5</v>
      </c>
      <c r="Q376" t="s">
        <v>8308</v>
      </c>
      <c r="R376" t="s">
        <v>8313</v>
      </c>
      <c r="S376" s="9">
        <f t="shared" si="15"/>
        <v>15188.889247685183</v>
      </c>
      <c r="T376" s="9">
        <f t="shared" si="16"/>
        <v>15233.889247685183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P377">
        <f t="shared" si="17"/>
        <v>550</v>
      </c>
      <c r="Q377" t="s">
        <v>8308</v>
      </c>
      <c r="R377" t="s">
        <v>8313</v>
      </c>
      <c r="S377" s="9">
        <f t="shared" si="15"/>
        <v>16088.985081018518</v>
      </c>
      <c r="T377" s="9">
        <f t="shared" si="16"/>
        <v>16130.720833333333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P378">
        <f t="shared" si="17"/>
        <v>2523</v>
      </c>
      <c r="Q378" t="s">
        <v>8308</v>
      </c>
      <c r="R378" t="s">
        <v>8313</v>
      </c>
      <c r="S378" s="9">
        <f t="shared" si="15"/>
        <v>17007.45273148148</v>
      </c>
      <c r="T378" s="9">
        <f t="shared" si="16"/>
        <v>17038.45273148148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P379">
        <f t="shared" si="17"/>
        <v>12864</v>
      </c>
      <c r="Q379" t="s">
        <v>8308</v>
      </c>
      <c r="R379" t="s">
        <v>8313</v>
      </c>
      <c r="S379" s="9">
        <f t="shared" si="15"/>
        <v>16723.250787037035</v>
      </c>
      <c r="T379" s="9">
        <f t="shared" si="16"/>
        <v>16753.292361111111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P380">
        <f t="shared" si="17"/>
        <v>3176.5</v>
      </c>
      <c r="Q380" t="s">
        <v>8308</v>
      </c>
      <c r="R380" t="s">
        <v>8313</v>
      </c>
      <c r="S380" s="9">
        <f t="shared" si="15"/>
        <v>16801.571851851852</v>
      </c>
      <c r="T380" s="9">
        <f t="shared" si="16"/>
        <v>16825.994444444445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P381">
        <f t="shared" si="17"/>
        <v>16206</v>
      </c>
      <c r="Q381" t="s">
        <v>8308</v>
      </c>
      <c r="R381" t="s">
        <v>8313</v>
      </c>
      <c r="S381" s="9">
        <f t="shared" si="15"/>
        <v>15418.688333333332</v>
      </c>
      <c r="T381" s="9">
        <f t="shared" si="16"/>
        <v>15463.688333333332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P382">
        <f t="shared" si="17"/>
        <v>4830</v>
      </c>
      <c r="Q382" t="s">
        <v>8308</v>
      </c>
      <c r="R382" t="s">
        <v>8313</v>
      </c>
      <c r="S382" s="9">
        <f t="shared" si="15"/>
        <v>16798.719814814816</v>
      </c>
      <c r="T382" s="9">
        <f t="shared" si="16"/>
        <v>16823.719814814816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P383">
        <f t="shared" si="17"/>
        <v>25591.25</v>
      </c>
      <c r="Q383" t="s">
        <v>8308</v>
      </c>
      <c r="R383" t="s">
        <v>8313</v>
      </c>
      <c r="S383" s="9">
        <f t="shared" si="15"/>
        <v>15516.698113425928</v>
      </c>
      <c r="T383" s="9">
        <f t="shared" si="16"/>
        <v>15551.208333333334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P384">
        <f t="shared" si="17"/>
        <v>1067.5</v>
      </c>
      <c r="Q384" t="s">
        <v>8308</v>
      </c>
      <c r="R384" t="s">
        <v>8313</v>
      </c>
      <c r="S384" s="9">
        <f t="shared" si="15"/>
        <v>15575.709490740743</v>
      </c>
      <c r="T384" s="9">
        <f t="shared" si="16"/>
        <v>15589.709490740743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P385">
        <f t="shared" si="17"/>
        <v>1532</v>
      </c>
      <c r="Q385" t="s">
        <v>8308</v>
      </c>
      <c r="R385" t="s">
        <v>8313</v>
      </c>
      <c r="S385" s="9">
        <f t="shared" si="15"/>
        <v>16186.117581018518</v>
      </c>
      <c r="T385" s="9">
        <f t="shared" si="16"/>
        <v>16209.117581018518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P386">
        <f t="shared" si="17"/>
        <v>21210.5</v>
      </c>
      <c r="Q386" t="s">
        <v>8308</v>
      </c>
      <c r="R386" t="s">
        <v>8313</v>
      </c>
      <c r="S386" s="9">
        <f t="shared" si="15"/>
        <v>16411.781793981481</v>
      </c>
      <c r="T386" s="9">
        <f t="shared" si="16"/>
        <v>16441.781793981481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P387">
        <f t="shared" si="17"/>
        <v>25747.75</v>
      </c>
      <c r="Q387" t="s">
        <v>8308</v>
      </c>
      <c r="R387" t="s">
        <v>8313</v>
      </c>
      <c r="S387" s="9">
        <f t="shared" ref="S387:S450" si="18">(((J387/60)/60)/24)</f>
        <v>16365.584502314814</v>
      </c>
      <c r="T387" s="9">
        <f t="shared" ref="T387:T450" si="19">(((I387/60/60)/24))</f>
        <v>16395.626168981482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P388">
        <f t="shared" ref="P388:P451" si="20">AVERAGE(D388:E388)</f>
        <v>600.5</v>
      </c>
      <c r="Q388" t="s">
        <v>8308</v>
      </c>
      <c r="R388" t="s">
        <v>8313</v>
      </c>
      <c r="S388" s="9">
        <f t="shared" si="18"/>
        <v>16642.951284722225</v>
      </c>
      <c r="T388" s="9">
        <f t="shared" si="19"/>
        <v>16657.951284722225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P389">
        <f t="shared" si="20"/>
        <v>59658</v>
      </c>
      <c r="Q389" t="s">
        <v>8308</v>
      </c>
      <c r="R389" t="s">
        <v>8313</v>
      </c>
      <c r="S389" s="9">
        <f t="shared" si="18"/>
        <v>16631.676597222224</v>
      </c>
      <c r="T389" s="9">
        <f t="shared" si="19"/>
        <v>16662.25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P390">
        <f t="shared" si="20"/>
        <v>5654</v>
      </c>
      <c r="Q390" t="s">
        <v>8308</v>
      </c>
      <c r="R390" t="s">
        <v>8313</v>
      </c>
      <c r="S390" s="9">
        <f t="shared" si="18"/>
        <v>16980.076157407409</v>
      </c>
      <c r="T390" s="9">
        <f t="shared" si="19"/>
        <v>17010.076157407409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P391">
        <f t="shared" si="20"/>
        <v>95722.06</v>
      </c>
      <c r="Q391" t="s">
        <v>8308</v>
      </c>
      <c r="R391" t="s">
        <v>8313</v>
      </c>
      <c r="S391" s="9">
        <f t="shared" si="18"/>
        <v>16105.063078703703</v>
      </c>
      <c r="T391" s="9">
        <f t="shared" si="19"/>
        <v>16136.957638888889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P392">
        <f t="shared" si="20"/>
        <v>1000</v>
      </c>
      <c r="Q392" t="s">
        <v>8308</v>
      </c>
      <c r="R392" t="s">
        <v>8313</v>
      </c>
      <c r="S392" s="9">
        <f t="shared" si="18"/>
        <v>16543.036712962963</v>
      </c>
      <c r="T392" s="9">
        <f t="shared" si="19"/>
        <v>16563.036712962963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P393">
        <f t="shared" si="20"/>
        <v>20061</v>
      </c>
      <c r="Q393" t="s">
        <v>8308</v>
      </c>
      <c r="R393" t="s">
        <v>8313</v>
      </c>
      <c r="S393" s="9">
        <f t="shared" si="18"/>
        <v>15296.042256944447</v>
      </c>
      <c r="T393" s="9">
        <f t="shared" si="19"/>
        <v>15326.040972222223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P394">
        <f t="shared" si="20"/>
        <v>18583.5</v>
      </c>
      <c r="Q394" t="s">
        <v>8308</v>
      </c>
      <c r="R394" t="s">
        <v>8313</v>
      </c>
      <c r="S394" s="9">
        <f t="shared" si="18"/>
        <v>15194.717256944445</v>
      </c>
      <c r="T394" s="9">
        <f t="shared" si="19"/>
        <v>15225.125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P395">
        <f t="shared" si="20"/>
        <v>52611.5</v>
      </c>
      <c r="Q395" t="s">
        <v>8308</v>
      </c>
      <c r="R395" t="s">
        <v>8313</v>
      </c>
      <c r="S395" s="9">
        <f t="shared" si="18"/>
        <v>15957.708935185185</v>
      </c>
      <c r="T395" s="9">
        <f t="shared" si="19"/>
        <v>15988.708935185185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P396">
        <f t="shared" si="20"/>
        <v>4979.5</v>
      </c>
      <c r="Q396" t="s">
        <v>8308</v>
      </c>
      <c r="R396" t="s">
        <v>8313</v>
      </c>
      <c r="S396" s="9">
        <f t="shared" si="18"/>
        <v>16848.818078703705</v>
      </c>
      <c r="T396" s="9">
        <f t="shared" si="19"/>
        <v>16908.776412037038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P397">
        <f t="shared" si="20"/>
        <v>10402.225</v>
      </c>
      <c r="Q397" t="s">
        <v>8308</v>
      </c>
      <c r="R397" t="s">
        <v>8313</v>
      </c>
      <c r="S397" s="9">
        <f t="shared" si="18"/>
        <v>15421.909259259259</v>
      </c>
      <c r="T397" s="9">
        <f t="shared" si="19"/>
        <v>15457.897222222222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P398">
        <f t="shared" si="20"/>
        <v>15500</v>
      </c>
      <c r="Q398" t="s">
        <v>8308</v>
      </c>
      <c r="R398" t="s">
        <v>8313</v>
      </c>
      <c r="S398" s="9">
        <f t="shared" si="18"/>
        <v>15513.564884259258</v>
      </c>
      <c r="T398" s="9">
        <f t="shared" si="19"/>
        <v>15528.564884259258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P399">
        <f t="shared" si="20"/>
        <v>12686.674999999999</v>
      </c>
      <c r="Q399" t="s">
        <v>8308</v>
      </c>
      <c r="R399" t="s">
        <v>8313</v>
      </c>
      <c r="S399" s="9">
        <f t="shared" si="18"/>
        <v>14810.776435185186</v>
      </c>
      <c r="T399" s="9">
        <f t="shared" si="19"/>
        <v>14853.155555555555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P400">
        <f t="shared" si="20"/>
        <v>8443.5</v>
      </c>
      <c r="Q400" t="s">
        <v>8308</v>
      </c>
      <c r="R400" t="s">
        <v>8313</v>
      </c>
      <c r="S400" s="9">
        <f t="shared" si="18"/>
        <v>16509.793125</v>
      </c>
      <c r="T400" s="9">
        <f t="shared" si="19"/>
        <v>16554.793125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P401">
        <f t="shared" si="20"/>
        <v>20680.5</v>
      </c>
      <c r="Q401" t="s">
        <v>8308</v>
      </c>
      <c r="R401" t="s">
        <v>8313</v>
      </c>
      <c r="S401" s="9">
        <f t="shared" si="18"/>
        <v>17118.875775462962</v>
      </c>
      <c r="T401" s="9">
        <f t="shared" si="19"/>
        <v>17149.5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P402">
        <f t="shared" si="20"/>
        <v>10615.125</v>
      </c>
      <c r="Q402" t="s">
        <v>8308</v>
      </c>
      <c r="R402" t="s">
        <v>8313</v>
      </c>
      <c r="S402" s="9">
        <f t="shared" si="18"/>
        <v>16176.635960648149</v>
      </c>
      <c r="T402" s="9">
        <f t="shared" si="19"/>
        <v>16207.145833333334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P403">
        <f t="shared" si="20"/>
        <v>50953</v>
      </c>
      <c r="Q403" t="s">
        <v>8308</v>
      </c>
      <c r="R403" t="s">
        <v>8313</v>
      </c>
      <c r="S403" s="9">
        <f t="shared" si="18"/>
        <v>15163.84224537037</v>
      </c>
      <c r="T403" s="9">
        <f t="shared" si="19"/>
        <v>15193.84224537037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P404">
        <f t="shared" si="20"/>
        <v>2416.5</v>
      </c>
      <c r="Q404" t="s">
        <v>8308</v>
      </c>
      <c r="R404" t="s">
        <v>8313</v>
      </c>
      <c r="S404" s="9">
        <f t="shared" si="18"/>
        <v>16723.539548611112</v>
      </c>
      <c r="T404" s="9">
        <f t="shared" si="19"/>
        <v>16744.581215277776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P405">
        <f t="shared" si="20"/>
        <v>5131.5</v>
      </c>
      <c r="Q405" t="s">
        <v>8308</v>
      </c>
      <c r="R405" t="s">
        <v>8313</v>
      </c>
      <c r="S405" s="9">
        <f t="shared" si="18"/>
        <v>15149.310659722223</v>
      </c>
      <c r="T405" s="9">
        <f t="shared" si="19"/>
        <v>15196.297222222223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P406">
        <f t="shared" si="20"/>
        <v>35541</v>
      </c>
      <c r="Q406" t="s">
        <v>8308</v>
      </c>
      <c r="R406" t="s">
        <v>8313</v>
      </c>
      <c r="S406" s="9">
        <f t="shared" si="18"/>
        <v>16077.628032407409</v>
      </c>
      <c r="T406" s="9">
        <f t="shared" si="19"/>
        <v>16106.96111111111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P407">
        <f t="shared" si="20"/>
        <v>2928</v>
      </c>
      <c r="Q407" t="s">
        <v>8308</v>
      </c>
      <c r="R407" t="s">
        <v>8313</v>
      </c>
      <c r="S407" s="9">
        <f t="shared" si="18"/>
        <v>16105.08494212963</v>
      </c>
      <c r="T407" s="9">
        <f t="shared" si="19"/>
        <v>16135.08494212963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P408">
        <f t="shared" si="20"/>
        <v>2907.8649999999998</v>
      </c>
      <c r="Q408" t="s">
        <v>8308</v>
      </c>
      <c r="R408" t="s">
        <v>8313</v>
      </c>
      <c r="S408" s="9">
        <f t="shared" si="18"/>
        <v>15069.162465277777</v>
      </c>
      <c r="T408" s="9">
        <f t="shared" si="19"/>
        <v>15103.249305555555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P409">
        <f t="shared" si="20"/>
        <v>2015.5</v>
      </c>
      <c r="Q409" t="s">
        <v>8308</v>
      </c>
      <c r="R409" t="s">
        <v>8313</v>
      </c>
      <c r="S409" s="9">
        <f t="shared" si="18"/>
        <v>15237.870949074075</v>
      </c>
      <c r="T409" s="9">
        <f t="shared" si="19"/>
        <v>15297.912615740743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P410">
        <f t="shared" si="20"/>
        <v>6043.13</v>
      </c>
      <c r="Q410" t="s">
        <v>8308</v>
      </c>
      <c r="R410" t="s">
        <v>8313</v>
      </c>
      <c r="S410" s="9">
        <f t="shared" si="18"/>
        <v>15974.735995370369</v>
      </c>
      <c r="T410" s="9">
        <f t="shared" si="19"/>
        <v>16014.777662037035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P411">
        <f t="shared" si="20"/>
        <v>592</v>
      </c>
      <c r="Q411" t="s">
        <v>8308</v>
      </c>
      <c r="R411" t="s">
        <v>8313</v>
      </c>
      <c r="S411" s="9">
        <f t="shared" si="18"/>
        <v>16974.862777777777</v>
      </c>
      <c r="T411" s="9">
        <f t="shared" si="19"/>
        <v>17004.862777777777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P412">
        <f t="shared" si="20"/>
        <v>1141.5</v>
      </c>
      <c r="Q412" t="s">
        <v>8308</v>
      </c>
      <c r="R412" t="s">
        <v>8313</v>
      </c>
      <c r="S412" s="9">
        <f t="shared" si="18"/>
        <v>16544.981446759262</v>
      </c>
      <c r="T412" s="9">
        <f t="shared" si="19"/>
        <v>16604.981446759262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P413">
        <f t="shared" si="20"/>
        <v>30157.5</v>
      </c>
      <c r="Q413" t="s">
        <v>8308</v>
      </c>
      <c r="R413" t="s">
        <v>8313</v>
      </c>
      <c r="S413" s="9">
        <f t="shared" si="18"/>
        <v>16029.175972222221</v>
      </c>
      <c r="T413" s="9">
        <f t="shared" si="19"/>
        <v>16061.208333333334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P414">
        <f t="shared" si="20"/>
        <v>2835.5</v>
      </c>
      <c r="Q414" t="s">
        <v>8308</v>
      </c>
      <c r="R414" t="s">
        <v>8313</v>
      </c>
      <c r="S414" s="9">
        <f t="shared" si="18"/>
        <v>15530.742800925926</v>
      </c>
      <c r="T414" s="9">
        <f t="shared" si="19"/>
        <v>15546.742800925926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P415">
        <f t="shared" si="20"/>
        <v>13125.5</v>
      </c>
      <c r="Q415" t="s">
        <v>8308</v>
      </c>
      <c r="R415" t="s">
        <v>8313</v>
      </c>
      <c r="S415" s="9">
        <f t="shared" si="18"/>
        <v>15510.877442129628</v>
      </c>
      <c r="T415" s="9">
        <f t="shared" si="19"/>
        <v>15540.877442129628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P416">
        <f t="shared" si="20"/>
        <v>18764</v>
      </c>
      <c r="Q416" t="s">
        <v>8308</v>
      </c>
      <c r="R416" t="s">
        <v>8313</v>
      </c>
      <c r="S416" s="9">
        <f t="shared" si="18"/>
        <v>15960.063252314814</v>
      </c>
      <c r="T416" s="9">
        <f t="shared" si="19"/>
        <v>15990.063252314814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P417">
        <f t="shared" si="20"/>
        <v>1415.03</v>
      </c>
      <c r="Q417" t="s">
        <v>8308</v>
      </c>
      <c r="R417" t="s">
        <v>8313</v>
      </c>
      <c r="S417" s="9">
        <f t="shared" si="18"/>
        <v>16335.851875</v>
      </c>
      <c r="T417" s="9">
        <f t="shared" si="19"/>
        <v>16360.5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P418">
        <f t="shared" si="20"/>
        <v>1101.085</v>
      </c>
      <c r="Q418" t="s">
        <v>8308</v>
      </c>
      <c r="R418" t="s">
        <v>8313</v>
      </c>
      <c r="S418" s="9">
        <f t="shared" si="18"/>
        <v>16079.396192129629</v>
      </c>
      <c r="T418" s="9">
        <f t="shared" si="19"/>
        <v>16109.396192129629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P419">
        <f t="shared" si="20"/>
        <v>10513</v>
      </c>
      <c r="Q419" t="s">
        <v>8308</v>
      </c>
      <c r="R419" t="s">
        <v>8313</v>
      </c>
      <c r="S419" s="9">
        <f t="shared" si="18"/>
        <v>15791.970601851854</v>
      </c>
      <c r="T419" s="9">
        <f t="shared" si="19"/>
        <v>15803.189583333333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P420">
        <f t="shared" si="20"/>
        <v>22471</v>
      </c>
      <c r="Q420" t="s">
        <v>8308</v>
      </c>
      <c r="R420" t="s">
        <v>8313</v>
      </c>
      <c r="S420" s="9">
        <f t="shared" si="18"/>
        <v>16609.282372685186</v>
      </c>
      <c r="T420" s="9">
        <f t="shared" si="19"/>
        <v>16639.282372685186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P421">
        <f t="shared" si="20"/>
        <v>8017.5</v>
      </c>
      <c r="Q421" t="s">
        <v>8308</v>
      </c>
      <c r="R421" t="s">
        <v>8313</v>
      </c>
      <c r="S421" s="9">
        <f t="shared" si="18"/>
        <v>15825.842442129629</v>
      </c>
      <c r="T421" s="9">
        <f t="shared" si="19"/>
        <v>15885.842442129629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P422">
        <f t="shared" si="20"/>
        <v>1657.25</v>
      </c>
      <c r="Q422" t="s">
        <v>8308</v>
      </c>
      <c r="R422" t="s">
        <v>8314</v>
      </c>
      <c r="S422" s="9">
        <f t="shared" si="18"/>
        <v>16113.236469907408</v>
      </c>
      <c r="T422" s="9">
        <f t="shared" si="19"/>
        <v>16143.19480324074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P423">
        <f t="shared" si="20"/>
        <v>7650.5</v>
      </c>
      <c r="Q423" t="s">
        <v>8308</v>
      </c>
      <c r="R423" t="s">
        <v>8314</v>
      </c>
      <c r="S423" s="9">
        <f t="shared" si="18"/>
        <v>16608.491388888888</v>
      </c>
      <c r="T423" s="9">
        <f t="shared" si="19"/>
        <v>16668.491388888888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P424">
        <f t="shared" si="20"/>
        <v>20215</v>
      </c>
      <c r="Q424" t="s">
        <v>8308</v>
      </c>
      <c r="R424" t="s">
        <v>8314</v>
      </c>
      <c r="S424" s="9">
        <f t="shared" si="18"/>
        <v>16294.260381944443</v>
      </c>
      <c r="T424" s="9">
        <f t="shared" si="19"/>
        <v>16324.260381944443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P425">
        <f t="shared" si="20"/>
        <v>10076.5</v>
      </c>
      <c r="Q425" t="s">
        <v>8308</v>
      </c>
      <c r="R425" t="s">
        <v>8314</v>
      </c>
      <c r="S425" s="9">
        <f t="shared" si="18"/>
        <v>15831.926273148149</v>
      </c>
      <c r="T425" s="9">
        <f t="shared" si="19"/>
        <v>15861.926273148149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P426">
        <f t="shared" si="20"/>
        <v>1601.95</v>
      </c>
      <c r="Q426" t="s">
        <v>8308</v>
      </c>
      <c r="R426" t="s">
        <v>8314</v>
      </c>
      <c r="S426" s="9">
        <f t="shared" si="18"/>
        <v>15365.376145833332</v>
      </c>
      <c r="T426" s="9">
        <f t="shared" si="19"/>
        <v>15425.334479166666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P427">
        <f t="shared" si="20"/>
        <v>25003</v>
      </c>
      <c r="Q427" t="s">
        <v>8308</v>
      </c>
      <c r="R427" t="s">
        <v>8314</v>
      </c>
      <c r="S427" s="9">
        <f t="shared" si="18"/>
        <v>16706.861157407406</v>
      </c>
      <c r="T427" s="9">
        <f t="shared" si="19"/>
        <v>16766.902824074074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P428">
        <f t="shared" si="20"/>
        <v>5066.5</v>
      </c>
      <c r="Q428" t="s">
        <v>8308</v>
      </c>
      <c r="R428" t="s">
        <v>8314</v>
      </c>
      <c r="S428" s="9">
        <f t="shared" si="18"/>
        <v>16831.711967592593</v>
      </c>
      <c r="T428" s="9">
        <f t="shared" si="19"/>
        <v>16861.711967592593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P429">
        <f t="shared" si="20"/>
        <v>3250</v>
      </c>
      <c r="Q429" t="s">
        <v>8308</v>
      </c>
      <c r="R429" t="s">
        <v>8314</v>
      </c>
      <c r="S429" s="9">
        <f t="shared" si="18"/>
        <v>16716.909027777776</v>
      </c>
      <c r="T429" s="9">
        <f t="shared" si="19"/>
        <v>16730.790972222221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P430">
        <f t="shared" si="20"/>
        <v>6338</v>
      </c>
      <c r="Q430" t="s">
        <v>8308</v>
      </c>
      <c r="R430" t="s">
        <v>8314</v>
      </c>
      <c r="S430" s="9">
        <f t="shared" si="18"/>
        <v>16209.766724537038</v>
      </c>
      <c r="T430" s="9">
        <f t="shared" si="19"/>
        <v>16237.916666666666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P431">
        <f t="shared" si="20"/>
        <v>2500</v>
      </c>
      <c r="Q431" t="s">
        <v>8308</v>
      </c>
      <c r="R431" t="s">
        <v>8314</v>
      </c>
      <c r="S431" s="9">
        <f t="shared" si="18"/>
        <v>14501.901412037039</v>
      </c>
      <c r="T431" s="9">
        <f t="shared" si="19"/>
        <v>14575.207638888889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P432">
        <f t="shared" si="20"/>
        <v>512</v>
      </c>
      <c r="Q432" t="s">
        <v>8308</v>
      </c>
      <c r="R432" t="s">
        <v>8314</v>
      </c>
      <c r="S432" s="9">
        <f t="shared" si="18"/>
        <v>15944.107256944444</v>
      </c>
      <c r="T432" s="9">
        <f t="shared" si="19"/>
        <v>15959.107256944444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P433">
        <f t="shared" si="20"/>
        <v>1707.5</v>
      </c>
      <c r="Q433" t="s">
        <v>8308</v>
      </c>
      <c r="R433" t="s">
        <v>8314</v>
      </c>
      <c r="S433" s="9">
        <f t="shared" si="18"/>
        <v>16957.871331018516</v>
      </c>
      <c r="T433" s="9">
        <f t="shared" si="19"/>
        <v>16987.871331018516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P434">
        <f t="shared" si="20"/>
        <v>3285</v>
      </c>
      <c r="Q434" t="s">
        <v>8308</v>
      </c>
      <c r="R434" t="s">
        <v>8314</v>
      </c>
      <c r="S434" s="9">
        <f t="shared" si="18"/>
        <v>16669.726631944446</v>
      </c>
      <c r="T434" s="9">
        <f t="shared" si="19"/>
        <v>16729.726631944446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P435">
        <f t="shared" si="20"/>
        <v>1500</v>
      </c>
      <c r="Q435" t="s">
        <v>8308</v>
      </c>
      <c r="R435" t="s">
        <v>8314</v>
      </c>
      <c r="S435" s="9">
        <f t="shared" si="18"/>
        <v>16659.629884259262</v>
      </c>
      <c r="T435" s="9">
        <f t="shared" si="19"/>
        <v>16719.629884259262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P436">
        <f t="shared" si="20"/>
        <v>1312.5</v>
      </c>
      <c r="Q436" t="s">
        <v>8308</v>
      </c>
      <c r="R436" t="s">
        <v>8314</v>
      </c>
      <c r="S436" s="9">
        <f t="shared" si="18"/>
        <v>16007.834513888889</v>
      </c>
      <c r="T436" s="9">
        <f t="shared" si="19"/>
        <v>16040.876180555555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P437">
        <f t="shared" si="20"/>
        <v>55001.5</v>
      </c>
      <c r="Q437" t="s">
        <v>8308</v>
      </c>
      <c r="R437" t="s">
        <v>8314</v>
      </c>
      <c r="S437" s="9">
        <f t="shared" si="18"/>
        <v>15931.747453703703</v>
      </c>
      <c r="T437" s="9">
        <f t="shared" si="19"/>
        <v>15961.747453703703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P438">
        <f t="shared" si="20"/>
        <v>500</v>
      </c>
      <c r="Q438" t="s">
        <v>8308</v>
      </c>
      <c r="R438" t="s">
        <v>8314</v>
      </c>
      <c r="S438" s="9">
        <f t="shared" si="18"/>
        <v>15887.36241898148</v>
      </c>
      <c r="T438" s="9">
        <f t="shared" si="19"/>
        <v>15917.36241898148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P439">
        <f t="shared" si="20"/>
        <v>3500</v>
      </c>
      <c r="Q439" t="s">
        <v>8308</v>
      </c>
      <c r="R439" t="s">
        <v>8314</v>
      </c>
      <c r="S439" s="9">
        <f t="shared" si="18"/>
        <v>17022.318587962964</v>
      </c>
      <c r="T439" s="9">
        <f t="shared" si="19"/>
        <v>17082.318587962964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P440">
        <f t="shared" si="20"/>
        <v>10938</v>
      </c>
      <c r="Q440" t="s">
        <v>8308</v>
      </c>
      <c r="R440" t="s">
        <v>8314</v>
      </c>
      <c r="S440" s="9">
        <f t="shared" si="18"/>
        <v>16727.261087962961</v>
      </c>
      <c r="T440" s="9">
        <f t="shared" si="19"/>
        <v>16757.302754629629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P441">
        <f t="shared" si="20"/>
        <v>225</v>
      </c>
      <c r="Q441" t="s">
        <v>8308</v>
      </c>
      <c r="R441" t="s">
        <v>8314</v>
      </c>
      <c r="S441" s="9">
        <f t="shared" si="18"/>
        <v>16350.761782407406</v>
      </c>
      <c r="T441" s="9">
        <f t="shared" si="19"/>
        <v>16360.761782407406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P442">
        <f t="shared" si="20"/>
        <v>2502.5</v>
      </c>
      <c r="Q442" t="s">
        <v>8308</v>
      </c>
      <c r="R442" t="s">
        <v>8314</v>
      </c>
      <c r="S442" s="9">
        <f t="shared" si="18"/>
        <v>16854.985567129628</v>
      </c>
      <c r="T442" s="9">
        <f t="shared" si="19"/>
        <v>16884.943900462964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P443">
        <f t="shared" si="20"/>
        <v>200</v>
      </c>
      <c r="Q443" t="s">
        <v>8308</v>
      </c>
      <c r="R443" t="s">
        <v>8314</v>
      </c>
      <c r="S443" s="9">
        <f t="shared" si="18"/>
        <v>15981.793935185184</v>
      </c>
      <c r="T443" s="9">
        <f t="shared" si="19"/>
        <v>16011.793935185184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P444">
        <f t="shared" si="20"/>
        <v>11845.5</v>
      </c>
      <c r="Q444" t="s">
        <v>8308</v>
      </c>
      <c r="R444" t="s">
        <v>8314</v>
      </c>
      <c r="S444" s="9">
        <f t="shared" si="18"/>
        <v>16455.888692129629</v>
      </c>
      <c r="T444" s="9">
        <f t="shared" si="19"/>
        <v>16485.888692129629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P445">
        <f t="shared" si="20"/>
        <v>5005</v>
      </c>
      <c r="Q445" t="s">
        <v>8308</v>
      </c>
      <c r="R445" t="s">
        <v>8314</v>
      </c>
      <c r="S445" s="9">
        <f t="shared" si="18"/>
        <v>16081.015057870371</v>
      </c>
      <c r="T445" s="9">
        <f t="shared" si="19"/>
        <v>16111.015057870371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P446">
        <f t="shared" si="20"/>
        <v>525</v>
      </c>
      <c r="Q446" t="s">
        <v>8308</v>
      </c>
      <c r="R446" t="s">
        <v>8314</v>
      </c>
      <c r="S446" s="9">
        <f t="shared" si="18"/>
        <v>15325.906956018518</v>
      </c>
      <c r="T446" s="9">
        <f t="shared" si="19"/>
        <v>15385.906956018518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P447">
        <f t="shared" si="20"/>
        <v>30001</v>
      </c>
      <c r="Q447" t="s">
        <v>8308</v>
      </c>
      <c r="R447" t="s">
        <v>8314</v>
      </c>
      <c r="S447" s="9">
        <f t="shared" si="18"/>
        <v>16561.335358796296</v>
      </c>
      <c r="T447" s="9">
        <f t="shared" si="19"/>
        <v>16576.335358796296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P448">
        <f t="shared" si="20"/>
        <v>5633</v>
      </c>
      <c r="Q448" t="s">
        <v>8308</v>
      </c>
      <c r="R448" t="s">
        <v>8314</v>
      </c>
      <c r="S448" s="9">
        <f t="shared" si="18"/>
        <v>16468.083564814813</v>
      </c>
      <c r="T448" s="9">
        <f t="shared" si="19"/>
        <v>16498.083564814813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P449">
        <f t="shared" si="20"/>
        <v>15002.5</v>
      </c>
      <c r="Q449" t="s">
        <v>8308</v>
      </c>
      <c r="R449" t="s">
        <v>8314</v>
      </c>
      <c r="S449" s="9">
        <f t="shared" si="18"/>
        <v>15762.555127314814</v>
      </c>
      <c r="T449" s="9">
        <f t="shared" si="19"/>
        <v>15787.513460648146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P450">
        <f t="shared" si="20"/>
        <v>1291.0050000000001</v>
      </c>
      <c r="Q450" t="s">
        <v>8308</v>
      </c>
      <c r="R450" t="s">
        <v>8314</v>
      </c>
      <c r="S450" s="9">
        <f t="shared" si="18"/>
        <v>16184.758043981479</v>
      </c>
      <c r="T450" s="9">
        <f t="shared" si="19"/>
        <v>16204.758043981479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P451">
        <f t="shared" si="20"/>
        <v>1022.5</v>
      </c>
      <c r="Q451" t="s">
        <v>8308</v>
      </c>
      <c r="R451" t="s">
        <v>8314</v>
      </c>
      <c r="S451" s="9">
        <f t="shared" ref="S451:S514" si="21">(((J451/60)/60)/24)</f>
        <v>15965.568113425927</v>
      </c>
      <c r="T451" s="9">
        <f t="shared" ref="T451:T514" si="22">(((I451/60/60)/24))</f>
        <v>15995.568113425927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P452">
        <f t="shared" ref="P452:P515" si="23">AVERAGE(D452:E452)</f>
        <v>25198</v>
      </c>
      <c r="Q452" t="s">
        <v>8308</v>
      </c>
      <c r="R452" t="s">
        <v>8314</v>
      </c>
      <c r="S452" s="9">
        <f t="shared" si="21"/>
        <v>16085.946759259257</v>
      </c>
      <c r="T452" s="9">
        <f t="shared" si="22"/>
        <v>16115.946759259257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P453">
        <f t="shared" si="23"/>
        <v>10000</v>
      </c>
      <c r="Q453" t="s">
        <v>8308</v>
      </c>
      <c r="R453" t="s">
        <v>8314</v>
      </c>
      <c r="S453" s="9">
        <f t="shared" si="21"/>
        <v>16065.715173611112</v>
      </c>
      <c r="T453" s="9">
        <f t="shared" si="22"/>
        <v>16095.715173611112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P454">
        <f t="shared" si="23"/>
        <v>615</v>
      </c>
      <c r="Q454" t="s">
        <v>8308</v>
      </c>
      <c r="R454" t="s">
        <v>8314</v>
      </c>
      <c r="S454" s="9">
        <f t="shared" si="21"/>
        <v>16538.703877314812</v>
      </c>
      <c r="T454" s="9">
        <f t="shared" si="22"/>
        <v>16568.703877314812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P455">
        <f t="shared" si="23"/>
        <v>47450.5</v>
      </c>
      <c r="Q455" t="s">
        <v>8308</v>
      </c>
      <c r="R455" t="s">
        <v>8314</v>
      </c>
      <c r="S455" s="9">
        <f t="shared" si="21"/>
        <v>16469.824988425928</v>
      </c>
      <c r="T455" s="9">
        <f t="shared" si="22"/>
        <v>16485.824988425928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P456">
        <f t="shared" si="23"/>
        <v>5041</v>
      </c>
      <c r="Q456" t="s">
        <v>8308</v>
      </c>
      <c r="R456" t="s">
        <v>8314</v>
      </c>
      <c r="S456" s="9">
        <f t="shared" si="21"/>
        <v>16369.717256944445</v>
      </c>
      <c r="T456" s="9">
        <f t="shared" si="22"/>
        <v>16400.551388888889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P457">
        <f t="shared" si="23"/>
        <v>32522.5</v>
      </c>
      <c r="Q457" t="s">
        <v>8308</v>
      </c>
      <c r="R457" t="s">
        <v>8314</v>
      </c>
      <c r="S457" s="9">
        <f t="shared" si="21"/>
        <v>15402.002569444443</v>
      </c>
      <c r="T457" s="9">
        <f t="shared" si="22"/>
        <v>15447.021527777777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P458">
        <f t="shared" si="23"/>
        <v>4474.5</v>
      </c>
      <c r="Q458" t="s">
        <v>8308</v>
      </c>
      <c r="R458" t="s">
        <v>8314</v>
      </c>
      <c r="S458" s="9">
        <f t="shared" si="21"/>
        <v>15978.694456018517</v>
      </c>
      <c r="T458" s="9">
        <f t="shared" si="22"/>
        <v>16000.165972222223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P459">
        <f t="shared" si="23"/>
        <v>10000</v>
      </c>
      <c r="Q459" t="s">
        <v>8308</v>
      </c>
      <c r="R459" t="s">
        <v>8314</v>
      </c>
      <c r="S459" s="9">
        <f t="shared" si="21"/>
        <v>16268.7675</v>
      </c>
      <c r="T459" s="9">
        <f t="shared" si="22"/>
        <v>16298.7675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P460">
        <f t="shared" si="23"/>
        <v>5410.5</v>
      </c>
      <c r="Q460" t="s">
        <v>8308</v>
      </c>
      <c r="R460" t="s">
        <v>8314</v>
      </c>
      <c r="S460" s="9">
        <f t="shared" si="21"/>
        <v>15809.69976851852</v>
      </c>
      <c r="T460" s="9">
        <f t="shared" si="22"/>
        <v>15839.69976851852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P461">
        <f t="shared" si="23"/>
        <v>19512.5</v>
      </c>
      <c r="Q461" t="s">
        <v>8308</v>
      </c>
      <c r="R461" t="s">
        <v>8314</v>
      </c>
      <c r="S461" s="9">
        <f t="shared" si="21"/>
        <v>15231.640358796298</v>
      </c>
      <c r="T461" s="9">
        <f t="shared" si="22"/>
        <v>15291.682025462964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P462">
        <f t="shared" si="23"/>
        <v>4262.5</v>
      </c>
      <c r="Q462" t="s">
        <v>8308</v>
      </c>
      <c r="R462" t="s">
        <v>8314</v>
      </c>
      <c r="S462" s="9">
        <f t="shared" si="21"/>
        <v>16190.542534722221</v>
      </c>
      <c r="T462" s="9">
        <f t="shared" si="22"/>
        <v>16222.166666666666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P463">
        <f t="shared" si="23"/>
        <v>275</v>
      </c>
      <c r="Q463" t="s">
        <v>8308</v>
      </c>
      <c r="R463" t="s">
        <v>8314</v>
      </c>
      <c r="S463" s="9">
        <f t="shared" si="21"/>
        <v>15838.846840277778</v>
      </c>
      <c r="T463" s="9">
        <f t="shared" si="22"/>
        <v>15858.846840277778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P464">
        <f t="shared" si="23"/>
        <v>50000</v>
      </c>
      <c r="Q464" t="s">
        <v>8308</v>
      </c>
      <c r="R464" t="s">
        <v>8314</v>
      </c>
      <c r="S464" s="9">
        <f t="shared" si="21"/>
        <v>15136.126631944446</v>
      </c>
      <c r="T464" s="9">
        <f t="shared" si="22"/>
        <v>15196.126631944446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P465">
        <f t="shared" si="23"/>
        <v>28125</v>
      </c>
      <c r="Q465" t="s">
        <v>8308</v>
      </c>
      <c r="R465" t="s">
        <v>8314</v>
      </c>
      <c r="S465" s="9">
        <f t="shared" si="21"/>
        <v>15181.710104166668</v>
      </c>
      <c r="T465" s="9">
        <f t="shared" si="22"/>
        <v>15241.710104166668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P466">
        <f t="shared" si="23"/>
        <v>505.5</v>
      </c>
      <c r="Q466" t="s">
        <v>8308</v>
      </c>
      <c r="R466" t="s">
        <v>8314</v>
      </c>
      <c r="S466" s="9">
        <f t="shared" si="21"/>
        <v>16919.848784722224</v>
      </c>
      <c r="T466" s="9">
        <f t="shared" si="22"/>
        <v>16939.848784722224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P467">
        <f t="shared" si="23"/>
        <v>325</v>
      </c>
      <c r="Q467" t="s">
        <v>8308</v>
      </c>
      <c r="R467" t="s">
        <v>8314</v>
      </c>
      <c r="S467" s="9">
        <f t="shared" si="21"/>
        <v>16232.120069444443</v>
      </c>
      <c r="T467" s="9">
        <f t="shared" si="22"/>
        <v>16248.120069444443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P468">
        <f t="shared" si="23"/>
        <v>5038</v>
      </c>
      <c r="Q468" t="s">
        <v>8308</v>
      </c>
      <c r="R468" t="s">
        <v>8314</v>
      </c>
      <c r="S468" s="9">
        <f t="shared" si="21"/>
        <v>15560.942870370372</v>
      </c>
      <c r="T468" s="9">
        <f t="shared" si="22"/>
        <v>15590.942870370372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P469">
        <f t="shared" si="23"/>
        <v>12157.5</v>
      </c>
      <c r="Q469" t="s">
        <v>8308</v>
      </c>
      <c r="R469" t="s">
        <v>8314</v>
      </c>
      <c r="S469" s="9">
        <f t="shared" si="21"/>
        <v>15566.679791666667</v>
      </c>
      <c r="T469" s="9">
        <f t="shared" si="22"/>
        <v>15611.679791666667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P470">
        <f t="shared" si="23"/>
        <v>3750</v>
      </c>
      <c r="Q470" t="s">
        <v>8308</v>
      </c>
      <c r="R470" t="s">
        <v>8314</v>
      </c>
      <c r="S470" s="9">
        <f t="shared" si="21"/>
        <v>15472.167627314813</v>
      </c>
      <c r="T470" s="9">
        <f t="shared" si="22"/>
        <v>15532.160474537035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P471">
        <f t="shared" si="23"/>
        <v>3000</v>
      </c>
      <c r="Q471" t="s">
        <v>8308</v>
      </c>
      <c r="R471" t="s">
        <v>8314</v>
      </c>
      <c r="S471" s="9">
        <f t="shared" si="21"/>
        <v>16258.989861111111</v>
      </c>
      <c r="T471" s="9">
        <f t="shared" si="22"/>
        <v>16318.989861111111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P472">
        <f t="shared" si="23"/>
        <v>2525.5</v>
      </c>
      <c r="Q472" t="s">
        <v>8308</v>
      </c>
      <c r="R472" t="s">
        <v>8314</v>
      </c>
      <c r="S472" s="9">
        <f t="shared" si="21"/>
        <v>16036.167696759259</v>
      </c>
      <c r="T472" s="9">
        <f t="shared" si="22"/>
        <v>16086.166666666666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P473">
        <f t="shared" si="23"/>
        <v>30770.5</v>
      </c>
      <c r="Q473" t="s">
        <v>8308</v>
      </c>
      <c r="R473" t="s">
        <v>8314</v>
      </c>
      <c r="S473" s="9">
        <f t="shared" si="21"/>
        <v>16134.721979166665</v>
      </c>
      <c r="T473" s="9">
        <f t="shared" si="22"/>
        <v>16179.680312499999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P474">
        <f t="shared" si="23"/>
        <v>470.5</v>
      </c>
      <c r="Q474" t="s">
        <v>8308</v>
      </c>
      <c r="R474" t="s">
        <v>8314</v>
      </c>
      <c r="S474" s="9">
        <f t="shared" si="21"/>
        <v>16275.922662037037</v>
      </c>
      <c r="T474" s="9">
        <f t="shared" si="22"/>
        <v>16305.922662037037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P475">
        <f t="shared" si="23"/>
        <v>15430.5</v>
      </c>
      <c r="Q475" t="s">
        <v>8308</v>
      </c>
      <c r="R475" t="s">
        <v>8314</v>
      </c>
      <c r="S475" s="9">
        <f t="shared" si="21"/>
        <v>16300.698136574074</v>
      </c>
      <c r="T475" s="9">
        <f t="shared" si="22"/>
        <v>16330.698136574074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P476">
        <f t="shared" si="23"/>
        <v>1650.5</v>
      </c>
      <c r="Q476" t="s">
        <v>8308</v>
      </c>
      <c r="R476" t="s">
        <v>8314</v>
      </c>
      <c r="S476" s="9">
        <f t="shared" si="21"/>
        <v>17184.329039351851</v>
      </c>
      <c r="T476" s="9">
        <f t="shared" si="22"/>
        <v>17214.329039351851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P477">
        <f t="shared" si="23"/>
        <v>1000</v>
      </c>
      <c r="Q477" t="s">
        <v>8308</v>
      </c>
      <c r="R477" t="s">
        <v>8314</v>
      </c>
      <c r="S477" s="9">
        <f t="shared" si="21"/>
        <v>16531.086145833335</v>
      </c>
      <c r="T477" s="9">
        <f t="shared" si="22"/>
        <v>16561.086145833335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P478">
        <f t="shared" si="23"/>
        <v>112453.295</v>
      </c>
      <c r="Q478" t="s">
        <v>8308</v>
      </c>
      <c r="R478" t="s">
        <v>8314</v>
      </c>
      <c r="S478" s="9">
        <f t="shared" si="21"/>
        <v>16188.975011574074</v>
      </c>
      <c r="T478" s="9">
        <f t="shared" si="22"/>
        <v>16224.165972222223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P479">
        <f t="shared" si="23"/>
        <v>750</v>
      </c>
      <c r="Q479" t="s">
        <v>8308</v>
      </c>
      <c r="R479" t="s">
        <v>8314</v>
      </c>
      <c r="S479" s="9">
        <f t="shared" si="21"/>
        <v>15418.83488425926</v>
      </c>
      <c r="T479" s="9">
        <f t="shared" si="22"/>
        <v>15478.83488425926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P480">
        <f t="shared" si="23"/>
        <v>5000</v>
      </c>
      <c r="Q480" t="s">
        <v>8308</v>
      </c>
      <c r="R480" t="s">
        <v>8314</v>
      </c>
      <c r="S480" s="9">
        <f t="shared" si="21"/>
        <v>16496.910983796297</v>
      </c>
      <c r="T480" s="9">
        <f t="shared" si="22"/>
        <v>16526.869317129629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P481">
        <f t="shared" si="23"/>
        <v>9942</v>
      </c>
      <c r="Q481" t="s">
        <v>8308</v>
      </c>
      <c r="R481" t="s">
        <v>8314</v>
      </c>
      <c r="S481" s="9">
        <f t="shared" si="21"/>
        <v>16335.4078125</v>
      </c>
      <c r="T481" s="9">
        <f t="shared" si="22"/>
        <v>16395.449479166666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P482">
        <f t="shared" si="23"/>
        <v>23882</v>
      </c>
      <c r="Q482" t="s">
        <v>8308</v>
      </c>
      <c r="R482" t="s">
        <v>8314</v>
      </c>
      <c r="S482" s="9">
        <f t="shared" si="21"/>
        <v>15896.50017361111</v>
      </c>
      <c r="T482" s="9">
        <f t="shared" si="22"/>
        <v>15926.50017361111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P483">
        <f t="shared" si="23"/>
        <v>15915</v>
      </c>
      <c r="Q483" t="s">
        <v>8308</v>
      </c>
      <c r="R483" t="s">
        <v>8314</v>
      </c>
      <c r="S483" s="9">
        <f t="shared" si="21"/>
        <v>15593.672326388887</v>
      </c>
      <c r="T483" s="9">
        <f t="shared" si="22"/>
        <v>15623.672326388887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P484">
        <f t="shared" si="23"/>
        <v>5005</v>
      </c>
      <c r="Q484" t="s">
        <v>8308</v>
      </c>
      <c r="R484" t="s">
        <v>8314</v>
      </c>
      <c r="S484" s="9">
        <f t="shared" si="21"/>
        <v>16878.896875000002</v>
      </c>
      <c r="T484" s="9">
        <f t="shared" si="22"/>
        <v>16905.606944444444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P485">
        <f t="shared" si="23"/>
        <v>11265</v>
      </c>
      <c r="Q485" t="s">
        <v>8308</v>
      </c>
      <c r="R485" t="s">
        <v>8314</v>
      </c>
      <c r="S485" s="9">
        <f t="shared" si="21"/>
        <v>15674.197592592594</v>
      </c>
      <c r="T485" s="9">
        <f t="shared" si="22"/>
        <v>15734.197592592594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P486">
        <f t="shared" si="23"/>
        <v>40074.5</v>
      </c>
      <c r="Q486" t="s">
        <v>8308</v>
      </c>
      <c r="R486" t="s">
        <v>8314</v>
      </c>
      <c r="S486" s="9">
        <f t="shared" si="21"/>
        <v>16703.93949074074</v>
      </c>
      <c r="T486" s="9">
        <f t="shared" si="22"/>
        <v>16744.981157407408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P487">
        <f t="shared" si="23"/>
        <v>23135.505000000001</v>
      </c>
      <c r="Q487" t="s">
        <v>8308</v>
      </c>
      <c r="R487" t="s">
        <v>8314</v>
      </c>
      <c r="S487" s="9">
        <f t="shared" si="21"/>
        <v>15812.505775462962</v>
      </c>
      <c r="T487" s="9">
        <f t="shared" si="22"/>
        <v>15842.505775462962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P488">
        <f t="shared" si="23"/>
        <v>275025</v>
      </c>
      <c r="Q488" t="s">
        <v>8308</v>
      </c>
      <c r="R488" t="s">
        <v>8314</v>
      </c>
      <c r="S488" s="9">
        <f t="shared" si="21"/>
        <v>16192.942581018518</v>
      </c>
      <c r="T488" s="9">
        <f t="shared" si="22"/>
        <v>16222.942581018518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P489">
        <f t="shared" si="23"/>
        <v>25000</v>
      </c>
      <c r="Q489" t="s">
        <v>8308</v>
      </c>
      <c r="R489" t="s">
        <v>8314</v>
      </c>
      <c r="S489" s="9">
        <f t="shared" si="21"/>
        <v>17100.594837962963</v>
      </c>
      <c r="T489" s="9">
        <f t="shared" si="22"/>
        <v>17160.636504629631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P490">
        <f t="shared" si="23"/>
        <v>6000</v>
      </c>
      <c r="Q490" t="s">
        <v>8308</v>
      </c>
      <c r="R490" t="s">
        <v>8314</v>
      </c>
      <c r="S490" s="9">
        <f t="shared" si="21"/>
        <v>17145.05439814815</v>
      </c>
      <c r="T490" s="9">
        <f t="shared" si="22"/>
        <v>17175.05439814815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P491">
        <f t="shared" si="23"/>
        <v>37606</v>
      </c>
      <c r="Q491" t="s">
        <v>8308</v>
      </c>
      <c r="R491" t="s">
        <v>8314</v>
      </c>
      <c r="S491" s="9">
        <f t="shared" si="21"/>
        <v>15313.481666666667</v>
      </c>
      <c r="T491" s="9">
        <f t="shared" si="22"/>
        <v>15344.481249999999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P492">
        <f t="shared" si="23"/>
        <v>500</v>
      </c>
      <c r="Q492" t="s">
        <v>8308</v>
      </c>
      <c r="R492" t="s">
        <v>8314</v>
      </c>
      <c r="S492" s="9">
        <f t="shared" si="21"/>
        <v>15544.96857638889</v>
      </c>
      <c r="T492" s="9">
        <f t="shared" si="22"/>
        <v>15574.96857638889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P493">
        <f t="shared" si="23"/>
        <v>5000</v>
      </c>
      <c r="Q493" t="s">
        <v>8308</v>
      </c>
      <c r="R493" t="s">
        <v>8314</v>
      </c>
      <c r="S493" s="9">
        <f t="shared" si="21"/>
        <v>16797.982627314817</v>
      </c>
      <c r="T493" s="9">
        <f t="shared" si="22"/>
        <v>16827.982627314817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P494">
        <f t="shared" si="23"/>
        <v>5000000</v>
      </c>
      <c r="Q494" t="s">
        <v>8308</v>
      </c>
      <c r="R494" t="s">
        <v>8314</v>
      </c>
      <c r="S494" s="9">
        <f t="shared" si="21"/>
        <v>17027.035069444446</v>
      </c>
      <c r="T494" s="9">
        <f t="shared" si="22"/>
        <v>17087.035069444446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P495">
        <f t="shared" si="23"/>
        <v>15000</v>
      </c>
      <c r="Q495" t="s">
        <v>8308</v>
      </c>
      <c r="R495" t="s">
        <v>8314</v>
      </c>
      <c r="S495" s="9">
        <f t="shared" si="21"/>
        <v>16545.726134259257</v>
      </c>
      <c r="T495" s="9">
        <f t="shared" si="22"/>
        <v>16575.726134259257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P496">
        <f t="shared" si="23"/>
        <v>10015.5</v>
      </c>
      <c r="Q496" t="s">
        <v>8308</v>
      </c>
      <c r="R496" t="s">
        <v>8314</v>
      </c>
      <c r="S496" s="9">
        <f t="shared" si="21"/>
        <v>16230.830613425926</v>
      </c>
      <c r="T496" s="9">
        <f t="shared" si="22"/>
        <v>16254.125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P497">
        <f t="shared" si="23"/>
        <v>3500</v>
      </c>
      <c r="Q497" t="s">
        <v>8308</v>
      </c>
      <c r="R497" t="s">
        <v>8314</v>
      </c>
      <c r="S497" s="9">
        <f t="shared" si="21"/>
        <v>16602.827604166665</v>
      </c>
      <c r="T497" s="9">
        <f t="shared" si="22"/>
        <v>16632.827604166665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P498">
        <f t="shared" si="23"/>
        <v>30000.5</v>
      </c>
      <c r="Q498" t="s">
        <v>8308</v>
      </c>
      <c r="R498" t="s">
        <v>8314</v>
      </c>
      <c r="S498" s="9">
        <f t="shared" si="21"/>
        <v>16051.931412037038</v>
      </c>
      <c r="T498" s="9">
        <f t="shared" si="22"/>
        <v>16111.931412037038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P499">
        <f t="shared" si="23"/>
        <v>2255</v>
      </c>
      <c r="Q499" t="s">
        <v>8308</v>
      </c>
      <c r="R499" t="s">
        <v>8314</v>
      </c>
      <c r="S499" s="9">
        <f t="shared" si="21"/>
        <v>16376.037789351853</v>
      </c>
      <c r="T499" s="9">
        <f t="shared" si="22"/>
        <v>16429.208333333332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P500">
        <f t="shared" si="23"/>
        <v>34051</v>
      </c>
      <c r="Q500" t="s">
        <v>8308</v>
      </c>
      <c r="R500" t="s">
        <v>8314</v>
      </c>
      <c r="S500" s="9">
        <f t="shared" si="21"/>
        <v>15289.762141203704</v>
      </c>
      <c r="T500" s="9">
        <f t="shared" si="22"/>
        <v>15331.762141203704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P501">
        <f t="shared" si="23"/>
        <v>10955</v>
      </c>
      <c r="Q501" t="s">
        <v>8308</v>
      </c>
      <c r="R501" t="s">
        <v>8314</v>
      </c>
      <c r="S501" s="9">
        <f t="shared" si="21"/>
        <v>14474.895462962961</v>
      </c>
      <c r="T501" s="9">
        <f t="shared" si="22"/>
        <v>14529.874305555555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P502">
        <f t="shared" si="23"/>
        <v>3357.5</v>
      </c>
      <c r="Q502" t="s">
        <v>8308</v>
      </c>
      <c r="R502" t="s">
        <v>8314</v>
      </c>
      <c r="S502" s="9">
        <f t="shared" si="21"/>
        <v>14678.886006944447</v>
      </c>
      <c r="T502" s="9">
        <f t="shared" si="22"/>
        <v>14737.927777777777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P503">
        <f t="shared" si="23"/>
        <v>5000</v>
      </c>
      <c r="Q503" t="s">
        <v>8308</v>
      </c>
      <c r="R503" t="s">
        <v>8314</v>
      </c>
      <c r="S503" s="9">
        <f t="shared" si="21"/>
        <v>15134.234386574075</v>
      </c>
      <c r="T503" s="9">
        <f t="shared" si="22"/>
        <v>15164.234386574075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P504">
        <f t="shared" si="23"/>
        <v>10115</v>
      </c>
      <c r="Q504" t="s">
        <v>8308</v>
      </c>
      <c r="R504" t="s">
        <v>8314</v>
      </c>
      <c r="S504" s="9">
        <f t="shared" si="21"/>
        <v>15387.553530092591</v>
      </c>
      <c r="T504" s="9">
        <f t="shared" si="22"/>
        <v>15417.511863425925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P505">
        <f t="shared" si="23"/>
        <v>3307</v>
      </c>
      <c r="Q505" t="s">
        <v>8308</v>
      </c>
      <c r="R505" t="s">
        <v>8314</v>
      </c>
      <c r="S505" s="9">
        <f t="shared" si="21"/>
        <v>16422.526655092592</v>
      </c>
      <c r="T505" s="9">
        <f t="shared" si="22"/>
        <v>16452.526655092592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P506">
        <f t="shared" si="23"/>
        <v>12417.5</v>
      </c>
      <c r="Q506" t="s">
        <v>8308</v>
      </c>
      <c r="R506" t="s">
        <v>8314</v>
      </c>
      <c r="S506" s="9">
        <f t="shared" si="21"/>
        <v>15380.983645833332</v>
      </c>
      <c r="T506" s="9">
        <f t="shared" si="22"/>
        <v>15440.941979166666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P507">
        <f t="shared" si="23"/>
        <v>6026</v>
      </c>
      <c r="Q507" t="s">
        <v>8308</v>
      </c>
      <c r="R507" t="s">
        <v>8314</v>
      </c>
      <c r="S507" s="9">
        <f t="shared" si="21"/>
        <v>16749.098217592593</v>
      </c>
      <c r="T507" s="9">
        <f t="shared" si="22"/>
        <v>16794.098217592593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P508">
        <f t="shared" si="23"/>
        <v>100125</v>
      </c>
      <c r="Q508" t="s">
        <v>8308</v>
      </c>
      <c r="R508" t="s">
        <v>8314</v>
      </c>
      <c r="S508" s="9">
        <f t="shared" si="21"/>
        <v>15897.552314814813</v>
      </c>
      <c r="T508" s="9">
        <f t="shared" si="22"/>
        <v>15927.552314814813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P509">
        <f t="shared" si="23"/>
        <v>10320</v>
      </c>
      <c r="Q509" t="s">
        <v>8308</v>
      </c>
      <c r="R509" t="s">
        <v>8314</v>
      </c>
      <c r="S509" s="9">
        <f t="shared" si="21"/>
        <v>15587.958993055554</v>
      </c>
      <c r="T509" s="9">
        <f t="shared" si="22"/>
        <v>15632.958993055554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P510">
        <f t="shared" si="23"/>
        <v>25200</v>
      </c>
      <c r="Q510" t="s">
        <v>8308</v>
      </c>
      <c r="R510" t="s">
        <v>8314</v>
      </c>
      <c r="S510" s="9">
        <f t="shared" si="21"/>
        <v>15426.02431712963</v>
      </c>
      <c r="T510" s="9">
        <f t="shared" si="22"/>
        <v>15485.593055555555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P511">
        <f t="shared" si="23"/>
        <v>2505</v>
      </c>
      <c r="Q511" t="s">
        <v>8308</v>
      </c>
      <c r="R511" t="s">
        <v>8314</v>
      </c>
      <c r="S511" s="9">
        <f t="shared" si="21"/>
        <v>16584.631597222222</v>
      </c>
      <c r="T511" s="9">
        <f t="shared" si="22"/>
        <v>16614.631597222222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P512">
        <f t="shared" si="23"/>
        <v>7000</v>
      </c>
      <c r="Q512" t="s">
        <v>8308</v>
      </c>
      <c r="R512" t="s">
        <v>8314</v>
      </c>
      <c r="S512" s="9">
        <f t="shared" si="21"/>
        <v>16831.176377314816</v>
      </c>
      <c r="T512" s="9">
        <f t="shared" si="22"/>
        <v>16861.176377314816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P513">
        <f t="shared" si="23"/>
        <v>2575</v>
      </c>
      <c r="Q513" t="s">
        <v>8308</v>
      </c>
      <c r="R513" t="s">
        <v>8314</v>
      </c>
      <c r="S513" s="9">
        <f t="shared" si="21"/>
        <v>15771.303032407408</v>
      </c>
      <c r="T513" s="9">
        <f t="shared" si="22"/>
        <v>15801.261365740742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P514">
        <f t="shared" si="23"/>
        <v>4005.5</v>
      </c>
      <c r="Q514" t="s">
        <v>8308</v>
      </c>
      <c r="R514" t="s">
        <v>8314</v>
      </c>
      <c r="S514" s="9">
        <f t="shared" si="21"/>
        <v>17080.74221064815</v>
      </c>
      <c r="T514" s="9">
        <f t="shared" si="22"/>
        <v>17125.783877314814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P515">
        <f t="shared" si="23"/>
        <v>28481</v>
      </c>
      <c r="Q515" t="s">
        <v>8308</v>
      </c>
      <c r="R515" t="s">
        <v>8314</v>
      </c>
      <c r="S515" s="9">
        <f t="shared" ref="S515:S578" si="24">(((J515/60)/60)/24)</f>
        <v>16983.653993055555</v>
      </c>
      <c r="T515" s="9">
        <f t="shared" ref="T515:T578" si="25">(((I515/60/60)/24))</f>
        <v>17028.291666666668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P516">
        <f t="shared" ref="P516:P579" si="26">AVERAGE(D516:E516)</f>
        <v>775</v>
      </c>
      <c r="Q516" t="s">
        <v>8308</v>
      </c>
      <c r="R516" t="s">
        <v>8314</v>
      </c>
      <c r="S516" s="9">
        <f t="shared" si="24"/>
        <v>16261.613969907406</v>
      </c>
      <c r="T516" s="9">
        <f t="shared" si="25"/>
        <v>16291.613969907406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P517">
        <f t="shared" si="26"/>
        <v>60825.5</v>
      </c>
      <c r="Q517" t="s">
        <v>8308</v>
      </c>
      <c r="R517" t="s">
        <v>8314</v>
      </c>
      <c r="S517" s="9">
        <f t="shared" si="24"/>
        <v>16758.490752314814</v>
      </c>
      <c r="T517" s="9">
        <f t="shared" si="25"/>
        <v>16798.490752314814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P518">
        <f t="shared" si="26"/>
        <v>2500</v>
      </c>
      <c r="Q518" t="s">
        <v>8308</v>
      </c>
      <c r="R518" t="s">
        <v>8314</v>
      </c>
      <c r="S518" s="9">
        <f t="shared" si="24"/>
        <v>16522.778703703701</v>
      </c>
      <c r="T518" s="9">
        <f t="shared" si="25"/>
        <v>16582.778703703701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P519">
        <f t="shared" si="26"/>
        <v>7602.5</v>
      </c>
      <c r="Q519" t="s">
        <v>8308</v>
      </c>
      <c r="R519" t="s">
        <v>8314</v>
      </c>
      <c r="S519" s="9">
        <f t="shared" si="24"/>
        <v>17169.615289351852</v>
      </c>
      <c r="T519" s="9">
        <f t="shared" si="25"/>
        <v>17199.615289351852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P520">
        <f t="shared" si="26"/>
        <v>3587.5</v>
      </c>
      <c r="Q520" t="s">
        <v>8308</v>
      </c>
      <c r="R520" t="s">
        <v>8314</v>
      </c>
      <c r="S520" s="9">
        <f t="shared" si="24"/>
        <v>16654.616018518518</v>
      </c>
      <c r="T520" s="9">
        <f t="shared" si="25"/>
        <v>16684.615277777779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P521">
        <f t="shared" si="26"/>
        <v>7373.5</v>
      </c>
      <c r="Q521" t="s">
        <v>8308</v>
      </c>
      <c r="R521" t="s">
        <v>8314</v>
      </c>
      <c r="S521" s="9">
        <f t="shared" si="24"/>
        <v>15649.39144675926</v>
      </c>
      <c r="T521" s="9">
        <f t="shared" si="25"/>
        <v>15679.39144675926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P522">
        <f t="shared" si="26"/>
        <v>5052.5</v>
      </c>
      <c r="Q522" t="s">
        <v>8315</v>
      </c>
      <c r="R522" t="s">
        <v>8316</v>
      </c>
      <c r="S522" s="9">
        <f t="shared" si="24"/>
        <v>16749.702094907407</v>
      </c>
      <c r="T522" s="9">
        <f t="shared" si="25"/>
        <v>16779.702094907407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P523">
        <f t="shared" si="26"/>
        <v>5116</v>
      </c>
      <c r="Q523" t="s">
        <v>8315</v>
      </c>
      <c r="R523" t="s">
        <v>8316</v>
      </c>
      <c r="S523" s="9">
        <f t="shared" si="24"/>
        <v>17077.092812499999</v>
      </c>
      <c r="T523" s="9">
        <f t="shared" si="25"/>
        <v>17106.207638888889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P524">
        <f t="shared" si="26"/>
        <v>3220</v>
      </c>
      <c r="Q524" t="s">
        <v>8315</v>
      </c>
      <c r="R524" t="s">
        <v>8316</v>
      </c>
      <c r="S524" s="9">
        <f t="shared" si="24"/>
        <v>16861.040798611113</v>
      </c>
      <c r="T524" s="9">
        <f t="shared" si="25"/>
        <v>16880.999131944445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P525">
        <f t="shared" si="26"/>
        <v>5515</v>
      </c>
      <c r="Q525" t="s">
        <v>8315</v>
      </c>
      <c r="R525" t="s">
        <v>8316</v>
      </c>
      <c r="S525" s="9">
        <f t="shared" si="24"/>
        <v>16669.132824074073</v>
      </c>
      <c r="T525" s="9">
        <f t="shared" si="25"/>
        <v>16699.132824074073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P526">
        <f t="shared" si="26"/>
        <v>3651.7750000000001</v>
      </c>
      <c r="Q526" t="s">
        <v>8315</v>
      </c>
      <c r="R526" t="s">
        <v>8316</v>
      </c>
      <c r="S526" s="9">
        <f t="shared" si="24"/>
        <v>16923.717233796295</v>
      </c>
      <c r="T526" s="9">
        <f t="shared" si="25"/>
        <v>16953.717233796295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P527">
        <f t="shared" si="26"/>
        <v>12000</v>
      </c>
      <c r="Q527" t="s">
        <v>8315</v>
      </c>
      <c r="R527" t="s">
        <v>8316</v>
      </c>
      <c r="S527" s="9">
        <f t="shared" si="24"/>
        <v>16281.400937500001</v>
      </c>
      <c r="T527" s="9">
        <f t="shared" si="25"/>
        <v>16326.400937500001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P528">
        <f t="shared" si="26"/>
        <v>1605</v>
      </c>
      <c r="Q528" t="s">
        <v>8315</v>
      </c>
      <c r="R528" t="s">
        <v>8316</v>
      </c>
      <c r="S528" s="9">
        <f t="shared" si="24"/>
        <v>16623.591944444444</v>
      </c>
      <c r="T528" s="9">
        <f t="shared" si="25"/>
        <v>16654.708333333332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P529">
        <f t="shared" si="26"/>
        <v>10042.5</v>
      </c>
      <c r="Q529" t="s">
        <v>8315</v>
      </c>
      <c r="R529" t="s">
        <v>8316</v>
      </c>
      <c r="S529" s="9">
        <f t="shared" si="24"/>
        <v>17184.205624999999</v>
      </c>
      <c r="T529" s="9">
        <f t="shared" si="25"/>
        <v>17214.670138888887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P530">
        <f t="shared" si="26"/>
        <v>1240</v>
      </c>
      <c r="Q530" t="s">
        <v>8315</v>
      </c>
      <c r="R530" t="s">
        <v>8316</v>
      </c>
      <c r="S530" s="9">
        <f t="shared" si="24"/>
        <v>16586.92021990741</v>
      </c>
      <c r="T530" s="9">
        <f t="shared" si="25"/>
        <v>16607.888888888887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P531">
        <f t="shared" si="26"/>
        <v>1382.5</v>
      </c>
      <c r="Q531" t="s">
        <v>8315</v>
      </c>
      <c r="R531" t="s">
        <v>8316</v>
      </c>
      <c r="S531" s="9">
        <f t="shared" si="24"/>
        <v>17156.031180555554</v>
      </c>
      <c r="T531" s="9">
        <f t="shared" si="25"/>
        <v>17177.208333333332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P532">
        <f t="shared" si="26"/>
        <v>3537.5</v>
      </c>
      <c r="Q532" t="s">
        <v>8315</v>
      </c>
      <c r="R532" t="s">
        <v>8316</v>
      </c>
      <c r="S532" s="9">
        <f t="shared" si="24"/>
        <v>16588.591064814816</v>
      </c>
      <c r="T532" s="9">
        <f t="shared" si="25"/>
        <v>16610.083333333332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P533">
        <f t="shared" si="26"/>
        <v>4000</v>
      </c>
      <c r="Q533" t="s">
        <v>8315</v>
      </c>
      <c r="R533" t="s">
        <v>8316</v>
      </c>
      <c r="S533" s="9">
        <f t="shared" si="24"/>
        <v>17107.06515046296</v>
      </c>
      <c r="T533" s="9">
        <f t="shared" si="25"/>
        <v>17152.290972222221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P534">
        <f t="shared" si="26"/>
        <v>11162.5</v>
      </c>
      <c r="Q534" t="s">
        <v>8315</v>
      </c>
      <c r="R534" t="s">
        <v>8316</v>
      </c>
      <c r="S534" s="9">
        <f t="shared" si="24"/>
        <v>16904.007037037038</v>
      </c>
      <c r="T534" s="9">
        <f t="shared" si="25"/>
        <v>16934.007037037038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P535">
        <f t="shared" si="26"/>
        <v>2002</v>
      </c>
      <c r="Q535" t="s">
        <v>8315</v>
      </c>
      <c r="R535" t="s">
        <v>8316</v>
      </c>
      <c r="S535" s="9">
        <f t="shared" si="24"/>
        <v>16913.434780092593</v>
      </c>
      <c r="T535" s="9">
        <f t="shared" si="25"/>
        <v>16937.434780092593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P536">
        <f t="shared" si="26"/>
        <v>15350</v>
      </c>
      <c r="Q536" t="s">
        <v>8315</v>
      </c>
      <c r="R536" t="s">
        <v>8316</v>
      </c>
      <c r="S536" s="9">
        <f t="shared" si="24"/>
        <v>16701.810995370372</v>
      </c>
      <c r="T536" s="9">
        <f t="shared" si="25"/>
        <v>16740.958333333332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P537">
        <f t="shared" si="26"/>
        <v>2025</v>
      </c>
      <c r="Q537" t="s">
        <v>8315</v>
      </c>
      <c r="R537" t="s">
        <v>8316</v>
      </c>
      <c r="S537" s="9">
        <f t="shared" si="24"/>
        <v>17142.545196759256</v>
      </c>
      <c r="T537" s="9">
        <f t="shared" si="25"/>
        <v>17172.545196759256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P538">
        <f t="shared" si="26"/>
        <v>3601.25</v>
      </c>
      <c r="Q538" t="s">
        <v>8315</v>
      </c>
      <c r="R538" t="s">
        <v>8316</v>
      </c>
      <c r="S538" s="9">
        <f t="shared" si="24"/>
        <v>16610.344988425928</v>
      </c>
      <c r="T538" s="9">
        <f t="shared" si="25"/>
        <v>16650.75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P539">
        <f t="shared" si="26"/>
        <v>2205</v>
      </c>
      <c r="Q539" t="s">
        <v>8315</v>
      </c>
      <c r="R539" t="s">
        <v>8316</v>
      </c>
      <c r="S539" s="9">
        <f t="shared" si="24"/>
        <v>16713.768414351853</v>
      </c>
      <c r="T539" s="9">
        <f t="shared" si="25"/>
        <v>16743.810081018517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P540">
        <f t="shared" si="26"/>
        <v>10060.5</v>
      </c>
      <c r="Q540" t="s">
        <v>8315</v>
      </c>
      <c r="R540" t="s">
        <v>8316</v>
      </c>
      <c r="S540" s="9">
        <f t="shared" si="24"/>
        <v>16904.794710648148</v>
      </c>
      <c r="T540" s="9">
        <f t="shared" si="25"/>
        <v>16934.794710648148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P541">
        <f t="shared" si="26"/>
        <v>501.61</v>
      </c>
      <c r="Q541" t="s">
        <v>8315</v>
      </c>
      <c r="R541" t="s">
        <v>8316</v>
      </c>
      <c r="S541" s="9">
        <f t="shared" si="24"/>
        <v>16966.049849537038</v>
      </c>
      <c r="T541" s="9">
        <f t="shared" si="25"/>
        <v>16987.049849537038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P542">
        <f t="shared" si="26"/>
        <v>7500.5</v>
      </c>
      <c r="Q542" t="s">
        <v>8317</v>
      </c>
      <c r="R542" t="s">
        <v>8318</v>
      </c>
      <c r="S542" s="9">
        <f t="shared" si="24"/>
        <v>16440.817199074074</v>
      </c>
      <c r="T542" s="9">
        <f t="shared" si="25"/>
        <v>16470.817199074074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P543">
        <f t="shared" si="26"/>
        <v>2262.5</v>
      </c>
      <c r="Q543" t="s">
        <v>8317</v>
      </c>
      <c r="R543" t="s">
        <v>8318</v>
      </c>
      <c r="S543" s="9">
        <f t="shared" si="24"/>
        <v>16707.046689814815</v>
      </c>
      <c r="T543" s="9">
        <f t="shared" si="25"/>
        <v>16737.046689814815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P544">
        <f t="shared" si="26"/>
        <v>125000.5</v>
      </c>
      <c r="Q544" t="s">
        <v>8317</v>
      </c>
      <c r="R544" t="s">
        <v>8318</v>
      </c>
      <c r="S544" s="9">
        <f t="shared" si="24"/>
        <v>16864.737453703703</v>
      </c>
      <c r="T544" s="9">
        <f t="shared" si="25"/>
        <v>16924.695787037035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P545">
        <f t="shared" si="26"/>
        <v>11035</v>
      </c>
      <c r="Q545" t="s">
        <v>8317</v>
      </c>
      <c r="R545" t="s">
        <v>8318</v>
      </c>
      <c r="S545" s="9">
        <f t="shared" si="24"/>
        <v>16345.092152777777</v>
      </c>
      <c r="T545" s="9">
        <f t="shared" si="25"/>
        <v>16375.092152777777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P546">
        <f t="shared" si="26"/>
        <v>253</v>
      </c>
      <c r="Q546" t="s">
        <v>8317</v>
      </c>
      <c r="R546" t="s">
        <v>8318</v>
      </c>
      <c r="S546" s="9">
        <f t="shared" si="24"/>
        <v>16956.656944444443</v>
      </c>
      <c r="T546" s="9">
        <f t="shared" si="25"/>
        <v>16986.656944444443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P547">
        <f t="shared" si="26"/>
        <v>31846</v>
      </c>
      <c r="Q547" t="s">
        <v>8317</v>
      </c>
      <c r="R547" t="s">
        <v>8318</v>
      </c>
      <c r="S547" s="9">
        <f t="shared" si="24"/>
        <v>16714.592465277776</v>
      </c>
      <c r="T547" s="9">
        <f t="shared" si="25"/>
        <v>16754.634131944444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P548">
        <f t="shared" si="26"/>
        <v>30026</v>
      </c>
      <c r="Q548" t="s">
        <v>8317</v>
      </c>
      <c r="R548" t="s">
        <v>8318</v>
      </c>
      <c r="S548" s="9">
        <f t="shared" si="24"/>
        <v>16680.667997685185</v>
      </c>
      <c r="T548" s="9">
        <f t="shared" si="25"/>
        <v>16725.667997685185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P549">
        <f t="shared" si="26"/>
        <v>3750</v>
      </c>
      <c r="Q549" t="s">
        <v>8317</v>
      </c>
      <c r="R549" t="s">
        <v>8318</v>
      </c>
      <c r="S549" s="9">
        <f t="shared" si="24"/>
        <v>16811.696342592593</v>
      </c>
      <c r="T549" s="9">
        <f t="shared" si="25"/>
        <v>16841.696342592593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P550">
        <f t="shared" si="26"/>
        <v>5004.5</v>
      </c>
      <c r="Q550" t="s">
        <v>8317</v>
      </c>
      <c r="R550" t="s">
        <v>8318</v>
      </c>
      <c r="S550" s="9">
        <f t="shared" si="24"/>
        <v>16707.903333333332</v>
      </c>
      <c r="T550" s="9">
        <f t="shared" si="25"/>
        <v>16737.903333333332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P551">
        <f t="shared" si="26"/>
        <v>1284</v>
      </c>
      <c r="Q551" t="s">
        <v>8317</v>
      </c>
      <c r="R551" t="s">
        <v>8318</v>
      </c>
      <c r="S551" s="9">
        <f t="shared" si="24"/>
        <v>16594.636828703704</v>
      </c>
      <c r="T551" s="9">
        <f t="shared" si="25"/>
        <v>16624.636828703704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P552">
        <f t="shared" si="26"/>
        <v>2517.5</v>
      </c>
      <c r="Q552" t="s">
        <v>8317</v>
      </c>
      <c r="R552" t="s">
        <v>8318</v>
      </c>
      <c r="S552" s="9">
        <f t="shared" si="24"/>
        <v>17184.678761574076</v>
      </c>
      <c r="T552" s="9">
        <f t="shared" si="25"/>
        <v>17197.208333333332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P553">
        <f t="shared" si="26"/>
        <v>39390.5</v>
      </c>
      <c r="Q553" t="s">
        <v>8317</v>
      </c>
      <c r="R553" t="s">
        <v>8318</v>
      </c>
      <c r="S553" s="9">
        <f t="shared" si="24"/>
        <v>16604.275740740741</v>
      </c>
      <c r="T553" s="9">
        <f t="shared" si="25"/>
        <v>16648.745138888891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P554">
        <f t="shared" si="26"/>
        <v>22500</v>
      </c>
      <c r="Q554" t="s">
        <v>8317</v>
      </c>
      <c r="R554" t="s">
        <v>8318</v>
      </c>
      <c r="S554" s="9">
        <f t="shared" si="24"/>
        <v>16749.61685185185</v>
      </c>
      <c r="T554" s="9">
        <f t="shared" si="25"/>
        <v>16809.61685185185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P555">
        <f t="shared" si="26"/>
        <v>12561.5</v>
      </c>
      <c r="Q555" t="s">
        <v>8317</v>
      </c>
      <c r="R555" t="s">
        <v>8318</v>
      </c>
      <c r="S555" s="9">
        <f t="shared" si="24"/>
        <v>16358.71980324074</v>
      </c>
      <c r="T555" s="9">
        <f t="shared" si="25"/>
        <v>16388.761469907407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P556">
        <f t="shared" si="26"/>
        <v>2643</v>
      </c>
      <c r="Q556" t="s">
        <v>8317</v>
      </c>
      <c r="R556" t="s">
        <v>8318</v>
      </c>
      <c r="S556" s="9">
        <f t="shared" si="24"/>
        <v>16332.684861111111</v>
      </c>
      <c r="T556" s="9">
        <f t="shared" si="25"/>
        <v>16362.684861111111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P557">
        <f t="shared" si="26"/>
        <v>3750</v>
      </c>
      <c r="Q557" t="s">
        <v>8317</v>
      </c>
      <c r="R557" t="s">
        <v>8318</v>
      </c>
      <c r="S557" s="9">
        <f t="shared" si="24"/>
        <v>16934.353506944444</v>
      </c>
      <c r="T557" s="9">
        <f t="shared" si="25"/>
        <v>16964.353506944444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P558">
        <f t="shared" si="26"/>
        <v>4100</v>
      </c>
      <c r="Q558" t="s">
        <v>8317</v>
      </c>
      <c r="R558" t="s">
        <v>8318</v>
      </c>
      <c r="S558" s="9">
        <f t="shared" si="24"/>
        <v>16776.860150462962</v>
      </c>
      <c r="T558" s="9">
        <f t="shared" si="25"/>
        <v>16806.860150462962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P559">
        <f t="shared" si="26"/>
        <v>75683</v>
      </c>
      <c r="Q559" t="s">
        <v>8317</v>
      </c>
      <c r="R559" t="s">
        <v>8318</v>
      </c>
      <c r="S559" s="9">
        <f t="shared" si="24"/>
        <v>17107.942164351851</v>
      </c>
      <c r="T559" s="9">
        <f t="shared" si="25"/>
        <v>17137.983831018519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P560">
        <f t="shared" si="26"/>
        <v>375</v>
      </c>
      <c r="Q560" t="s">
        <v>8317</v>
      </c>
      <c r="R560" t="s">
        <v>8318</v>
      </c>
      <c r="S560" s="9">
        <f t="shared" si="24"/>
        <v>16488.883159722223</v>
      </c>
      <c r="T560" s="9">
        <f t="shared" si="25"/>
        <v>16518.841493055555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P561">
        <f t="shared" si="26"/>
        <v>120025</v>
      </c>
      <c r="Q561" t="s">
        <v>8317</v>
      </c>
      <c r="R561" t="s">
        <v>8318</v>
      </c>
      <c r="S561" s="9">
        <f t="shared" si="24"/>
        <v>16752.283101851852</v>
      </c>
      <c r="T561" s="9">
        <f t="shared" si="25"/>
        <v>16782.283101851852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P562">
        <f t="shared" si="26"/>
        <v>50006</v>
      </c>
      <c r="Q562" t="s">
        <v>8317</v>
      </c>
      <c r="R562" t="s">
        <v>8318</v>
      </c>
      <c r="S562" s="9">
        <f t="shared" si="24"/>
        <v>16391.771354166667</v>
      </c>
      <c r="T562" s="9">
        <f t="shared" si="25"/>
        <v>16421.771354166667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P563">
        <f t="shared" si="26"/>
        <v>7527.5</v>
      </c>
      <c r="Q563" t="s">
        <v>8317</v>
      </c>
      <c r="R563" t="s">
        <v>8318</v>
      </c>
      <c r="S563" s="9">
        <f t="shared" si="24"/>
        <v>16699.658715277779</v>
      </c>
      <c r="T563" s="9">
        <f t="shared" si="25"/>
        <v>16734.658715277779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P564">
        <f t="shared" si="26"/>
        <v>25000</v>
      </c>
      <c r="Q564" t="s">
        <v>8317</v>
      </c>
      <c r="R564" t="s">
        <v>8318</v>
      </c>
      <c r="S564" s="9">
        <f t="shared" si="24"/>
        <v>17123.389062500002</v>
      </c>
      <c r="T564" s="9">
        <f t="shared" si="25"/>
        <v>17153.389062500002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P565">
        <f t="shared" si="26"/>
        <v>37534</v>
      </c>
      <c r="Q565" t="s">
        <v>8317</v>
      </c>
      <c r="R565" t="s">
        <v>8318</v>
      </c>
      <c r="S565" s="9">
        <f t="shared" si="24"/>
        <v>16453.069988425927</v>
      </c>
      <c r="T565" s="9">
        <f t="shared" si="25"/>
        <v>16483.069988425927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P566">
        <f t="shared" si="26"/>
        <v>9000.5</v>
      </c>
      <c r="Q566" t="s">
        <v>8317</v>
      </c>
      <c r="R566" t="s">
        <v>8318</v>
      </c>
      <c r="S566" s="9">
        <f t="shared" si="24"/>
        <v>16842.942997685186</v>
      </c>
      <c r="T566" s="9">
        <f t="shared" si="25"/>
        <v>16872.942997685186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P567">
        <f t="shared" si="26"/>
        <v>12500</v>
      </c>
      <c r="Q567" t="s">
        <v>8317</v>
      </c>
      <c r="R567" t="s">
        <v>8318</v>
      </c>
      <c r="S567" s="9">
        <f t="shared" si="24"/>
        <v>16596.785289351854</v>
      </c>
      <c r="T567" s="9">
        <f t="shared" si="25"/>
        <v>16626.785289351854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P568">
        <f t="shared" si="26"/>
        <v>2500.5</v>
      </c>
      <c r="Q568" t="s">
        <v>8317</v>
      </c>
      <c r="R568" t="s">
        <v>8318</v>
      </c>
      <c r="S568" s="9">
        <f t="shared" si="24"/>
        <v>16966.684409722224</v>
      </c>
      <c r="T568" s="9">
        <f t="shared" si="25"/>
        <v>16996.684409722224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P569">
        <f t="shared" si="26"/>
        <v>5000</v>
      </c>
      <c r="Q569" t="s">
        <v>8317</v>
      </c>
      <c r="R569" t="s">
        <v>8318</v>
      </c>
      <c r="S569" s="9">
        <f t="shared" si="24"/>
        <v>16406.842523148149</v>
      </c>
      <c r="T569" s="9">
        <f t="shared" si="25"/>
        <v>16436.842523148149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P570">
        <f t="shared" si="26"/>
        <v>12372.5</v>
      </c>
      <c r="Q570" t="s">
        <v>8317</v>
      </c>
      <c r="R570" t="s">
        <v>8318</v>
      </c>
      <c r="S570" s="9">
        <f t="shared" si="24"/>
        <v>16779.9215625</v>
      </c>
      <c r="T570" s="9">
        <f t="shared" si="25"/>
        <v>16816.458333333332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P571">
        <f t="shared" si="26"/>
        <v>1260</v>
      </c>
      <c r="Q571" t="s">
        <v>8317</v>
      </c>
      <c r="R571" t="s">
        <v>8318</v>
      </c>
      <c r="S571" s="9">
        <f t="shared" si="24"/>
        <v>16771.847361111111</v>
      </c>
      <c r="T571" s="9">
        <f t="shared" si="25"/>
        <v>16801.847361111111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P572">
        <f t="shared" si="26"/>
        <v>42571</v>
      </c>
      <c r="Q572" t="s">
        <v>8317</v>
      </c>
      <c r="R572" t="s">
        <v>8318</v>
      </c>
      <c r="S572" s="9">
        <f t="shared" si="24"/>
        <v>16819.798252314817</v>
      </c>
      <c r="T572" s="9">
        <f t="shared" si="25"/>
        <v>16849.798252314817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P573">
        <f t="shared" si="26"/>
        <v>12553</v>
      </c>
      <c r="Q573" t="s">
        <v>8317</v>
      </c>
      <c r="R573" t="s">
        <v>8318</v>
      </c>
      <c r="S573" s="9">
        <f t="shared" si="24"/>
        <v>16623.816238425927</v>
      </c>
      <c r="T573" s="9">
        <f t="shared" si="25"/>
        <v>16643.165972222221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P574">
        <f t="shared" si="26"/>
        <v>1250</v>
      </c>
      <c r="Q574" t="s">
        <v>8317</v>
      </c>
      <c r="R574" t="s">
        <v>8318</v>
      </c>
      <c r="S574" s="9">
        <f t="shared" si="24"/>
        <v>16713.716296296294</v>
      </c>
      <c r="T574" s="9">
        <f t="shared" si="25"/>
        <v>16743.757962962962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P575">
        <f t="shared" si="26"/>
        <v>44617</v>
      </c>
      <c r="Q575" t="s">
        <v>8317</v>
      </c>
      <c r="R575" t="s">
        <v>8318</v>
      </c>
      <c r="S575" s="9">
        <f t="shared" si="24"/>
        <v>16394.050127314815</v>
      </c>
      <c r="T575" s="9">
        <f t="shared" si="25"/>
        <v>16453.05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P576">
        <f t="shared" si="26"/>
        <v>5630</v>
      </c>
      <c r="Q576" t="s">
        <v>8317</v>
      </c>
      <c r="R576" t="s">
        <v>8318</v>
      </c>
      <c r="S576" s="9">
        <f t="shared" si="24"/>
        <v>17063.443368055556</v>
      </c>
      <c r="T576" s="9">
        <f t="shared" si="25"/>
        <v>17093.443368055556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P577">
        <f t="shared" si="26"/>
        <v>30129.5</v>
      </c>
      <c r="Q577" t="s">
        <v>8317</v>
      </c>
      <c r="R577" t="s">
        <v>8318</v>
      </c>
      <c r="S577" s="9">
        <f t="shared" si="24"/>
        <v>16569.692627314816</v>
      </c>
      <c r="T577" s="9">
        <f t="shared" si="25"/>
        <v>16599.692627314816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P578">
        <f t="shared" si="26"/>
        <v>40000.5</v>
      </c>
      <c r="Q578" t="s">
        <v>8317</v>
      </c>
      <c r="R578" t="s">
        <v>8318</v>
      </c>
      <c r="S578" s="9">
        <f t="shared" si="24"/>
        <v>16462.471666666668</v>
      </c>
      <c r="T578" s="9">
        <f t="shared" si="25"/>
        <v>16522.43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P579">
        <f t="shared" si="26"/>
        <v>2505</v>
      </c>
      <c r="Q579" t="s">
        <v>8317</v>
      </c>
      <c r="R579" t="s">
        <v>8318</v>
      </c>
      <c r="S579" s="9">
        <f t="shared" ref="S579:S642" si="27">(((J579/60)/60)/24)</f>
        <v>16881.589143518519</v>
      </c>
      <c r="T579" s="9">
        <f t="shared" ref="T579:T642" si="28">(((I579/60/60)/24))</f>
        <v>16941.589143518519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P580">
        <f t="shared" ref="P580:P643" si="29">AVERAGE(D580:E580)</f>
        <v>62507</v>
      </c>
      <c r="Q580" t="s">
        <v>8317</v>
      </c>
      <c r="R580" t="s">
        <v>8318</v>
      </c>
      <c r="S580" s="9">
        <f t="shared" si="27"/>
        <v>16661.578622685185</v>
      </c>
      <c r="T580" s="9">
        <f t="shared" si="28"/>
        <v>16685.578622685185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P581">
        <f t="shared" si="29"/>
        <v>6087.5</v>
      </c>
      <c r="Q581" t="s">
        <v>8317</v>
      </c>
      <c r="R581" t="s">
        <v>8318</v>
      </c>
      <c r="S581" s="9">
        <f t="shared" si="27"/>
        <v>16399.852118055558</v>
      </c>
      <c r="T581" s="9">
        <f t="shared" si="28"/>
        <v>16429.852118055558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P582">
        <f t="shared" si="29"/>
        <v>1500.5</v>
      </c>
      <c r="Q582" t="s">
        <v>8317</v>
      </c>
      <c r="R582" t="s">
        <v>8318</v>
      </c>
      <c r="S582" s="9">
        <f t="shared" si="27"/>
        <v>17036.908182870371</v>
      </c>
      <c r="T582" s="9">
        <f t="shared" si="28"/>
        <v>17066.908182870371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P583">
        <f t="shared" si="29"/>
        <v>200</v>
      </c>
      <c r="Q583" t="s">
        <v>8317</v>
      </c>
      <c r="R583" t="s">
        <v>8318</v>
      </c>
      <c r="S583" s="9">
        <f t="shared" si="27"/>
        <v>16619.012777777778</v>
      </c>
      <c r="T583" s="9">
        <f t="shared" si="28"/>
        <v>16649.012777777778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P584">
        <f t="shared" si="29"/>
        <v>50000</v>
      </c>
      <c r="Q584" t="s">
        <v>8317</v>
      </c>
      <c r="R584" t="s">
        <v>8318</v>
      </c>
      <c r="S584" s="9">
        <f t="shared" si="27"/>
        <v>16486.73980324074</v>
      </c>
      <c r="T584" s="9">
        <f t="shared" si="28"/>
        <v>16509.75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P585">
        <f t="shared" si="29"/>
        <v>4500.5</v>
      </c>
      <c r="Q585" t="s">
        <v>8317</v>
      </c>
      <c r="R585" t="s">
        <v>8318</v>
      </c>
      <c r="S585" s="9">
        <f t="shared" si="27"/>
        <v>16483.938506944443</v>
      </c>
      <c r="T585" s="9">
        <f t="shared" si="28"/>
        <v>16513.896840277779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P586">
        <f t="shared" si="29"/>
        <v>505</v>
      </c>
      <c r="Q586" t="s">
        <v>8317</v>
      </c>
      <c r="R586" t="s">
        <v>8318</v>
      </c>
      <c r="S586" s="9">
        <f t="shared" si="27"/>
        <v>16480.716620370371</v>
      </c>
      <c r="T586" s="9">
        <f t="shared" si="28"/>
        <v>16510.674953703703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P587">
        <f t="shared" si="29"/>
        <v>4500</v>
      </c>
      <c r="Q587" t="s">
        <v>8317</v>
      </c>
      <c r="R587" t="s">
        <v>8318</v>
      </c>
      <c r="S587" s="9">
        <f t="shared" si="27"/>
        <v>16714.3909375</v>
      </c>
      <c r="T587" s="9">
        <f t="shared" si="28"/>
        <v>16770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P588">
        <f t="shared" si="29"/>
        <v>5028</v>
      </c>
      <c r="Q588" t="s">
        <v>8317</v>
      </c>
      <c r="R588" t="s">
        <v>8318</v>
      </c>
      <c r="S588" s="9">
        <f t="shared" si="27"/>
        <v>16451.854247685184</v>
      </c>
      <c r="T588" s="9">
        <f t="shared" si="28"/>
        <v>16481.854247685184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P589">
        <f t="shared" si="29"/>
        <v>16362.5</v>
      </c>
      <c r="Q589" t="s">
        <v>8317</v>
      </c>
      <c r="R589" t="s">
        <v>8318</v>
      </c>
      <c r="S589" s="9">
        <f t="shared" si="27"/>
        <v>16511.757326388888</v>
      </c>
      <c r="T589" s="9">
        <f t="shared" si="28"/>
        <v>16541.757326388888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P590">
        <f t="shared" si="29"/>
        <v>4650.5</v>
      </c>
      <c r="Q590" t="s">
        <v>8317</v>
      </c>
      <c r="R590" t="s">
        <v>8318</v>
      </c>
      <c r="S590" s="9">
        <f t="shared" si="27"/>
        <v>17062.769513888892</v>
      </c>
      <c r="T590" s="9">
        <f t="shared" si="28"/>
        <v>17122.811180555556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P591">
        <f t="shared" si="29"/>
        <v>3750.5</v>
      </c>
      <c r="Q591" t="s">
        <v>8317</v>
      </c>
      <c r="R591" t="s">
        <v>8318</v>
      </c>
      <c r="S591" s="9">
        <f t="shared" si="27"/>
        <v>16609.614571759259</v>
      </c>
      <c r="T591" s="9">
        <f t="shared" si="28"/>
        <v>16624.614571759259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P592">
        <f t="shared" si="29"/>
        <v>2611.5</v>
      </c>
      <c r="Q592" t="s">
        <v>8317</v>
      </c>
      <c r="R592" t="s">
        <v>8318</v>
      </c>
      <c r="S592" s="9">
        <f t="shared" si="27"/>
        <v>16808.554756944446</v>
      </c>
      <c r="T592" s="9">
        <f t="shared" si="28"/>
        <v>16839.542361111111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P593">
        <f t="shared" si="29"/>
        <v>50030.5</v>
      </c>
      <c r="Q593" t="s">
        <v>8317</v>
      </c>
      <c r="R593" t="s">
        <v>8318</v>
      </c>
      <c r="S593" s="9">
        <f t="shared" si="27"/>
        <v>16608.543171296296</v>
      </c>
      <c r="T593" s="9">
        <f t="shared" si="28"/>
        <v>16638.543171296296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P594">
        <f t="shared" si="29"/>
        <v>3875</v>
      </c>
      <c r="Q594" t="s">
        <v>8317</v>
      </c>
      <c r="R594" t="s">
        <v>8318</v>
      </c>
      <c r="S594" s="9">
        <f t="shared" si="27"/>
        <v>16377.232175925927</v>
      </c>
      <c r="T594" s="9">
        <f t="shared" si="28"/>
        <v>16407.232175925925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P595">
        <f t="shared" si="29"/>
        <v>307.5</v>
      </c>
      <c r="Q595" t="s">
        <v>8317</v>
      </c>
      <c r="R595" t="s">
        <v>8318</v>
      </c>
      <c r="S595" s="9">
        <f t="shared" si="27"/>
        <v>16501.677604166667</v>
      </c>
      <c r="T595" s="9">
        <f t="shared" si="28"/>
        <v>16531.635937499999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P596">
        <f t="shared" si="29"/>
        <v>12513</v>
      </c>
      <c r="Q596" t="s">
        <v>8317</v>
      </c>
      <c r="R596" t="s">
        <v>8318</v>
      </c>
      <c r="S596" s="9">
        <f t="shared" si="27"/>
        <v>16877.780162037037</v>
      </c>
      <c r="T596" s="9">
        <f t="shared" si="28"/>
        <v>16907.780162037037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P597">
        <f t="shared" si="29"/>
        <v>50213</v>
      </c>
      <c r="Q597" t="s">
        <v>8317</v>
      </c>
      <c r="R597" t="s">
        <v>8318</v>
      </c>
      <c r="S597" s="9">
        <f t="shared" si="27"/>
        <v>16514.069884259257</v>
      </c>
      <c r="T597" s="9">
        <f t="shared" si="28"/>
        <v>16559.069884259257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P598">
        <f t="shared" si="29"/>
        <v>10003</v>
      </c>
      <c r="Q598" t="s">
        <v>8317</v>
      </c>
      <c r="R598" t="s">
        <v>8318</v>
      </c>
      <c r="S598" s="9">
        <f t="shared" si="27"/>
        <v>17077.896898148148</v>
      </c>
      <c r="T598" s="9">
        <f t="shared" si="28"/>
        <v>17107.896898148148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P599">
        <f t="shared" si="29"/>
        <v>3760</v>
      </c>
      <c r="Q599" t="s">
        <v>8317</v>
      </c>
      <c r="R599" t="s">
        <v>8318</v>
      </c>
      <c r="S599" s="9">
        <f t="shared" si="27"/>
        <v>16976.705266203702</v>
      </c>
      <c r="T599" s="9">
        <f t="shared" si="28"/>
        <v>17013.666666666668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P600">
        <f t="shared" si="29"/>
        <v>1675</v>
      </c>
      <c r="Q600" t="s">
        <v>8317</v>
      </c>
      <c r="R600" t="s">
        <v>8318</v>
      </c>
      <c r="S600" s="9">
        <f t="shared" si="27"/>
        <v>16379.002094907408</v>
      </c>
      <c r="T600" s="9">
        <f t="shared" si="28"/>
        <v>16409.002094907406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P601">
        <f t="shared" si="29"/>
        <v>25015.5</v>
      </c>
      <c r="Q601" t="s">
        <v>8317</v>
      </c>
      <c r="R601" t="s">
        <v>8318</v>
      </c>
      <c r="S601" s="9">
        <f t="shared" si="27"/>
        <v>16478.81252314815</v>
      </c>
      <c r="T601" s="9">
        <f t="shared" si="28"/>
        <v>16502.636111111111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P602">
        <f t="shared" si="29"/>
        <v>2550</v>
      </c>
      <c r="Q602" t="s">
        <v>8317</v>
      </c>
      <c r="R602" t="s">
        <v>8318</v>
      </c>
      <c r="S602" s="9">
        <f t="shared" si="27"/>
        <v>16504.798171296297</v>
      </c>
      <c r="T602" s="9">
        <f t="shared" si="28"/>
        <v>16564.798171296297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P603">
        <f t="shared" si="29"/>
        <v>5070</v>
      </c>
      <c r="Q603" t="s">
        <v>8317</v>
      </c>
      <c r="R603" t="s">
        <v>8318</v>
      </c>
      <c r="S603" s="9">
        <f t="shared" si="27"/>
        <v>16400.858090277776</v>
      </c>
      <c r="T603" s="9">
        <f t="shared" si="28"/>
        <v>16430.858090277776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P604">
        <f t="shared" si="29"/>
        <v>35000</v>
      </c>
      <c r="Q604" t="s">
        <v>8317</v>
      </c>
      <c r="R604" t="s">
        <v>8318</v>
      </c>
      <c r="S604" s="9">
        <f t="shared" si="27"/>
        <v>16574.794155092593</v>
      </c>
      <c r="T604" s="9">
        <f t="shared" si="28"/>
        <v>16604.794155092593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P605">
        <f t="shared" si="29"/>
        <v>7795.01</v>
      </c>
      <c r="Q605" t="s">
        <v>8317</v>
      </c>
      <c r="R605" t="s">
        <v>8318</v>
      </c>
      <c r="S605" s="9">
        <f t="shared" si="27"/>
        <v>16266.639155092593</v>
      </c>
      <c r="T605" s="9">
        <f t="shared" si="28"/>
        <v>16296.639155092593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P606">
        <f t="shared" si="29"/>
        <v>750</v>
      </c>
      <c r="Q606" t="s">
        <v>8317</v>
      </c>
      <c r="R606" t="s">
        <v>8318</v>
      </c>
      <c r="S606" s="9">
        <f t="shared" si="27"/>
        <v>16280.035370370371</v>
      </c>
      <c r="T606" s="9">
        <f t="shared" si="28"/>
        <v>16310.035370370371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P607">
        <f t="shared" si="29"/>
        <v>2565.5</v>
      </c>
      <c r="Q607" t="s">
        <v>8317</v>
      </c>
      <c r="R607" t="s">
        <v>8318</v>
      </c>
      <c r="S607" s="9">
        <f t="shared" si="27"/>
        <v>16625.357731481479</v>
      </c>
      <c r="T607" s="9">
        <f t="shared" si="28"/>
        <v>16670.357731481479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P608">
        <f t="shared" si="29"/>
        <v>2505</v>
      </c>
      <c r="Q608" t="s">
        <v>8317</v>
      </c>
      <c r="R608" t="s">
        <v>8318</v>
      </c>
      <c r="S608" s="9">
        <f t="shared" si="27"/>
        <v>16533.650567129629</v>
      </c>
      <c r="T608" s="9">
        <f t="shared" si="28"/>
        <v>16579.625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P609">
        <f t="shared" si="29"/>
        <v>125</v>
      </c>
      <c r="Q609" t="s">
        <v>8317</v>
      </c>
      <c r="R609" t="s">
        <v>8318</v>
      </c>
      <c r="S609" s="9">
        <f t="shared" si="27"/>
        <v>16731.825648148148</v>
      </c>
      <c r="T609" s="9">
        <f t="shared" si="28"/>
        <v>16761.867314814815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P610">
        <f t="shared" si="29"/>
        <v>75730.5</v>
      </c>
      <c r="Q610" t="s">
        <v>8317</v>
      </c>
      <c r="R610" t="s">
        <v>8318</v>
      </c>
      <c r="S610" s="9">
        <f t="shared" si="27"/>
        <v>16571.921064814815</v>
      </c>
      <c r="T610" s="9">
        <f t="shared" si="28"/>
        <v>16601.921064814815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P611">
        <f t="shared" si="29"/>
        <v>392.5</v>
      </c>
      <c r="Q611" t="s">
        <v>8317</v>
      </c>
      <c r="R611" t="s">
        <v>8318</v>
      </c>
      <c r="S611" s="9">
        <f t="shared" si="27"/>
        <v>16738.034074074076</v>
      </c>
      <c r="T611" s="9">
        <f t="shared" si="28"/>
        <v>16768.07574074074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P612">
        <f t="shared" si="29"/>
        <v>6901.5</v>
      </c>
      <c r="Q612" t="s">
        <v>8317</v>
      </c>
      <c r="R612" t="s">
        <v>8318</v>
      </c>
      <c r="S612" s="9">
        <f t="shared" si="27"/>
        <v>16517.830856481483</v>
      </c>
      <c r="T612" s="9">
        <f t="shared" si="28"/>
        <v>16547.830856481483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P613">
        <f t="shared" si="29"/>
        <v>40000</v>
      </c>
      <c r="Q613" t="s">
        <v>8317</v>
      </c>
      <c r="R613" t="s">
        <v>8318</v>
      </c>
      <c r="S613" s="9">
        <f t="shared" si="27"/>
        <v>16759.560613425925</v>
      </c>
      <c r="T613" s="9">
        <f t="shared" si="28"/>
        <v>16819.560613425925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P614">
        <f t="shared" si="29"/>
        <v>5000</v>
      </c>
      <c r="Q614" t="s">
        <v>8317</v>
      </c>
      <c r="R614" t="s">
        <v>8318</v>
      </c>
      <c r="S614" s="9">
        <f t="shared" si="27"/>
        <v>17016.031782407405</v>
      </c>
      <c r="T614" s="9">
        <f t="shared" si="28"/>
        <v>17046.031782407405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P615">
        <f t="shared" si="29"/>
        <v>36409</v>
      </c>
      <c r="Q615" t="s">
        <v>8317</v>
      </c>
      <c r="R615" t="s">
        <v>8318</v>
      </c>
      <c r="S615" s="9">
        <f t="shared" si="27"/>
        <v>16678.496759259258</v>
      </c>
      <c r="T615" s="9">
        <f t="shared" si="28"/>
        <v>16709.207638888889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P616">
        <f t="shared" si="29"/>
        <v>5000</v>
      </c>
      <c r="Q616" t="s">
        <v>8317</v>
      </c>
      <c r="R616" t="s">
        <v>8318</v>
      </c>
      <c r="S616" s="9">
        <f t="shared" si="27"/>
        <v>16946.061805555557</v>
      </c>
      <c r="T616" s="9">
        <f t="shared" si="28"/>
        <v>16976.061805555557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P617">
        <f t="shared" si="29"/>
        <v>257.5</v>
      </c>
      <c r="Q617" t="s">
        <v>8317</v>
      </c>
      <c r="R617" t="s">
        <v>8318</v>
      </c>
      <c r="S617" s="9">
        <f t="shared" si="27"/>
        <v>16673.122210648147</v>
      </c>
      <c r="T617" s="9">
        <f t="shared" si="28"/>
        <v>16703.122210648147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P618">
        <f t="shared" si="29"/>
        <v>2500</v>
      </c>
      <c r="Q618" t="s">
        <v>8317</v>
      </c>
      <c r="R618" t="s">
        <v>8318</v>
      </c>
      <c r="S618" s="9">
        <f t="shared" si="27"/>
        <v>17192.376238425928</v>
      </c>
      <c r="T618" s="9">
        <f t="shared" si="28"/>
        <v>17222.376238425928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P619">
        <f t="shared" si="29"/>
        <v>1030</v>
      </c>
      <c r="Q619" t="s">
        <v>8317</v>
      </c>
      <c r="R619" t="s">
        <v>8318</v>
      </c>
      <c r="S619" s="9">
        <f t="shared" si="27"/>
        <v>16518.34309027778</v>
      </c>
      <c r="T619" s="9">
        <f t="shared" si="28"/>
        <v>16563.34309027778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P620">
        <f t="shared" si="29"/>
        <v>200</v>
      </c>
      <c r="Q620" t="s">
        <v>8317</v>
      </c>
      <c r="R620" t="s">
        <v>8318</v>
      </c>
      <c r="S620" s="9">
        <f t="shared" si="27"/>
        <v>16748.810219907406</v>
      </c>
      <c r="T620" s="9">
        <f t="shared" si="28"/>
        <v>16778.810219907406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P621">
        <f t="shared" si="29"/>
        <v>1250000.5</v>
      </c>
      <c r="Q621" t="s">
        <v>8317</v>
      </c>
      <c r="R621" t="s">
        <v>8318</v>
      </c>
      <c r="S621" s="9">
        <f t="shared" si="27"/>
        <v>16339.650347222223</v>
      </c>
      <c r="T621" s="9">
        <f t="shared" si="28"/>
        <v>16399.692013888889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P622">
        <f t="shared" si="29"/>
        <v>15150</v>
      </c>
      <c r="Q622" t="s">
        <v>8317</v>
      </c>
      <c r="R622" t="s">
        <v>8318</v>
      </c>
      <c r="S622" s="9">
        <f t="shared" si="27"/>
        <v>16262.716875</v>
      </c>
      <c r="T622" s="9">
        <f t="shared" si="28"/>
        <v>16307.716875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P623">
        <f t="shared" si="29"/>
        <v>12630.5</v>
      </c>
      <c r="Q623" t="s">
        <v>8317</v>
      </c>
      <c r="R623" t="s">
        <v>8318</v>
      </c>
      <c r="S623" s="9">
        <f t="shared" si="27"/>
        <v>16959.987696759261</v>
      </c>
      <c r="T623" s="9">
        <f t="shared" si="28"/>
        <v>16989.987696759261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P624">
        <f t="shared" si="29"/>
        <v>3170.5</v>
      </c>
      <c r="Q624" t="s">
        <v>8317</v>
      </c>
      <c r="R624" t="s">
        <v>8318</v>
      </c>
      <c r="S624" s="9">
        <f t="shared" si="27"/>
        <v>16963.774745370371</v>
      </c>
      <c r="T624" s="9">
        <f t="shared" si="28"/>
        <v>16983.774745370371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P625">
        <f t="shared" si="29"/>
        <v>37500</v>
      </c>
      <c r="Q625" t="s">
        <v>8317</v>
      </c>
      <c r="R625" t="s">
        <v>8318</v>
      </c>
      <c r="S625" s="9">
        <f t="shared" si="27"/>
        <v>16553.009224537036</v>
      </c>
      <c r="T625" s="9">
        <f t="shared" si="28"/>
        <v>16583.009224537036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P626">
        <f t="shared" si="29"/>
        <v>2500</v>
      </c>
      <c r="Q626" t="s">
        <v>8317</v>
      </c>
      <c r="R626" t="s">
        <v>8318</v>
      </c>
      <c r="S626" s="9">
        <f t="shared" si="27"/>
        <v>16539.988900462962</v>
      </c>
      <c r="T626" s="9">
        <f t="shared" si="28"/>
        <v>16569.988900462962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P627">
        <f t="shared" si="29"/>
        <v>12500</v>
      </c>
      <c r="Q627" t="s">
        <v>8317</v>
      </c>
      <c r="R627" t="s">
        <v>8318</v>
      </c>
      <c r="S627" s="9">
        <f t="shared" si="27"/>
        <v>17221.895567129632</v>
      </c>
      <c r="T627" s="9">
        <f t="shared" si="28"/>
        <v>17251.853900462964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P628">
        <f t="shared" si="29"/>
        <v>14672.5</v>
      </c>
      <c r="Q628" t="s">
        <v>8317</v>
      </c>
      <c r="R628" t="s">
        <v>8318</v>
      </c>
      <c r="S628" s="9">
        <f t="shared" si="27"/>
        <v>16629.559479166666</v>
      </c>
      <c r="T628" s="9">
        <f t="shared" si="28"/>
        <v>16662.556944444445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P629">
        <f t="shared" si="29"/>
        <v>225045</v>
      </c>
      <c r="Q629" t="s">
        <v>8317</v>
      </c>
      <c r="R629" t="s">
        <v>8318</v>
      </c>
      <c r="S629" s="9">
        <f t="shared" si="27"/>
        <v>16815.306840277779</v>
      </c>
      <c r="T629" s="9">
        <f t="shared" si="28"/>
        <v>16874.958333333332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P630">
        <f t="shared" si="29"/>
        <v>2500</v>
      </c>
      <c r="Q630" t="s">
        <v>8317</v>
      </c>
      <c r="R630" t="s">
        <v>8318</v>
      </c>
      <c r="S630" s="9">
        <f t="shared" si="27"/>
        <v>16234.692789351851</v>
      </c>
      <c r="T630" s="9">
        <f t="shared" si="28"/>
        <v>16264.692789351851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P631">
        <f t="shared" si="29"/>
        <v>100175</v>
      </c>
      <c r="Q631" t="s">
        <v>8317</v>
      </c>
      <c r="R631" t="s">
        <v>8318</v>
      </c>
      <c r="S631" s="9">
        <f t="shared" si="27"/>
        <v>16905.637824074071</v>
      </c>
      <c r="T631" s="9">
        <f t="shared" si="28"/>
        <v>16935.637824074071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P632">
        <f t="shared" si="29"/>
        <v>6004.5</v>
      </c>
      <c r="Q632" t="s">
        <v>8317</v>
      </c>
      <c r="R632" t="s">
        <v>8318</v>
      </c>
      <c r="S632" s="9">
        <f t="shared" si="27"/>
        <v>16654.619456018518</v>
      </c>
      <c r="T632" s="9">
        <f t="shared" si="28"/>
        <v>16684.215277777777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P633">
        <f t="shared" si="29"/>
        <v>25345</v>
      </c>
      <c r="Q633" t="s">
        <v>8317</v>
      </c>
      <c r="R633" t="s">
        <v>8318</v>
      </c>
      <c r="S633" s="9">
        <f t="shared" si="27"/>
        <v>16920.772326388887</v>
      </c>
      <c r="T633" s="9">
        <f t="shared" si="28"/>
        <v>16949.772326388887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P634">
        <f t="shared" si="29"/>
        <v>10000</v>
      </c>
      <c r="Q634" t="s">
        <v>8317</v>
      </c>
      <c r="R634" t="s">
        <v>8318</v>
      </c>
      <c r="S634" s="9">
        <f t="shared" si="27"/>
        <v>16734.65931712963</v>
      </c>
      <c r="T634" s="9">
        <f t="shared" si="28"/>
        <v>16764.700983796298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P635">
        <f t="shared" si="29"/>
        <v>5622.5</v>
      </c>
      <c r="Q635" t="s">
        <v>8317</v>
      </c>
      <c r="R635" t="s">
        <v>8318</v>
      </c>
      <c r="S635" s="9">
        <f t="shared" si="27"/>
        <v>16938.299328703706</v>
      </c>
      <c r="T635" s="9">
        <f t="shared" si="28"/>
        <v>16969.958333333332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P636">
        <f t="shared" si="29"/>
        <v>2500.5</v>
      </c>
      <c r="Q636" t="s">
        <v>8317</v>
      </c>
      <c r="R636" t="s">
        <v>8318</v>
      </c>
      <c r="S636" s="9">
        <f t="shared" si="27"/>
        <v>16462.928576388887</v>
      </c>
      <c r="T636" s="9">
        <f t="shared" si="28"/>
        <v>16492.928576388887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P637">
        <f t="shared" si="29"/>
        <v>12501</v>
      </c>
      <c r="Q637" t="s">
        <v>8317</v>
      </c>
      <c r="R637" t="s">
        <v>8318</v>
      </c>
      <c r="S637" s="9">
        <f t="shared" si="27"/>
        <v>16507.092152777779</v>
      </c>
      <c r="T637" s="9">
        <f t="shared" si="28"/>
        <v>16537.092152777779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P638">
        <f t="shared" si="29"/>
        <v>1002</v>
      </c>
      <c r="Q638" t="s">
        <v>8317</v>
      </c>
      <c r="R638" t="s">
        <v>8318</v>
      </c>
      <c r="S638" s="9">
        <f t="shared" si="27"/>
        <v>16562.455439814814</v>
      </c>
      <c r="T638" s="9">
        <f t="shared" si="28"/>
        <v>16592.449305555554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P639">
        <f t="shared" si="29"/>
        <v>50000</v>
      </c>
      <c r="Q639" t="s">
        <v>8317</v>
      </c>
      <c r="R639" t="s">
        <v>8318</v>
      </c>
      <c r="S639" s="9">
        <f t="shared" si="27"/>
        <v>17193.962013888889</v>
      </c>
      <c r="T639" s="9">
        <f t="shared" si="28"/>
        <v>17222.961111111112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P640">
        <f t="shared" si="29"/>
        <v>100009</v>
      </c>
      <c r="Q640" t="s">
        <v>8317</v>
      </c>
      <c r="R640" t="s">
        <v>8318</v>
      </c>
      <c r="S640" s="9">
        <f t="shared" si="27"/>
        <v>17190.593310185188</v>
      </c>
      <c r="T640" s="9">
        <f t="shared" si="28"/>
        <v>17250.55164351852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P641">
        <f t="shared" si="29"/>
        <v>500000.5</v>
      </c>
      <c r="Q641" t="s">
        <v>8317</v>
      </c>
      <c r="R641" t="s">
        <v>8318</v>
      </c>
      <c r="S641" s="9">
        <f t="shared" si="27"/>
        <v>16296.583275462965</v>
      </c>
      <c r="T641" s="9">
        <f t="shared" si="28"/>
        <v>16356.583275462965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P642">
        <f t="shared" si="29"/>
        <v>85.5</v>
      </c>
      <c r="Q642" t="s">
        <v>8317</v>
      </c>
      <c r="R642" t="s">
        <v>8319</v>
      </c>
      <c r="S642" s="9">
        <f t="shared" si="27"/>
        <v>17114.420312500002</v>
      </c>
      <c r="T642" s="9">
        <f t="shared" si="28"/>
        <v>17129.958333333332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P643">
        <f t="shared" si="29"/>
        <v>43832.5</v>
      </c>
      <c r="Q643" t="s">
        <v>8317</v>
      </c>
      <c r="R643" t="s">
        <v>8319</v>
      </c>
      <c r="S643" s="9">
        <f t="shared" ref="S643:S706" si="30">(((J643/60)/60)/24)</f>
        <v>16630.57</v>
      </c>
      <c r="T643" s="9">
        <f t="shared" ref="T643:T706" si="31">(((I643/60/60)/24))</f>
        <v>16660.57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P644">
        <f t="shared" ref="P644:P707" si="32">AVERAGE(D644:E644)</f>
        <v>156048.5</v>
      </c>
      <c r="Q644" t="s">
        <v>8317</v>
      </c>
      <c r="R644" t="s">
        <v>8319</v>
      </c>
      <c r="S644" s="9">
        <f t="shared" si="30"/>
        <v>16630.651319444445</v>
      </c>
      <c r="T644" s="9">
        <f t="shared" si="31"/>
        <v>16666.651319444445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P645">
        <f t="shared" si="32"/>
        <v>25726</v>
      </c>
      <c r="Q645" t="s">
        <v>8317</v>
      </c>
      <c r="R645" t="s">
        <v>8319</v>
      </c>
      <c r="S645" s="9">
        <f t="shared" si="30"/>
        <v>16531.642071759259</v>
      </c>
      <c r="T645" s="9">
        <f t="shared" si="31"/>
        <v>16586.642071759259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P646">
        <f t="shared" si="32"/>
        <v>50014.74</v>
      </c>
      <c r="Q646" t="s">
        <v>8317</v>
      </c>
      <c r="R646" t="s">
        <v>8319</v>
      </c>
      <c r="S646" s="9">
        <f t="shared" si="30"/>
        <v>16329.665960648148</v>
      </c>
      <c r="T646" s="9">
        <f t="shared" si="31"/>
        <v>16372.041666666666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P647">
        <f t="shared" si="32"/>
        <v>3787</v>
      </c>
      <c r="Q647" t="s">
        <v>8317</v>
      </c>
      <c r="R647" t="s">
        <v>8319</v>
      </c>
      <c r="S647" s="9">
        <f t="shared" si="30"/>
        <v>16995.026319444445</v>
      </c>
      <c r="T647" s="9">
        <f t="shared" si="31"/>
        <v>17025.026319444445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P648">
        <f t="shared" si="32"/>
        <v>927.505</v>
      </c>
      <c r="Q648" t="s">
        <v>8317</v>
      </c>
      <c r="R648" t="s">
        <v>8319</v>
      </c>
      <c r="S648" s="9">
        <f t="shared" si="30"/>
        <v>16263.852627314816</v>
      </c>
      <c r="T648" s="9">
        <f t="shared" si="31"/>
        <v>16293.852627314816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P649">
        <f t="shared" si="32"/>
        <v>2070.5</v>
      </c>
      <c r="Q649" t="s">
        <v>8317</v>
      </c>
      <c r="R649" t="s">
        <v>8319</v>
      </c>
      <c r="S649" s="9">
        <f t="shared" si="30"/>
        <v>16847.767928240741</v>
      </c>
      <c r="T649" s="9">
        <f t="shared" si="31"/>
        <v>16877.726261574073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P650">
        <f t="shared" si="32"/>
        <v>39694</v>
      </c>
      <c r="Q650" t="s">
        <v>8317</v>
      </c>
      <c r="R650" t="s">
        <v>8319</v>
      </c>
      <c r="S650" s="9">
        <f t="shared" si="30"/>
        <v>16322.693379629629</v>
      </c>
      <c r="T650" s="9">
        <f t="shared" si="31"/>
        <v>16357.693379629629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P651">
        <f t="shared" si="32"/>
        <v>2999.5</v>
      </c>
      <c r="Q651" t="s">
        <v>8317</v>
      </c>
      <c r="R651" t="s">
        <v>8319</v>
      </c>
      <c r="S651" s="9">
        <f t="shared" si="30"/>
        <v>16308.9121875</v>
      </c>
      <c r="T651" s="9">
        <f t="shared" si="31"/>
        <v>16329.9121875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P652">
        <f t="shared" si="32"/>
        <v>1593</v>
      </c>
      <c r="Q652" t="s">
        <v>8317</v>
      </c>
      <c r="R652" t="s">
        <v>8319</v>
      </c>
      <c r="S652" s="9">
        <f t="shared" si="30"/>
        <v>16363.036851851852</v>
      </c>
      <c r="T652" s="9">
        <f t="shared" si="31"/>
        <v>16423.07851851852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P653">
        <f t="shared" si="32"/>
        <v>25066</v>
      </c>
      <c r="Q653" t="s">
        <v>8317</v>
      </c>
      <c r="R653" t="s">
        <v>8319</v>
      </c>
      <c r="S653" s="9">
        <f t="shared" si="30"/>
        <v>16387.017488425925</v>
      </c>
      <c r="T653" s="9">
        <f t="shared" si="31"/>
        <v>16417.017488425925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P654">
        <f t="shared" si="32"/>
        <v>3007</v>
      </c>
      <c r="Q654" t="s">
        <v>8317</v>
      </c>
      <c r="R654" t="s">
        <v>8319</v>
      </c>
      <c r="S654" s="9">
        <f t="shared" si="30"/>
        <v>17106.690393518518</v>
      </c>
      <c r="T654" s="9">
        <f t="shared" si="31"/>
        <v>17136.732060185186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P655">
        <f t="shared" si="32"/>
        <v>90542.25</v>
      </c>
      <c r="Q655" t="s">
        <v>8317</v>
      </c>
      <c r="R655" t="s">
        <v>8319</v>
      </c>
      <c r="S655" s="9">
        <f t="shared" si="30"/>
        <v>16630.61851851852</v>
      </c>
      <c r="T655" s="9">
        <f t="shared" si="31"/>
        <v>16667.61851851852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P656">
        <f t="shared" si="32"/>
        <v>22037.5</v>
      </c>
      <c r="Q656" t="s">
        <v>8317</v>
      </c>
      <c r="R656" t="s">
        <v>8319</v>
      </c>
      <c r="S656" s="9">
        <f t="shared" si="30"/>
        <v>16594.957326388889</v>
      </c>
      <c r="T656" s="9">
        <f t="shared" si="31"/>
        <v>16624.957326388889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P657">
        <f t="shared" si="32"/>
        <v>9875.5</v>
      </c>
      <c r="Q657" t="s">
        <v>8317</v>
      </c>
      <c r="R657" t="s">
        <v>8319</v>
      </c>
      <c r="S657" s="9">
        <f t="shared" si="30"/>
        <v>16476.957314814816</v>
      </c>
      <c r="T657" s="9">
        <f t="shared" si="31"/>
        <v>16506.915648148151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P658">
        <f t="shared" si="32"/>
        <v>7839</v>
      </c>
      <c r="Q658" t="s">
        <v>8317</v>
      </c>
      <c r="R658" t="s">
        <v>8319</v>
      </c>
      <c r="S658" s="9">
        <f t="shared" si="30"/>
        <v>16848.804618055554</v>
      </c>
      <c r="T658" s="9">
        <f t="shared" si="31"/>
        <v>16908.762951388886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P659">
        <f t="shared" si="32"/>
        <v>16927.5</v>
      </c>
      <c r="Q659" t="s">
        <v>8317</v>
      </c>
      <c r="R659" t="s">
        <v>8319</v>
      </c>
      <c r="S659" s="9">
        <f t="shared" si="30"/>
        <v>16762.84574074074</v>
      </c>
      <c r="T659" s="9">
        <f t="shared" si="31"/>
        <v>16792.84574074074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P660">
        <f t="shared" si="32"/>
        <v>29532.5</v>
      </c>
      <c r="Q660" t="s">
        <v>8317</v>
      </c>
      <c r="R660" t="s">
        <v>8319</v>
      </c>
      <c r="S660" s="9">
        <f t="shared" si="30"/>
        <v>16610.160752314816</v>
      </c>
      <c r="T660" s="9">
        <f t="shared" si="31"/>
        <v>16642.75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P661">
        <f t="shared" si="32"/>
        <v>3008.5</v>
      </c>
      <c r="Q661" t="s">
        <v>8317</v>
      </c>
      <c r="R661" t="s">
        <v>8319</v>
      </c>
      <c r="S661" s="9">
        <f t="shared" si="30"/>
        <v>16640.593692129631</v>
      </c>
      <c r="T661" s="9">
        <f t="shared" si="31"/>
        <v>16670.593692129631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P662">
        <f t="shared" si="32"/>
        <v>25764.5</v>
      </c>
      <c r="Q662" t="s">
        <v>8317</v>
      </c>
      <c r="R662" t="s">
        <v>8319</v>
      </c>
      <c r="S662" s="9">
        <f t="shared" si="30"/>
        <v>16353.741655092594</v>
      </c>
      <c r="T662" s="9">
        <f t="shared" si="31"/>
        <v>16383.783321759262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P663">
        <f t="shared" si="32"/>
        <v>5047.5</v>
      </c>
      <c r="Q663" t="s">
        <v>8317</v>
      </c>
      <c r="R663" t="s">
        <v>8319</v>
      </c>
      <c r="S663" s="9">
        <f t="shared" si="30"/>
        <v>17067.645358796297</v>
      </c>
      <c r="T663" s="9">
        <f t="shared" si="31"/>
        <v>17097.645358796297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P664">
        <f t="shared" si="32"/>
        <v>19578</v>
      </c>
      <c r="Q664" t="s">
        <v>8317</v>
      </c>
      <c r="R664" t="s">
        <v>8319</v>
      </c>
      <c r="S664" s="9">
        <f t="shared" si="30"/>
        <v>16421.438043981481</v>
      </c>
      <c r="T664" s="9">
        <f t="shared" si="31"/>
        <v>16451.438043981481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P665">
        <f t="shared" si="32"/>
        <v>100350</v>
      </c>
      <c r="Q665" t="s">
        <v>8317</v>
      </c>
      <c r="R665" t="s">
        <v>8319</v>
      </c>
      <c r="S665" s="9">
        <f t="shared" si="30"/>
        <v>16604.843240740742</v>
      </c>
      <c r="T665" s="9">
        <f t="shared" si="31"/>
        <v>16634.843240740742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P666">
        <f t="shared" si="32"/>
        <v>6452</v>
      </c>
      <c r="Q666" t="s">
        <v>8317</v>
      </c>
      <c r="R666" t="s">
        <v>8319</v>
      </c>
      <c r="S666" s="9">
        <f t="shared" si="30"/>
        <v>16508.666377314814</v>
      </c>
      <c r="T666" s="9">
        <f t="shared" si="31"/>
        <v>16538.666377314814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P667">
        <f t="shared" si="32"/>
        <v>5932</v>
      </c>
      <c r="Q667" t="s">
        <v>8317</v>
      </c>
      <c r="R667" t="s">
        <v>8319</v>
      </c>
      <c r="S667" s="9">
        <f t="shared" si="30"/>
        <v>17119.711354166666</v>
      </c>
      <c r="T667" s="9">
        <f t="shared" si="31"/>
        <v>17179.711354166666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P668">
        <f t="shared" si="32"/>
        <v>100004</v>
      </c>
      <c r="Q668" t="s">
        <v>8317</v>
      </c>
      <c r="R668" t="s">
        <v>8319</v>
      </c>
      <c r="S668" s="9">
        <f t="shared" si="30"/>
        <v>16269.832152777779</v>
      </c>
      <c r="T668" s="9">
        <f t="shared" si="31"/>
        <v>16299.832152777779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P669">
        <f t="shared" si="32"/>
        <v>27505</v>
      </c>
      <c r="Q669" t="s">
        <v>8317</v>
      </c>
      <c r="R669" t="s">
        <v>8319</v>
      </c>
      <c r="S669" s="9">
        <f t="shared" si="30"/>
        <v>17063.373414351849</v>
      </c>
      <c r="T669" s="9">
        <f t="shared" si="31"/>
        <v>17103.373414351849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P670">
        <f t="shared" si="32"/>
        <v>7842</v>
      </c>
      <c r="Q670" t="s">
        <v>8317</v>
      </c>
      <c r="R670" t="s">
        <v>8319</v>
      </c>
      <c r="S670" s="9">
        <f t="shared" si="30"/>
        <v>16521.831273148149</v>
      </c>
      <c r="T670" s="9">
        <f t="shared" si="31"/>
        <v>16566.831273148149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P671">
        <f t="shared" si="32"/>
        <v>121507.5</v>
      </c>
      <c r="Q671" t="s">
        <v>8317</v>
      </c>
      <c r="R671" t="s">
        <v>8319</v>
      </c>
      <c r="S671" s="9">
        <f t="shared" si="30"/>
        <v>16958.625671296297</v>
      </c>
      <c r="T671" s="9">
        <f t="shared" si="31"/>
        <v>16988.625671296297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P672">
        <f t="shared" si="32"/>
        <v>58174.5</v>
      </c>
      <c r="Q672" t="s">
        <v>8317</v>
      </c>
      <c r="R672" t="s">
        <v>8319</v>
      </c>
      <c r="S672" s="9">
        <f t="shared" si="30"/>
        <v>16937.709722222222</v>
      </c>
      <c r="T672" s="9">
        <f t="shared" si="31"/>
        <v>16971.340277777777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P673">
        <f t="shared" si="32"/>
        <v>20914</v>
      </c>
      <c r="Q673" t="s">
        <v>8317</v>
      </c>
      <c r="R673" t="s">
        <v>8319</v>
      </c>
      <c r="S673" s="9">
        <f t="shared" si="30"/>
        <v>16415.692731481482</v>
      </c>
      <c r="T673" s="9">
        <f t="shared" si="31"/>
        <v>16449.166666666668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P674">
        <f t="shared" si="32"/>
        <v>30407</v>
      </c>
      <c r="Q674" t="s">
        <v>8317</v>
      </c>
      <c r="R674" t="s">
        <v>8319</v>
      </c>
      <c r="S674" s="9">
        <f t="shared" si="30"/>
        <v>16405.219490740743</v>
      </c>
      <c r="T674" s="9">
        <f t="shared" si="31"/>
        <v>16436.207638888889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P675">
        <f t="shared" si="32"/>
        <v>50102.5</v>
      </c>
      <c r="Q675" t="s">
        <v>8317</v>
      </c>
      <c r="R675" t="s">
        <v>8319</v>
      </c>
      <c r="S675" s="9">
        <f t="shared" si="30"/>
        <v>16269.840474537037</v>
      </c>
      <c r="T675" s="9">
        <f t="shared" si="31"/>
        <v>16314.840474537037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P676">
        <f t="shared" si="32"/>
        <v>25007.5</v>
      </c>
      <c r="Q676" t="s">
        <v>8317</v>
      </c>
      <c r="R676" t="s">
        <v>8319</v>
      </c>
      <c r="S676" s="9">
        <f t="shared" si="30"/>
        <v>16234.116053240739</v>
      </c>
      <c r="T676" s="9">
        <f t="shared" si="31"/>
        <v>16294.116053240739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P677">
        <f t="shared" si="32"/>
        <v>3445.5</v>
      </c>
      <c r="Q677" t="s">
        <v>8317</v>
      </c>
      <c r="R677" t="s">
        <v>8319</v>
      </c>
      <c r="S677" s="9">
        <f t="shared" si="30"/>
        <v>16406.930601851851</v>
      </c>
      <c r="T677" s="9">
        <f t="shared" si="31"/>
        <v>16436.290972222221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P678">
        <f t="shared" si="32"/>
        <v>50735.5</v>
      </c>
      <c r="Q678" t="s">
        <v>8317</v>
      </c>
      <c r="R678" t="s">
        <v>8319</v>
      </c>
      <c r="S678" s="9">
        <f t="shared" si="30"/>
        <v>16443.768298611114</v>
      </c>
      <c r="T678" s="9">
        <f t="shared" si="31"/>
        <v>16473.768298611114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P679">
        <f t="shared" si="32"/>
        <v>31396</v>
      </c>
      <c r="Q679" t="s">
        <v>8317</v>
      </c>
      <c r="R679" t="s">
        <v>8319</v>
      </c>
      <c r="S679" s="9">
        <f t="shared" si="30"/>
        <v>16935.403877314813</v>
      </c>
      <c r="T679" s="9">
        <f t="shared" si="31"/>
        <v>16980.403877314813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P680">
        <f t="shared" si="32"/>
        <v>15054</v>
      </c>
      <c r="Q680" t="s">
        <v>8317</v>
      </c>
      <c r="R680" t="s">
        <v>8319</v>
      </c>
      <c r="S680" s="9">
        <f t="shared" si="30"/>
        <v>16912.376597222221</v>
      </c>
      <c r="T680" s="9">
        <f t="shared" si="31"/>
        <v>16942.376597222221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P681">
        <f t="shared" si="32"/>
        <v>32913.5</v>
      </c>
      <c r="Q681" t="s">
        <v>8317</v>
      </c>
      <c r="R681" t="s">
        <v>8319</v>
      </c>
      <c r="S681" s="9">
        <f t="shared" si="30"/>
        <v>16987.69570601852</v>
      </c>
      <c r="T681" s="9">
        <f t="shared" si="31"/>
        <v>17047.69570601852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P682">
        <f t="shared" si="32"/>
        <v>47217</v>
      </c>
      <c r="Q682" t="s">
        <v>8317</v>
      </c>
      <c r="R682" t="s">
        <v>8319</v>
      </c>
      <c r="S682" s="9">
        <f t="shared" si="30"/>
        <v>16295.501516203703</v>
      </c>
      <c r="T682" s="9">
        <f t="shared" si="31"/>
        <v>16330.501516203703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P683">
        <f t="shared" si="32"/>
        <v>1250.5</v>
      </c>
      <c r="Q683" t="s">
        <v>8317</v>
      </c>
      <c r="R683" t="s">
        <v>8319</v>
      </c>
      <c r="S683" s="9">
        <f t="shared" si="30"/>
        <v>17070.805601851851</v>
      </c>
      <c r="T683" s="9">
        <f t="shared" si="31"/>
        <v>17100.805601851851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P684">
        <f t="shared" si="32"/>
        <v>25026.5</v>
      </c>
      <c r="Q684" t="s">
        <v>8317</v>
      </c>
      <c r="R684" t="s">
        <v>8319</v>
      </c>
      <c r="S684" s="9">
        <f t="shared" si="30"/>
        <v>17209.765300925927</v>
      </c>
      <c r="T684" s="9">
        <f t="shared" si="31"/>
        <v>17239.723634259262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P685">
        <f t="shared" si="32"/>
        <v>17649</v>
      </c>
      <c r="Q685" t="s">
        <v>8317</v>
      </c>
      <c r="R685" t="s">
        <v>8319</v>
      </c>
      <c r="S685" s="9">
        <f t="shared" si="30"/>
        <v>17065.900046296298</v>
      </c>
      <c r="T685" s="9">
        <f t="shared" si="31"/>
        <v>17105.900046296298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P686">
        <f t="shared" si="32"/>
        <v>171974</v>
      </c>
      <c r="Q686" t="s">
        <v>8317</v>
      </c>
      <c r="R686" t="s">
        <v>8319</v>
      </c>
      <c r="S686" s="9">
        <f t="shared" si="30"/>
        <v>16240.473275462964</v>
      </c>
      <c r="T686" s="9">
        <f t="shared" si="31"/>
        <v>16276.125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P687">
        <f t="shared" si="32"/>
        <v>1276.5</v>
      </c>
      <c r="Q687" t="s">
        <v>8317</v>
      </c>
      <c r="R687" t="s">
        <v>8319</v>
      </c>
      <c r="S687" s="9">
        <f t="shared" si="30"/>
        <v>16402.866574074073</v>
      </c>
      <c r="T687" s="9">
        <f t="shared" si="31"/>
        <v>16447.866574074073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P688">
        <f t="shared" si="32"/>
        <v>250000</v>
      </c>
      <c r="Q688" t="s">
        <v>8317</v>
      </c>
      <c r="R688" t="s">
        <v>8319</v>
      </c>
      <c r="S688" s="9">
        <f t="shared" si="30"/>
        <v>16620.67326388889</v>
      </c>
      <c r="T688" s="9">
        <f t="shared" si="31"/>
        <v>16650.67326388889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P689">
        <f t="shared" si="32"/>
        <v>51775</v>
      </c>
      <c r="Q689" t="s">
        <v>8317</v>
      </c>
      <c r="R689" t="s">
        <v>8319</v>
      </c>
      <c r="S689" s="9">
        <f t="shared" si="30"/>
        <v>17142.750613425927</v>
      </c>
      <c r="T689" s="9">
        <f t="shared" si="31"/>
        <v>17202.750613425927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P690">
        <f t="shared" si="32"/>
        <v>17299</v>
      </c>
      <c r="Q690" t="s">
        <v>8317</v>
      </c>
      <c r="R690" t="s">
        <v>8319</v>
      </c>
      <c r="S690" s="9">
        <f t="shared" si="30"/>
        <v>16693.104780092592</v>
      </c>
      <c r="T690" s="9">
        <f t="shared" si="31"/>
        <v>16723.104780092592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P691">
        <f t="shared" si="32"/>
        <v>157648.75</v>
      </c>
      <c r="Q691" t="s">
        <v>8317</v>
      </c>
      <c r="R691" t="s">
        <v>8319</v>
      </c>
      <c r="S691" s="9">
        <f t="shared" si="30"/>
        <v>17106.667789351854</v>
      </c>
      <c r="T691" s="9">
        <f t="shared" si="31"/>
        <v>17143.207638888889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P692">
        <f t="shared" si="32"/>
        <v>11234</v>
      </c>
      <c r="Q692" t="s">
        <v>8317</v>
      </c>
      <c r="R692" t="s">
        <v>8319</v>
      </c>
      <c r="S692" s="9">
        <f t="shared" si="30"/>
        <v>17010.634733796298</v>
      </c>
      <c r="T692" s="9">
        <f t="shared" si="31"/>
        <v>17053.25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P693">
        <f t="shared" si="32"/>
        <v>25130</v>
      </c>
      <c r="Q693" t="s">
        <v>8317</v>
      </c>
      <c r="R693" t="s">
        <v>8319</v>
      </c>
      <c r="S693" s="9">
        <f t="shared" si="30"/>
        <v>16589.028310185186</v>
      </c>
      <c r="T693" s="9">
        <f t="shared" si="31"/>
        <v>16617.028310185186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P694">
        <f t="shared" si="32"/>
        <v>10653</v>
      </c>
      <c r="Q694" t="s">
        <v>8317</v>
      </c>
      <c r="R694" t="s">
        <v>8319</v>
      </c>
      <c r="S694" s="9">
        <f t="shared" si="30"/>
        <v>17127.375729166666</v>
      </c>
      <c r="T694" s="9">
        <f t="shared" si="31"/>
        <v>17157.375729166666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P695">
        <f t="shared" si="32"/>
        <v>67669</v>
      </c>
      <c r="Q695" t="s">
        <v>8317</v>
      </c>
      <c r="R695" t="s">
        <v>8319</v>
      </c>
      <c r="S695" s="9">
        <f t="shared" si="30"/>
        <v>16525.808182870373</v>
      </c>
      <c r="T695" s="9">
        <f t="shared" si="31"/>
        <v>16555.808182870373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P696">
        <f t="shared" si="32"/>
        <v>75295</v>
      </c>
      <c r="Q696" t="s">
        <v>8317</v>
      </c>
      <c r="R696" t="s">
        <v>8319</v>
      </c>
      <c r="S696" s="9">
        <f t="shared" si="30"/>
        <v>17168.663877314815</v>
      </c>
      <c r="T696" s="9">
        <f t="shared" si="31"/>
        <v>17198.663877314815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P697">
        <f t="shared" si="32"/>
        <v>30318</v>
      </c>
      <c r="Q697" t="s">
        <v>8317</v>
      </c>
      <c r="R697" t="s">
        <v>8319</v>
      </c>
      <c r="S697" s="9">
        <f t="shared" si="30"/>
        <v>16344.521064814813</v>
      </c>
      <c r="T697" s="9">
        <f t="shared" si="31"/>
        <v>16374.521064814813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P698">
        <f t="shared" si="32"/>
        <v>87500.5</v>
      </c>
      <c r="Q698" t="s">
        <v>8317</v>
      </c>
      <c r="R698" t="s">
        <v>8319</v>
      </c>
      <c r="S698" s="9">
        <f t="shared" si="30"/>
        <v>16246.927106481482</v>
      </c>
      <c r="T698" s="9">
        <f t="shared" si="31"/>
        <v>16276.927106481482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P699">
        <f t="shared" si="32"/>
        <v>3659.5</v>
      </c>
      <c r="Q699" t="s">
        <v>8317</v>
      </c>
      <c r="R699" t="s">
        <v>8319</v>
      </c>
      <c r="S699" s="9">
        <f t="shared" si="30"/>
        <v>16819.523020833334</v>
      </c>
      <c r="T699" s="9">
        <f t="shared" si="31"/>
        <v>16834.523020833334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P700">
        <f t="shared" si="32"/>
        <v>57695</v>
      </c>
      <c r="Q700" t="s">
        <v>8317</v>
      </c>
      <c r="R700" t="s">
        <v>8319</v>
      </c>
      <c r="S700" s="9">
        <f t="shared" si="30"/>
        <v>16297.931076388888</v>
      </c>
      <c r="T700" s="9">
        <f t="shared" si="31"/>
        <v>16331.083333333334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P701">
        <f t="shared" si="32"/>
        <v>118574.37</v>
      </c>
      <c r="Q701" t="s">
        <v>8317</v>
      </c>
      <c r="R701" t="s">
        <v>8319</v>
      </c>
      <c r="S701" s="9">
        <f t="shared" si="30"/>
        <v>15994.485509259261</v>
      </c>
      <c r="T701" s="9">
        <f t="shared" si="31"/>
        <v>16031.666666666666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P702">
        <f t="shared" si="32"/>
        <v>7701.5</v>
      </c>
      <c r="Q702" t="s">
        <v>8317</v>
      </c>
      <c r="R702" t="s">
        <v>8319</v>
      </c>
      <c r="S702" s="9">
        <f t="shared" si="30"/>
        <v>17146.688437500001</v>
      </c>
      <c r="T702" s="9">
        <f t="shared" si="31"/>
        <v>17176.688437500001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P703">
        <f t="shared" si="32"/>
        <v>14559</v>
      </c>
      <c r="Q703" t="s">
        <v>8317</v>
      </c>
      <c r="R703" t="s">
        <v>8319</v>
      </c>
      <c r="S703" s="9">
        <f t="shared" si="30"/>
        <v>16244.662962962962</v>
      </c>
      <c r="T703" s="9">
        <f t="shared" si="31"/>
        <v>16274.662962962962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P704">
        <f t="shared" si="32"/>
        <v>9811.005000000001</v>
      </c>
      <c r="Q704" t="s">
        <v>8317</v>
      </c>
      <c r="R704" t="s">
        <v>8319</v>
      </c>
      <c r="S704" s="9">
        <f t="shared" si="30"/>
        <v>17099.726701388889</v>
      </c>
      <c r="T704" s="9">
        <f t="shared" si="31"/>
        <v>17129.768368055553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P705">
        <f t="shared" si="32"/>
        <v>7918.5</v>
      </c>
      <c r="Q705" t="s">
        <v>8317</v>
      </c>
      <c r="R705" t="s">
        <v>8319</v>
      </c>
      <c r="S705" s="9">
        <f t="shared" si="30"/>
        <v>17142.950798611109</v>
      </c>
      <c r="T705" s="9">
        <f t="shared" si="31"/>
        <v>17197.980555555554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P706">
        <f t="shared" si="32"/>
        <v>27740.5</v>
      </c>
      <c r="Q706" t="s">
        <v>8317</v>
      </c>
      <c r="R706" t="s">
        <v>8319</v>
      </c>
      <c r="S706" s="9">
        <f t="shared" si="30"/>
        <v>17157.192916666667</v>
      </c>
      <c r="T706" s="9">
        <f t="shared" si="31"/>
        <v>17217.192916666667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P707">
        <f t="shared" si="32"/>
        <v>50488.5</v>
      </c>
      <c r="Q707" t="s">
        <v>8317</v>
      </c>
      <c r="R707" t="s">
        <v>8319</v>
      </c>
      <c r="S707" s="9">
        <f t="shared" ref="S707:S770" si="33">(((J707/60)/60)/24)</f>
        <v>17157.491643518519</v>
      </c>
      <c r="T707" s="9">
        <f t="shared" ref="T707:T770" si="34">(((I707/60/60)/24))</f>
        <v>17187.491643518519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P708">
        <f t="shared" ref="P708:P771" si="35">AVERAGE(D708:E708)</f>
        <v>50000</v>
      </c>
      <c r="Q708" t="s">
        <v>8317</v>
      </c>
      <c r="R708" t="s">
        <v>8319</v>
      </c>
      <c r="S708" s="9">
        <f t="shared" si="33"/>
        <v>17107.995173611111</v>
      </c>
      <c r="T708" s="9">
        <f t="shared" si="34"/>
        <v>17149.777083333334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P709">
        <f t="shared" si="35"/>
        <v>60835.3</v>
      </c>
      <c r="Q709" t="s">
        <v>8317</v>
      </c>
      <c r="R709" t="s">
        <v>8319</v>
      </c>
      <c r="S709" s="9">
        <f t="shared" si="33"/>
        <v>17127.663506944442</v>
      </c>
      <c r="T709" s="9">
        <f t="shared" si="34"/>
        <v>17167.663506944442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P710">
        <f t="shared" si="35"/>
        <v>24418.5</v>
      </c>
      <c r="Q710" t="s">
        <v>8317</v>
      </c>
      <c r="R710" t="s">
        <v>8319</v>
      </c>
      <c r="S710" s="9">
        <f t="shared" si="33"/>
        <v>16266.581018518518</v>
      </c>
      <c r="T710" s="9">
        <f t="shared" si="34"/>
        <v>16326.581018518518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P711">
        <f t="shared" si="35"/>
        <v>7530.5</v>
      </c>
      <c r="Q711" t="s">
        <v>8317</v>
      </c>
      <c r="R711" t="s">
        <v>8319</v>
      </c>
      <c r="S711" s="9">
        <f t="shared" si="33"/>
        <v>16379.041192129631</v>
      </c>
      <c r="T711" s="9">
        <f t="shared" si="34"/>
        <v>16409.041192129629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P712">
        <f t="shared" si="35"/>
        <v>600</v>
      </c>
      <c r="Q712" t="s">
        <v>8317</v>
      </c>
      <c r="R712" t="s">
        <v>8319</v>
      </c>
      <c r="S712" s="9">
        <f t="shared" si="33"/>
        <v>16268.984976851852</v>
      </c>
      <c r="T712" s="9">
        <f t="shared" si="34"/>
        <v>16302.030555555555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P713">
        <f t="shared" si="35"/>
        <v>66895.5</v>
      </c>
      <c r="Q713" t="s">
        <v>8317</v>
      </c>
      <c r="R713" t="s">
        <v>8319</v>
      </c>
      <c r="S713" s="9">
        <f t="shared" si="33"/>
        <v>17109.459120370371</v>
      </c>
      <c r="T713" s="9">
        <f t="shared" si="34"/>
        <v>17149.500787037035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P714">
        <f t="shared" si="35"/>
        <v>24302.5</v>
      </c>
      <c r="Q714" t="s">
        <v>8317</v>
      </c>
      <c r="R714" t="s">
        <v>8319</v>
      </c>
      <c r="S714" s="9">
        <f t="shared" si="33"/>
        <v>16815.680925925928</v>
      </c>
      <c r="T714" s="9">
        <f t="shared" si="34"/>
        <v>16845.680925925928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P715">
        <f t="shared" si="35"/>
        <v>12599.5</v>
      </c>
      <c r="Q715" t="s">
        <v>8317</v>
      </c>
      <c r="R715" t="s">
        <v>8319</v>
      </c>
      <c r="S715" s="9">
        <f t="shared" si="33"/>
        <v>16927.529305555556</v>
      </c>
      <c r="T715" s="9">
        <f t="shared" si="34"/>
        <v>16957.529305555556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P716">
        <f t="shared" si="35"/>
        <v>8624.5</v>
      </c>
      <c r="Q716" t="s">
        <v>8317</v>
      </c>
      <c r="R716" t="s">
        <v>8319</v>
      </c>
      <c r="S716" s="9">
        <f t="shared" si="33"/>
        <v>17165.787986111111</v>
      </c>
      <c r="T716" s="9">
        <f t="shared" si="34"/>
        <v>17225.787986111111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P717">
        <f t="shared" si="35"/>
        <v>14444.5</v>
      </c>
      <c r="Q717" t="s">
        <v>8317</v>
      </c>
      <c r="R717" t="s">
        <v>8319</v>
      </c>
      <c r="S717" s="9">
        <f t="shared" si="33"/>
        <v>16704.090740740739</v>
      </c>
      <c r="T717" s="9">
        <f t="shared" si="34"/>
        <v>16744.132407407407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P718">
        <f t="shared" si="35"/>
        <v>3857.5</v>
      </c>
      <c r="Q718" t="s">
        <v>8317</v>
      </c>
      <c r="R718" t="s">
        <v>8319</v>
      </c>
      <c r="S718" s="9">
        <f t="shared" si="33"/>
        <v>16371.658645833333</v>
      </c>
      <c r="T718" s="9">
        <f t="shared" si="34"/>
        <v>16405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P719">
        <f t="shared" si="35"/>
        <v>50152.5</v>
      </c>
      <c r="Q719" t="s">
        <v>8317</v>
      </c>
      <c r="R719" t="s">
        <v>8319</v>
      </c>
      <c r="S719" s="9">
        <f t="shared" si="33"/>
        <v>16288.854189814816</v>
      </c>
      <c r="T719" s="9">
        <f t="shared" si="34"/>
        <v>16318.854189814816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P720">
        <f t="shared" si="35"/>
        <v>6045</v>
      </c>
      <c r="Q720" t="s">
        <v>8317</v>
      </c>
      <c r="R720" t="s">
        <v>8319</v>
      </c>
      <c r="S720" s="9">
        <f t="shared" si="33"/>
        <v>17183.84545138889</v>
      </c>
      <c r="T720" s="9">
        <f t="shared" si="34"/>
        <v>17215.249305555557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P721">
        <f t="shared" si="35"/>
        <v>7597</v>
      </c>
      <c r="Q721" t="s">
        <v>8317</v>
      </c>
      <c r="R721" t="s">
        <v>8319</v>
      </c>
      <c r="S721" s="9">
        <f t="shared" si="33"/>
        <v>16840.040231481482</v>
      </c>
      <c r="T721" s="9">
        <f t="shared" si="34"/>
        <v>16854.040231481482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P722">
        <f t="shared" si="35"/>
        <v>2317.5</v>
      </c>
      <c r="Q722" t="s">
        <v>8320</v>
      </c>
      <c r="R722" t="s">
        <v>8321</v>
      </c>
      <c r="S722" s="9">
        <f t="shared" si="33"/>
        <v>15340.649201388891</v>
      </c>
      <c r="T722" s="9">
        <f t="shared" si="34"/>
        <v>15368.649201388891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P723">
        <f t="shared" si="35"/>
        <v>9106.5</v>
      </c>
      <c r="Q723" t="s">
        <v>8320</v>
      </c>
      <c r="R723" t="s">
        <v>8321</v>
      </c>
      <c r="S723" s="9">
        <f t="shared" si="33"/>
        <v>16238.571840277778</v>
      </c>
      <c r="T723" s="9">
        <f t="shared" si="34"/>
        <v>16283.571840277778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P724">
        <f t="shared" si="35"/>
        <v>29003</v>
      </c>
      <c r="Q724" t="s">
        <v>8320</v>
      </c>
      <c r="R724" t="s">
        <v>8321</v>
      </c>
      <c r="S724" s="9">
        <f t="shared" si="33"/>
        <v>15408.805300925926</v>
      </c>
      <c r="T724" s="9">
        <f t="shared" si="34"/>
        <v>15438.76363425926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P725">
        <f t="shared" si="35"/>
        <v>5234.5</v>
      </c>
      <c r="Q725" t="s">
        <v>8320</v>
      </c>
      <c r="R725" t="s">
        <v>8321</v>
      </c>
      <c r="S725" s="9">
        <f t="shared" si="33"/>
        <v>16615.816539351854</v>
      </c>
      <c r="T725" s="9">
        <f t="shared" si="34"/>
        <v>16646.165972222221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P726">
        <f t="shared" si="35"/>
        <v>7191.5050000000001</v>
      </c>
      <c r="Q726" t="s">
        <v>8320</v>
      </c>
      <c r="R726" t="s">
        <v>8321</v>
      </c>
      <c r="S726" s="9">
        <f t="shared" si="33"/>
        <v>15125.638460648146</v>
      </c>
      <c r="T726" s="9">
        <f t="shared" si="34"/>
        <v>15155.638460648146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P727">
        <f t="shared" si="35"/>
        <v>20035</v>
      </c>
      <c r="Q727" t="s">
        <v>8320</v>
      </c>
      <c r="R727" t="s">
        <v>8321</v>
      </c>
      <c r="S727" s="9">
        <f t="shared" si="33"/>
        <v>16752.626296296297</v>
      </c>
      <c r="T727" s="9">
        <f t="shared" si="34"/>
        <v>16782.626296296297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P728">
        <f t="shared" si="35"/>
        <v>2517.5</v>
      </c>
      <c r="Q728" t="s">
        <v>8320</v>
      </c>
      <c r="R728" t="s">
        <v>8321</v>
      </c>
      <c r="S728" s="9">
        <f t="shared" si="33"/>
        <v>15777.042673611111</v>
      </c>
      <c r="T728" s="9">
        <f t="shared" si="34"/>
        <v>15807.042673611111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P729">
        <f t="shared" si="35"/>
        <v>4471.5</v>
      </c>
      <c r="Q729" t="s">
        <v>8320</v>
      </c>
      <c r="R729" t="s">
        <v>8321</v>
      </c>
      <c r="S729" s="9">
        <f t="shared" si="33"/>
        <v>15678.020243055553</v>
      </c>
      <c r="T729" s="9">
        <f t="shared" si="34"/>
        <v>15719.888888888889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P730">
        <f t="shared" si="35"/>
        <v>7708.7250000000004</v>
      </c>
      <c r="Q730" t="s">
        <v>8320</v>
      </c>
      <c r="R730" t="s">
        <v>8321</v>
      </c>
      <c r="S730" s="9">
        <f t="shared" si="33"/>
        <v>15162.837465277778</v>
      </c>
      <c r="T730" s="9">
        <f t="shared" si="34"/>
        <v>15207.837465277778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P731">
        <f t="shared" si="35"/>
        <v>4613</v>
      </c>
      <c r="Q731" t="s">
        <v>8320</v>
      </c>
      <c r="R731" t="s">
        <v>8321</v>
      </c>
      <c r="S731" s="9">
        <f t="shared" si="33"/>
        <v>15542.185891203704</v>
      </c>
      <c r="T731" s="9">
        <f t="shared" si="34"/>
        <v>15602.185891203704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P732">
        <f t="shared" si="35"/>
        <v>23219</v>
      </c>
      <c r="Q732" t="s">
        <v>8320</v>
      </c>
      <c r="R732" t="s">
        <v>8321</v>
      </c>
      <c r="S732" s="9">
        <f t="shared" si="33"/>
        <v>15285.745266203703</v>
      </c>
      <c r="T732" s="9">
        <f t="shared" si="34"/>
        <v>15315.745266203703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P733">
        <f t="shared" si="35"/>
        <v>5650</v>
      </c>
      <c r="Q733" t="s">
        <v>8320</v>
      </c>
      <c r="R733" t="s">
        <v>8321</v>
      </c>
      <c r="S733" s="9">
        <f t="shared" si="33"/>
        <v>15310.79568287037</v>
      </c>
      <c r="T733" s="9">
        <f t="shared" si="34"/>
        <v>15361.25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P734">
        <f t="shared" si="35"/>
        <v>52</v>
      </c>
      <c r="Q734" t="s">
        <v>8320</v>
      </c>
      <c r="R734" t="s">
        <v>8321</v>
      </c>
      <c r="S734" s="9">
        <f t="shared" si="33"/>
        <v>15917.424317129628</v>
      </c>
      <c r="T734" s="9">
        <f t="shared" si="34"/>
        <v>15977.424317129628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P735">
        <f t="shared" si="35"/>
        <v>2756</v>
      </c>
      <c r="Q735" t="s">
        <v>8320</v>
      </c>
      <c r="R735" t="s">
        <v>8321</v>
      </c>
      <c r="S735" s="9">
        <f t="shared" si="33"/>
        <v>16029.420046296296</v>
      </c>
      <c r="T735" s="9">
        <f t="shared" si="34"/>
        <v>16059.420046296296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P736">
        <f t="shared" si="35"/>
        <v>9585</v>
      </c>
      <c r="Q736" t="s">
        <v>8320</v>
      </c>
      <c r="R736" t="s">
        <v>8321</v>
      </c>
      <c r="S736" s="9">
        <f t="shared" si="33"/>
        <v>16533.164583333335</v>
      </c>
      <c r="T736" s="9">
        <f t="shared" si="34"/>
        <v>16564.208333333332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P737">
        <f t="shared" si="35"/>
        <v>50385.5</v>
      </c>
      <c r="Q737" t="s">
        <v>8320</v>
      </c>
      <c r="R737" t="s">
        <v>8321</v>
      </c>
      <c r="S737" s="9">
        <f t="shared" si="33"/>
        <v>16377.029467592592</v>
      </c>
      <c r="T737" s="9">
        <f t="shared" si="34"/>
        <v>16408.027083333334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P738">
        <f t="shared" si="35"/>
        <v>7472.5</v>
      </c>
      <c r="Q738" t="s">
        <v>8320</v>
      </c>
      <c r="R738" t="s">
        <v>8321</v>
      </c>
      <c r="S738" s="9">
        <f t="shared" si="33"/>
        <v>16010.734259259259</v>
      </c>
      <c r="T738" s="9">
        <f t="shared" si="34"/>
        <v>16030.207638888889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P739">
        <f t="shared" si="35"/>
        <v>5560</v>
      </c>
      <c r="Q739" t="s">
        <v>8320</v>
      </c>
      <c r="R739" t="s">
        <v>8321</v>
      </c>
      <c r="S739" s="9">
        <f t="shared" si="33"/>
        <v>16098.2753125</v>
      </c>
      <c r="T739" s="9">
        <f t="shared" si="34"/>
        <v>16115.833333333334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P740">
        <f t="shared" si="35"/>
        <v>1550.5</v>
      </c>
      <c r="Q740" t="s">
        <v>8320</v>
      </c>
      <c r="R740" t="s">
        <v>8321</v>
      </c>
      <c r="S740" s="9">
        <f t="shared" si="33"/>
        <v>16374.60409722222</v>
      </c>
      <c r="T740" s="9">
        <f t="shared" si="34"/>
        <v>16405.207638888889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P741">
        <f t="shared" si="35"/>
        <v>7750</v>
      </c>
      <c r="Q741" t="s">
        <v>8320</v>
      </c>
      <c r="R741" t="s">
        <v>8321</v>
      </c>
      <c r="S741" s="9">
        <f t="shared" si="33"/>
        <v>16260.502650462962</v>
      </c>
      <c r="T741" s="9">
        <f t="shared" si="34"/>
        <v>16293.502650462962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P742">
        <f t="shared" si="35"/>
        <v>3111</v>
      </c>
      <c r="Q742" t="s">
        <v>8320</v>
      </c>
      <c r="R742" t="s">
        <v>8321</v>
      </c>
      <c r="S742" s="9">
        <f t="shared" si="33"/>
        <v>16593.14678240741</v>
      </c>
      <c r="T742" s="9">
        <f t="shared" si="34"/>
        <v>16607.14678240741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P743">
        <f t="shared" si="35"/>
        <v>13146.9</v>
      </c>
      <c r="Q743" t="s">
        <v>8320</v>
      </c>
      <c r="R743" t="s">
        <v>8321</v>
      </c>
      <c r="S743" s="9">
        <f t="shared" si="33"/>
        <v>15832.648217592592</v>
      </c>
      <c r="T743" s="9">
        <f t="shared" si="34"/>
        <v>15867.648217592592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P744">
        <f t="shared" si="35"/>
        <v>1475</v>
      </c>
      <c r="Q744" t="s">
        <v>8320</v>
      </c>
      <c r="R744" t="s">
        <v>8321</v>
      </c>
      <c r="S744" s="9">
        <f t="shared" si="33"/>
        <v>16120.917962962963</v>
      </c>
      <c r="T744" s="9">
        <f t="shared" si="34"/>
        <v>16150.876296296296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P745">
        <f t="shared" si="35"/>
        <v>682</v>
      </c>
      <c r="Q745" t="s">
        <v>8320</v>
      </c>
      <c r="R745" t="s">
        <v>8321</v>
      </c>
      <c r="S745" s="9">
        <f t="shared" si="33"/>
        <v>15421.709317129631</v>
      </c>
      <c r="T745" s="9">
        <f t="shared" si="34"/>
        <v>15446.875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P746">
        <f t="shared" si="35"/>
        <v>5058</v>
      </c>
      <c r="Q746" t="s">
        <v>8320</v>
      </c>
      <c r="R746" t="s">
        <v>8321</v>
      </c>
      <c r="S746" s="9">
        <f t="shared" si="33"/>
        <v>15657.957210648148</v>
      </c>
      <c r="T746" s="9">
        <f t="shared" si="34"/>
        <v>15687.957210648148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P747">
        <f t="shared" si="35"/>
        <v>3098</v>
      </c>
      <c r="Q747" t="s">
        <v>8320</v>
      </c>
      <c r="R747" t="s">
        <v>8321</v>
      </c>
      <c r="S747" s="9">
        <f t="shared" si="33"/>
        <v>15798.572280092592</v>
      </c>
      <c r="T747" s="9">
        <f t="shared" si="34"/>
        <v>15828.572280092592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P748">
        <f t="shared" si="35"/>
        <v>3152.5</v>
      </c>
      <c r="Q748" t="s">
        <v>8320</v>
      </c>
      <c r="R748" t="s">
        <v>8321</v>
      </c>
      <c r="S748" s="9">
        <f t="shared" si="33"/>
        <v>15588.04292824074</v>
      </c>
      <c r="T748" s="9">
        <f t="shared" si="34"/>
        <v>15606.165972222223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P749">
        <f t="shared" si="35"/>
        <v>7001.5</v>
      </c>
      <c r="Q749" t="s">
        <v>8320</v>
      </c>
      <c r="R749" t="s">
        <v>8321</v>
      </c>
      <c r="S749" s="9">
        <f t="shared" si="33"/>
        <v>16419.548831018517</v>
      </c>
      <c r="T749" s="9">
        <f t="shared" si="34"/>
        <v>16450.454166666666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P750">
        <f t="shared" si="35"/>
        <v>2002.5</v>
      </c>
      <c r="Q750" t="s">
        <v>8320</v>
      </c>
      <c r="R750" t="s">
        <v>8321</v>
      </c>
      <c r="S750" s="9">
        <f t="shared" si="33"/>
        <v>16262.846828703703</v>
      </c>
      <c r="T750" s="9">
        <f t="shared" si="34"/>
        <v>16292.846828703703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P751">
        <f t="shared" si="35"/>
        <v>10278</v>
      </c>
      <c r="Q751" t="s">
        <v>8320</v>
      </c>
      <c r="R751" t="s">
        <v>8321</v>
      </c>
      <c r="S751" s="9">
        <f t="shared" si="33"/>
        <v>17164.941319444446</v>
      </c>
      <c r="T751" s="9">
        <f t="shared" si="34"/>
        <v>17194.941319444446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P752">
        <f t="shared" si="35"/>
        <v>4501.5</v>
      </c>
      <c r="Q752" t="s">
        <v>8320</v>
      </c>
      <c r="R752" t="s">
        <v>8321</v>
      </c>
      <c r="S752" s="9">
        <f t="shared" si="33"/>
        <v>15730.878148148149</v>
      </c>
      <c r="T752" s="9">
        <f t="shared" si="34"/>
        <v>15760.878148148149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P753">
        <f t="shared" si="35"/>
        <v>3277.5</v>
      </c>
      <c r="Q753" t="s">
        <v>8320</v>
      </c>
      <c r="R753" t="s">
        <v>8321</v>
      </c>
      <c r="S753" s="9">
        <f t="shared" si="33"/>
        <v>15144.630497685184</v>
      </c>
      <c r="T753" s="9">
        <f t="shared" si="34"/>
        <v>15190.630497685184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P754">
        <f t="shared" si="35"/>
        <v>5292.5</v>
      </c>
      <c r="Q754" t="s">
        <v>8320</v>
      </c>
      <c r="R754" t="s">
        <v>8321</v>
      </c>
      <c r="S754" s="9">
        <f t="shared" si="33"/>
        <v>17070.421493055557</v>
      </c>
      <c r="T754" s="9">
        <f t="shared" si="34"/>
        <v>17090.458333333332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P755">
        <f t="shared" si="35"/>
        <v>11400</v>
      </c>
      <c r="Q755" t="s">
        <v>8320</v>
      </c>
      <c r="R755" t="s">
        <v>8321</v>
      </c>
      <c r="S755" s="9">
        <f t="shared" si="33"/>
        <v>16450.590173611112</v>
      </c>
      <c r="T755" s="9">
        <f t="shared" si="34"/>
        <v>16480.590173611112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P756">
        <f t="shared" si="35"/>
        <v>2037.5</v>
      </c>
      <c r="Q756" t="s">
        <v>8320</v>
      </c>
      <c r="R756" t="s">
        <v>8321</v>
      </c>
      <c r="S756" s="9">
        <f t="shared" si="33"/>
        <v>15680.749085648147</v>
      </c>
      <c r="T756" s="9">
        <f t="shared" si="34"/>
        <v>15710.749085648147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P757">
        <f t="shared" si="35"/>
        <v>2523.8450000000003</v>
      </c>
      <c r="Q757" t="s">
        <v>8320</v>
      </c>
      <c r="R757" t="s">
        <v>8321</v>
      </c>
      <c r="S757" s="9">
        <f t="shared" si="33"/>
        <v>15814.605057870373</v>
      </c>
      <c r="T757" s="9">
        <f t="shared" si="34"/>
        <v>15845.028472222222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P758">
        <f t="shared" si="35"/>
        <v>762</v>
      </c>
      <c r="Q758" t="s">
        <v>8320</v>
      </c>
      <c r="R758" t="s">
        <v>8321</v>
      </c>
      <c r="S758" s="9">
        <f t="shared" si="33"/>
        <v>15021.766886574072</v>
      </c>
      <c r="T758" s="9">
        <f t="shared" si="34"/>
        <v>15082.725219907406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P759">
        <f t="shared" si="35"/>
        <v>422.5</v>
      </c>
      <c r="Q759" t="s">
        <v>8320</v>
      </c>
      <c r="R759" t="s">
        <v>8321</v>
      </c>
      <c r="S759" s="9">
        <f t="shared" si="33"/>
        <v>15666.054560185185</v>
      </c>
      <c r="T759" s="9">
        <f t="shared" si="34"/>
        <v>15680.054560185185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P760">
        <f t="shared" si="35"/>
        <v>2525</v>
      </c>
      <c r="Q760" t="s">
        <v>8320</v>
      </c>
      <c r="R760" t="s">
        <v>8321</v>
      </c>
      <c r="S760" s="9">
        <f t="shared" si="33"/>
        <v>14860.836435185185</v>
      </c>
      <c r="T760" s="9">
        <f t="shared" si="34"/>
        <v>14890.836435185185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P761">
        <f t="shared" si="35"/>
        <v>5048</v>
      </c>
      <c r="Q761" t="s">
        <v>8320</v>
      </c>
      <c r="R761" t="s">
        <v>8321</v>
      </c>
      <c r="S761" s="9">
        <f t="shared" si="33"/>
        <v>16220.3303125</v>
      </c>
      <c r="T761" s="9">
        <f t="shared" si="34"/>
        <v>16260.3303125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P762">
        <f t="shared" si="35"/>
        <v>1100</v>
      </c>
      <c r="Q762" t="s">
        <v>8320</v>
      </c>
      <c r="R762" t="s">
        <v>8322</v>
      </c>
      <c r="S762" s="9">
        <f t="shared" si="33"/>
        <v>17101.764039351849</v>
      </c>
      <c r="T762" s="9">
        <f t="shared" si="34"/>
        <v>17131.805706018517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P763">
        <f t="shared" si="35"/>
        <v>2617.5</v>
      </c>
      <c r="Q763" t="s">
        <v>8320</v>
      </c>
      <c r="R763" t="s">
        <v>8322</v>
      </c>
      <c r="S763" s="9">
        <f t="shared" si="33"/>
        <v>16073.751458333334</v>
      </c>
      <c r="T763" s="9">
        <f t="shared" si="34"/>
        <v>16103.751458333334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P764">
        <f t="shared" si="35"/>
        <v>1750</v>
      </c>
      <c r="Q764" t="s">
        <v>8320</v>
      </c>
      <c r="R764" t="s">
        <v>8322</v>
      </c>
      <c r="S764" s="9">
        <f t="shared" si="33"/>
        <v>17121.858449074076</v>
      </c>
      <c r="T764" s="9">
        <f t="shared" si="34"/>
        <v>17139.25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P765">
        <f t="shared" si="35"/>
        <v>2147.5</v>
      </c>
      <c r="Q765" t="s">
        <v>8320</v>
      </c>
      <c r="R765" t="s">
        <v>8322</v>
      </c>
      <c r="S765" s="9">
        <f t="shared" si="33"/>
        <v>15902.44685185185</v>
      </c>
      <c r="T765" s="9">
        <f t="shared" si="34"/>
        <v>15932.44685185185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P766">
        <f t="shared" si="35"/>
        <v>2500</v>
      </c>
      <c r="Q766" t="s">
        <v>8320</v>
      </c>
      <c r="R766" t="s">
        <v>8322</v>
      </c>
      <c r="S766" s="9">
        <f t="shared" si="33"/>
        <v>16658.173159722224</v>
      </c>
      <c r="T766" s="9">
        <f t="shared" si="34"/>
        <v>16688.173159722224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P767">
        <f t="shared" si="35"/>
        <v>4760.5</v>
      </c>
      <c r="Q767" t="s">
        <v>8320</v>
      </c>
      <c r="R767" t="s">
        <v>8322</v>
      </c>
      <c r="S767" s="9">
        <f t="shared" si="33"/>
        <v>16332.542638888888</v>
      </c>
      <c r="T767" s="9">
        <f t="shared" si="34"/>
        <v>16362.542638888888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P768">
        <f t="shared" si="35"/>
        <v>2000</v>
      </c>
      <c r="Q768" t="s">
        <v>8320</v>
      </c>
      <c r="R768" t="s">
        <v>8322</v>
      </c>
      <c r="S768" s="9">
        <f t="shared" si="33"/>
        <v>16452.783368055556</v>
      </c>
      <c r="T768" s="9">
        <f t="shared" si="34"/>
        <v>16482.783368055556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P769">
        <f t="shared" si="35"/>
        <v>2588.5</v>
      </c>
      <c r="Q769" t="s">
        <v>8320</v>
      </c>
      <c r="R769" t="s">
        <v>8322</v>
      </c>
      <c r="S769" s="9">
        <f t="shared" si="33"/>
        <v>16546.143634259261</v>
      </c>
      <c r="T769" s="9">
        <f t="shared" si="34"/>
        <v>16576.143634259261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P770">
        <f t="shared" si="35"/>
        <v>1250</v>
      </c>
      <c r="Q770" t="s">
        <v>8320</v>
      </c>
      <c r="R770" t="s">
        <v>8322</v>
      </c>
      <c r="S770" s="9">
        <f t="shared" si="33"/>
        <v>16025.207060185186</v>
      </c>
      <c r="T770" s="9">
        <f t="shared" si="34"/>
        <v>16055.207060185186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P771">
        <f t="shared" si="35"/>
        <v>2828</v>
      </c>
      <c r="Q771" t="s">
        <v>8320</v>
      </c>
      <c r="R771" t="s">
        <v>8322</v>
      </c>
      <c r="S771" s="9">
        <f t="shared" ref="S771:S834" si="36">(((J771/60)/60)/24)</f>
        <v>16035.996458333333</v>
      </c>
      <c r="T771" s="9">
        <f t="shared" ref="T771:T834" si="37">(((I771/60/60)/24))</f>
        <v>16065.996458333333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P772">
        <f t="shared" ref="P772:P835" si="38">AVERAGE(D772:E772)</f>
        <v>8750</v>
      </c>
      <c r="Q772" t="s">
        <v>8320</v>
      </c>
      <c r="R772" t="s">
        <v>8322</v>
      </c>
      <c r="S772" s="9">
        <f t="shared" si="36"/>
        <v>15720.999641203705</v>
      </c>
      <c r="T772" s="9">
        <f t="shared" si="37"/>
        <v>15760.999641203705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P773">
        <f t="shared" si="38"/>
        <v>19005</v>
      </c>
      <c r="Q773" t="s">
        <v>8320</v>
      </c>
      <c r="R773" t="s">
        <v>8322</v>
      </c>
      <c r="S773" s="9">
        <f t="shared" si="36"/>
        <v>16780.824097222223</v>
      </c>
      <c r="T773" s="9">
        <f t="shared" si="37"/>
        <v>16830.824097222223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P774">
        <f t="shared" si="38"/>
        <v>775</v>
      </c>
      <c r="Q774" t="s">
        <v>8320</v>
      </c>
      <c r="R774" t="s">
        <v>8322</v>
      </c>
      <c r="S774" s="9">
        <f t="shared" si="36"/>
        <v>14499.056932870371</v>
      </c>
      <c r="T774" s="9">
        <f t="shared" si="37"/>
        <v>14549.165972222223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P775">
        <f t="shared" si="38"/>
        <v>1895.5</v>
      </c>
      <c r="Q775" t="s">
        <v>8320</v>
      </c>
      <c r="R775" t="s">
        <v>8322</v>
      </c>
      <c r="S775" s="9">
        <f t="shared" si="36"/>
        <v>16531.735937499998</v>
      </c>
      <c r="T775" s="9">
        <f t="shared" si="37"/>
        <v>16565.959027777779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P776">
        <f t="shared" si="38"/>
        <v>425.5</v>
      </c>
      <c r="Q776" t="s">
        <v>8320</v>
      </c>
      <c r="R776" t="s">
        <v>8322</v>
      </c>
      <c r="S776" s="9">
        <f t="shared" si="36"/>
        <v>16094.780300925924</v>
      </c>
      <c r="T776" s="9">
        <f t="shared" si="37"/>
        <v>16124.780300925924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P777">
        <f t="shared" si="38"/>
        <v>5085</v>
      </c>
      <c r="Q777" t="s">
        <v>8320</v>
      </c>
      <c r="R777" t="s">
        <v>8322</v>
      </c>
      <c r="S777" s="9">
        <f t="shared" si="36"/>
        <v>15294.060127314813</v>
      </c>
      <c r="T777" s="9">
        <f t="shared" si="37"/>
        <v>15324.060127314813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P778">
        <f t="shared" si="38"/>
        <v>5299</v>
      </c>
      <c r="Q778" t="s">
        <v>8320</v>
      </c>
      <c r="R778" t="s">
        <v>8322</v>
      </c>
      <c r="S778" s="9">
        <f t="shared" si="36"/>
        <v>16681.685706018518</v>
      </c>
      <c r="T778" s="9">
        <f t="shared" si="37"/>
        <v>16719.208333333332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P779">
        <f t="shared" si="38"/>
        <v>1510.5</v>
      </c>
      <c r="Q779" t="s">
        <v>8320</v>
      </c>
      <c r="R779" t="s">
        <v>8322</v>
      </c>
      <c r="S779" s="9">
        <f t="shared" si="36"/>
        <v>15887.981215277776</v>
      </c>
      <c r="T779" s="9">
        <f t="shared" si="37"/>
        <v>15917.981215277776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P780">
        <f t="shared" si="38"/>
        <v>251</v>
      </c>
      <c r="Q780" t="s">
        <v>8320</v>
      </c>
      <c r="R780" t="s">
        <v>8322</v>
      </c>
      <c r="S780" s="9">
        <f t="shared" si="36"/>
        <v>16160.702314814815</v>
      </c>
      <c r="T780" s="9">
        <f t="shared" si="37"/>
        <v>16190.702314814815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P781">
        <f t="shared" si="38"/>
        <v>7700</v>
      </c>
      <c r="Q781" t="s">
        <v>8320</v>
      </c>
      <c r="R781" t="s">
        <v>8322</v>
      </c>
      <c r="S781" s="9">
        <f t="shared" si="36"/>
        <v>14867.684085648149</v>
      </c>
      <c r="T781" s="9">
        <f t="shared" si="37"/>
        <v>14897.166666666666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P782">
        <f t="shared" si="38"/>
        <v>1020</v>
      </c>
      <c r="Q782" t="s">
        <v>8323</v>
      </c>
      <c r="R782" t="s">
        <v>8324</v>
      </c>
      <c r="S782" s="9">
        <f t="shared" si="36"/>
        <v>15067.673900462964</v>
      </c>
      <c r="T782" s="9">
        <f t="shared" si="37"/>
        <v>15097.673900462964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P783">
        <f t="shared" si="38"/>
        <v>932.61500000000001</v>
      </c>
      <c r="Q783" t="s">
        <v>8323</v>
      </c>
      <c r="R783" t="s">
        <v>8324</v>
      </c>
      <c r="S783" s="9">
        <f t="shared" si="36"/>
        <v>15834.000856481483</v>
      </c>
      <c r="T783" s="9">
        <f t="shared" si="37"/>
        <v>15864.000856481483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P784">
        <f t="shared" si="38"/>
        <v>700</v>
      </c>
      <c r="Q784" t="s">
        <v>8323</v>
      </c>
      <c r="R784" t="s">
        <v>8324</v>
      </c>
      <c r="S784" s="9">
        <f t="shared" si="36"/>
        <v>15547.758125</v>
      </c>
      <c r="T784" s="9">
        <f t="shared" si="37"/>
        <v>15577.758125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P785">
        <f t="shared" si="38"/>
        <v>1861</v>
      </c>
      <c r="Q785" t="s">
        <v>8323</v>
      </c>
      <c r="R785" t="s">
        <v>8324</v>
      </c>
      <c r="S785" s="9">
        <f t="shared" si="36"/>
        <v>15418.773715277777</v>
      </c>
      <c r="T785" s="9">
        <f t="shared" si="37"/>
        <v>15457.916666666666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P786">
        <f t="shared" si="38"/>
        <v>1012.5</v>
      </c>
      <c r="Q786" t="s">
        <v>8323</v>
      </c>
      <c r="R786" t="s">
        <v>8324</v>
      </c>
      <c r="S786" s="9">
        <f t="shared" si="36"/>
        <v>16106.149525462963</v>
      </c>
      <c r="T786" s="9">
        <f t="shared" si="37"/>
        <v>16146.107858796297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P787">
        <f t="shared" si="38"/>
        <v>701.56999999999994</v>
      </c>
      <c r="Q787" t="s">
        <v>8323</v>
      </c>
      <c r="R787" t="s">
        <v>8324</v>
      </c>
      <c r="S787" s="9">
        <f t="shared" si="36"/>
        <v>15734.59392361111</v>
      </c>
      <c r="T787" s="9">
        <f t="shared" si="37"/>
        <v>15764.59392361111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P788">
        <f t="shared" si="38"/>
        <v>6070</v>
      </c>
      <c r="Q788" t="s">
        <v>8323</v>
      </c>
      <c r="R788" t="s">
        <v>8324</v>
      </c>
      <c r="S788" s="9">
        <f t="shared" si="36"/>
        <v>15414.055949074072</v>
      </c>
      <c r="T788" s="9">
        <f t="shared" si="37"/>
        <v>15471.657638888888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P789">
        <f t="shared" si="38"/>
        <v>1285</v>
      </c>
      <c r="Q789" t="s">
        <v>8323</v>
      </c>
      <c r="R789" t="s">
        <v>8324</v>
      </c>
      <c r="S789" s="9">
        <f t="shared" si="36"/>
        <v>15980.627615740741</v>
      </c>
      <c r="T789" s="9">
        <f t="shared" si="37"/>
        <v>16010.627615740741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P790">
        <f t="shared" si="38"/>
        <v>1517.5250000000001</v>
      </c>
      <c r="Q790" t="s">
        <v>8323</v>
      </c>
      <c r="R790" t="s">
        <v>8324</v>
      </c>
      <c r="S790" s="9">
        <f t="shared" si="36"/>
        <v>15490.006805555555</v>
      </c>
      <c r="T790" s="9">
        <f t="shared" si="37"/>
        <v>15528.165972222223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P791">
        <f t="shared" si="38"/>
        <v>1780</v>
      </c>
      <c r="Q791" t="s">
        <v>8323</v>
      </c>
      <c r="R791" t="s">
        <v>8324</v>
      </c>
      <c r="S791" s="9">
        <f t="shared" si="36"/>
        <v>15708.186111111112</v>
      </c>
      <c r="T791" s="9">
        <f t="shared" si="37"/>
        <v>15726.332638888889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P792">
        <f t="shared" si="38"/>
        <v>12218.73</v>
      </c>
      <c r="Q792" t="s">
        <v>8323</v>
      </c>
      <c r="R792" t="s">
        <v>8324</v>
      </c>
      <c r="S792" s="9">
        <f t="shared" si="36"/>
        <v>15707.047905092593</v>
      </c>
      <c r="T792" s="9">
        <f t="shared" si="37"/>
        <v>15737.047905092593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P793">
        <f t="shared" si="38"/>
        <v>7645</v>
      </c>
      <c r="Q793" t="s">
        <v>8323</v>
      </c>
      <c r="R793" t="s">
        <v>8324</v>
      </c>
      <c r="S793" s="9">
        <f t="shared" si="36"/>
        <v>15988.780625000001</v>
      </c>
      <c r="T793" s="9">
        <f t="shared" si="37"/>
        <v>16022.249305555555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P794">
        <f t="shared" si="38"/>
        <v>2505.5550000000003</v>
      </c>
      <c r="Q794" t="s">
        <v>8323</v>
      </c>
      <c r="R794" t="s">
        <v>8324</v>
      </c>
      <c r="S794" s="9">
        <f t="shared" si="36"/>
        <v>15986.873645833335</v>
      </c>
      <c r="T794" s="9">
        <f t="shared" si="37"/>
        <v>16016.915312500001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P795">
        <f t="shared" si="38"/>
        <v>2788.2150000000001</v>
      </c>
      <c r="Q795" t="s">
        <v>8323</v>
      </c>
      <c r="R795" t="s">
        <v>8324</v>
      </c>
      <c r="S795" s="9">
        <f t="shared" si="36"/>
        <v>15873.741249999999</v>
      </c>
      <c r="T795" s="9">
        <f t="shared" si="37"/>
        <v>15889.207638888889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P796">
        <f t="shared" si="38"/>
        <v>8212.5</v>
      </c>
      <c r="Q796" t="s">
        <v>8323</v>
      </c>
      <c r="R796" t="s">
        <v>8324</v>
      </c>
      <c r="S796" s="9">
        <f t="shared" si="36"/>
        <v>15167.115011574075</v>
      </c>
      <c r="T796" s="9">
        <f t="shared" si="37"/>
        <v>15222.7125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P797">
        <f t="shared" si="38"/>
        <v>14825</v>
      </c>
      <c r="Q797" t="s">
        <v>8323</v>
      </c>
      <c r="R797" t="s">
        <v>8324</v>
      </c>
      <c r="S797" s="9">
        <f t="shared" si="36"/>
        <v>15394.613032407406</v>
      </c>
      <c r="T797" s="9">
        <f t="shared" si="37"/>
        <v>15437.207638888889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P798">
        <f t="shared" si="38"/>
        <v>10067.5</v>
      </c>
      <c r="Q798" t="s">
        <v>8323</v>
      </c>
      <c r="R798" t="s">
        <v>8324</v>
      </c>
      <c r="S798" s="9">
        <f t="shared" si="36"/>
        <v>15933.882928240741</v>
      </c>
      <c r="T798" s="9">
        <f t="shared" si="37"/>
        <v>15963.881944444445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P799">
        <f t="shared" si="38"/>
        <v>3113</v>
      </c>
      <c r="Q799" t="s">
        <v>8323</v>
      </c>
      <c r="R799" t="s">
        <v>8324</v>
      </c>
      <c r="S799" s="9">
        <f t="shared" si="36"/>
        <v>15427.994074074073</v>
      </c>
      <c r="T799" s="9">
        <f t="shared" si="37"/>
        <v>15459.166666666666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P800">
        <f t="shared" si="38"/>
        <v>3760.5</v>
      </c>
      <c r="Q800" t="s">
        <v>8323</v>
      </c>
      <c r="R800" t="s">
        <v>8324</v>
      </c>
      <c r="S800" s="9">
        <f t="shared" si="36"/>
        <v>16313.590127314817</v>
      </c>
      <c r="T800" s="9">
        <f t="shared" si="37"/>
        <v>16343.590127314817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P801">
        <f t="shared" si="38"/>
        <v>5000.5</v>
      </c>
      <c r="Q801" t="s">
        <v>8323</v>
      </c>
      <c r="R801" t="s">
        <v>8324</v>
      </c>
      <c r="S801" s="9">
        <f t="shared" si="36"/>
        <v>15427.667199074072</v>
      </c>
      <c r="T801" s="9">
        <f t="shared" si="37"/>
        <v>15457.667199074072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P802">
        <f t="shared" si="38"/>
        <v>1891</v>
      </c>
      <c r="Q802" t="s">
        <v>8323</v>
      </c>
      <c r="R802" t="s">
        <v>8324</v>
      </c>
      <c r="S802" s="9">
        <f t="shared" si="36"/>
        <v>16294.433495370371</v>
      </c>
      <c r="T802" s="9">
        <f t="shared" si="37"/>
        <v>16324.433495370371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P803">
        <f t="shared" si="38"/>
        <v>2115.2150000000001</v>
      </c>
      <c r="Q803" t="s">
        <v>8323</v>
      </c>
      <c r="R803" t="s">
        <v>8324</v>
      </c>
      <c r="S803" s="9">
        <f t="shared" si="36"/>
        <v>15126.79537037037</v>
      </c>
      <c r="T803" s="9">
        <f t="shared" si="37"/>
        <v>15156.79537037037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P804">
        <f t="shared" si="38"/>
        <v>6040</v>
      </c>
      <c r="Q804" t="s">
        <v>8323</v>
      </c>
      <c r="R804" t="s">
        <v>8324</v>
      </c>
      <c r="S804" s="9">
        <f t="shared" si="36"/>
        <v>15554.02226851852</v>
      </c>
      <c r="T804" s="9">
        <f t="shared" si="37"/>
        <v>15600.170138888889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P805">
        <f t="shared" si="38"/>
        <v>2567.5</v>
      </c>
      <c r="Q805" t="s">
        <v>8323</v>
      </c>
      <c r="R805" t="s">
        <v>8324</v>
      </c>
      <c r="S805" s="9">
        <f t="shared" si="36"/>
        <v>15096.949976851851</v>
      </c>
      <c r="T805" s="9">
        <f t="shared" si="37"/>
        <v>15123.041666666666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P806">
        <f t="shared" si="38"/>
        <v>5500</v>
      </c>
      <c r="Q806" t="s">
        <v>8323</v>
      </c>
      <c r="R806" t="s">
        <v>8324</v>
      </c>
      <c r="S806" s="9">
        <f t="shared" si="36"/>
        <v>15161.105625000002</v>
      </c>
      <c r="T806" s="9">
        <f t="shared" si="37"/>
        <v>15178.165972222223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P807">
        <f t="shared" si="38"/>
        <v>3075</v>
      </c>
      <c r="Q807" t="s">
        <v>8323</v>
      </c>
      <c r="R807" t="s">
        <v>8324</v>
      </c>
      <c r="S807" s="9">
        <f t="shared" si="36"/>
        <v>15121.823055555555</v>
      </c>
      <c r="T807" s="9">
        <f t="shared" si="37"/>
        <v>15171.958333333334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P808">
        <f t="shared" si="38"/>
        <v>8177.5</v>
      </c>
      <c r="Q808" t="s">
        <v>8323</v>
      </c>
      <c r="R808" t="s">
        <v>8324</v>
      </c>
      <c r="S808" s="9">
        <f t="shared" si="36"/>
        <v>15194.69142361111</v>
      </c>
      <c r="T808" s="9">
        <f t="shared" si="37"/>
        <v>15224.69142361111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P809">
        <f t="shared" si="38"/>
        <v>4102.5</v>
      </c>
      <c r="Q809" t="s">
        <v>8323</v>
      </c>
      <c r="R809" t="s">
        <v>8324</v>
      </c>
      <c r="S809" s="9">
        <f t="shared" si="36"/>
        <v>17190.628599537038</v>
      </c>
      <c r="T809" s="9">
        <f t="shared" si="37"/>
        <v>17226.083333333332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P810">
        <f t="shared" si="38"/>
        <v>4500</v>
      </c>
      <c r="Q810" t="s">
        <v>8323</v>
      </c>
      <c r="R810" t="s">
        <v>8324</v>
      </c>
      <c r="S810" s="9">
        <f t="shared" si="36"/>
        <v>16393.100532407407</v>
      </c>
      <c r="T810" s="9">
        <f t="shared" si="37"/>
        <v>16426.207638888889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P811">
        <f t="shared" si="38"/>
        <v>4075.5</v>
      </c>
      <c r="Q811" t="s">
        <v>8323</v>
      </c>
      <c r="R811" t="s">
        <v>8324</v>
      </c>
      <c r="S811" s="9">
        <f t="shared" si="36"/>
        <v>16059.833680555557</v>
      </c>
      <c r="T811" s="9">
        <f t="shared" si="37"/>
        <v>16089.833680555557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P812">
        <f t="shared" si="38"/>
        <v>1537.5</v>
      </c>
      <c r="Q812" t="s">
        <v>8323</v>
      </c>
      <c r="R812" t="s">
        <v>8324</v>
      </c>
      <c r="S812" s="9">
        <f t="shared" si="36"/>
        <v>15554.05627314815</v>
      </c>
      <c r="T812" s="9">
        <f t="shared" si="37"/>
        <v>15584.05627314815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P813">
        <f t="shared" si="38"/>
        <v>1020</v>
      </c>
      <c r="Q813" t="s">
        <v>8323</v>
      </c>
      <c r="R813" t="s">
        <v>8324</v>
      </c>
      <c r="S813" s="9">
        <f t="shared" si="36"/>
        <v>15874.643541666666</v>
      </c>
      <c r="T813" s="9">
        <f t="shared" si="37"/>
        <v>15896.702777777777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P814">
        <f t="shared" si="38"/>
        <v>755.5</v>
      </c>
      <c r="Q814" t="s">
        <v>8323</v>
      </c>
      <c r="R814" t="s">
        <v>8324</v>
      </c>
      <c r="S814" s="9">
        <f t="shared" si="36"/>
        <v>15713.017962962964</v>
      </c>
      <c r="T814" s="9">
        <f t="shared" si="37"/>
        <v>15765.581944444444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P815">
        <f t="shared" si="38"/>
        <v>1949.97</v>
      </c>
      <c r="Q815" t="s">
        <v>8323</v>
      </c>
      <c r="R815" t="s">
        <v>8324</v>
      </c>
      <c r="S815" s="9">
        <f t="shared" si="36"/>
        <v>15511.960243055555</v>
      </c>
      <c r="T815" s="9">
        <f t="shared" si="37"/>
        <v>15541.960243055555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P816">
        <f t="shared" si="38"/>
        <v>1136.5</v>
      </c>
      <c r="Q816" t="s">
        <v>8323</v>
      </c>
      <c r="R816" t="s">
        <v>8324</v>
      </c>
      <c r="S816" s="9">
        <f t="shared" si="36"/>
        <v>15110.74306712963</v>
      </c>
      <c r="T816" s="9">
        <f t="shared" si="37"/>
        <v>15125.752777777778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P817">
        <f t="shared" si="38"/>
        <v>4140</v>
      </c>
      <c r="Q817" t="s">
        <v>8323</v>
      </c>
      <c r="R817" t="s">
        <v>8324</v>
      </c>
      <c r="S817" s="9">
        <f t="shared" si="36"/>
        <v>16345.917858796296</v>
      </c>
      <c r="T817" s="9">
        <f t="shared" si="37"/>
        <v>16375.917858796296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P818">
        <f t="shared" si="38"/>
        <v>7529.2749999999996</v>
      </c>
      <c r="Q818" t="s">
        <v>8323</v>
      </c>
      <c r="R818" t="s">
        <v>8324</v>
      </c>
      <c r="S818" s="9">
        <f t="shared" si="36"/>
        <v>15772.870868055556</v>
      </c>
      <c r="T818" s="9">
        <f t="shared" si="37"/>
        <v>15804.270833333334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P819">
        <f t="shared" si="38"/>
        <v>1778.33</v>
      </c>
      <c r="Q819" t="s">
        <v>8323</v>
      </c>
      <c r="R819" t="s">
        <v>8324</v>
      </c>
      <c r="S819" s="9">
        <f t="shared" si="36"/>
        <v>15356.599664351852</v>
      </c>
      <c r="T819" s="9">
        <f t="shared" si="37"/>
        <v>15410.207638888889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P820">
        <f t="shared" si="38"/>
        <v>447.5</v>
      </c>
      <c r="Q820" t="s">
        <v>8323</v>
      </c>
      <c r="R820" t="s">
        <v>8324</v>
      </c>
      <c r="S820" s="9">
        <f t="shared" si="36"/>
        <v>15551.882881944446</v>
      </c>
      <c r="T820" s="9">
        <f t="shared" si="37"/>
        <v>15559.709027777777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P821">
        <f t="shared" si="38"/>
        <v>417.5</v>
      </c>
      <c r="Q821" t="s">
        <v>8323</v>
      </c>
      <c r="R821" t="s">
        <v>8324</v>
      </c>
      <c r="S821" s="9">
        <f t="shared" si="36"/>
        <v>16050.998310185185</v>
      </c>
      <c r="T821" s="9">
        <f t="shared" si="37"/>
        <v>16060.197222222223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P822">
        <f t="shared" si="38"/>
        <v>2340.5</v>
      </c>
      <c r="Q822" t="s">
        <v>8323</v>
      </c>
      <c r="R822" t="s">
        <v>8324</v>
      </c>
      <c r="S822" s="9">
        <f t="shared" si="36"/>
        <v>16199.841921296296</v>
      </c>
      <c r="T822" s="9">
        <f t="shared" si="37"/>
        <v>16230.208333333334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P823">
        <f t="shared" si="38"/>
        <v>17482</v>
      </c>
      <c r="Q823" t="s">
        <v>8323</v>
      </c>
      <c r="R823" t="s">
        <v>8324</v>
      </c>
      <c r="S823" s="9">
        <f t="shared" si="36"/>
        <v>16524.922048611112</v>
      </c>
      <c r="T823" s="9">
        <f t="shared" si="37"/>
        <v>16559.167361111111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P824">
        <f t="shared" si="38"/>
        <v>3287.5</v>
      </c>
      <c r="Q824" t="s">
        <v>8323</v>
      </c>
      <c r="R824" t="s">
        <v>8324</v>
      </c>
      <c r="S824" s="9">
        <f t="shared" si="36"/>
        <v>15588.947337962964</v>
      </c>
      <c r="T824" s="9">
        <f t="shared" si="37"/>
        <v>15618.947337962964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P825">
        <f t="shared" si="38"/>
        <v>1118</v>
      </c>
      <c r="Q825" t="s">
        <v>8323</v>
      </c>
      <c r="R825" t="s">
        <v>8324</v>
      </c>
      <c r="S825" s="9">
        <f t="shared" si="36"/>
        <v>16486.972824074073</v>
      </c>
      <c r="T825" s="9">
        <f t="shared" si="37"/>
        <v>16516.931157407405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P826">
        <f t="shared" si="38"/>
        <v>1875.05</v>
      </c>
      <c r="Q826" t="s">
        <v>8323</v>
      </c>
      <c r="R826" t="s">
        <v>8324</v>
      </c>
      <c r="S826" s="9">
        <f t="shared" si="36"/>
        <v>14681.242106481483</v>
      </c>
      <c r="T826" s="9">
        <f t="shared" si="37"/>
        <v>14717.290972222223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P827">
        <f t="shared" si="38"/>
        <v>12527</v>
      </c>
      <c r="Q827" t="s">
        <v>8323</v>
      </c>
      <c r="R827" t="s">
        <v>8324</v>
      </c>
      <c r="S827" s="9">
        <f t="shared" si="36"/>
        <v>15617.306527777777</v>
      </c>
      <c r="T827" s="9">
        <f t="shared" si="37"/>
        <v>15642.306527777777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P828">
        <f t="shared" si="38"/>
        <v>5540</v>
      </c>
      <c r="Q828" t="s">
        <v>8323</v>
      </c>
      <c r="R828" t="s">
        <v>8324</v>
      </c>
      <c r="S828" s="9">
        <f t="shared" si="36"/>
        <v>15404.038541666667</v>
      </c>
      <c r="T828" s="9">
        <f t="shared" si="37"/>
        <v>15424.996874999999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P829">
        <f t="shared" si="38"/>
        <v>305</v>
      </c>
      <c r="Q829" t="s">
        <v>8323</v>
      </c>
      <c r="R829" t="s">
        <v>8324</v>
      </c>
      <c r="S829" s="9">
        <f t="shared" si="36"/>
        <v>15358.473460648149</v>
      </c>
      <c r="T829" s="9">
        <f t="shared" si="37"/>
        <v>15384.825694444444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P830">
        <f t="shared" si="38"/>
        <v>1345.5</v>
      </c>
      <c r="Q830" t="s">
        <v>8323</v>
      </c>
      <c r="R830" t="s">
        <v>8324</v>
      </c>
      <c r="S830" s="9">
        <f t="shared" si="36"/>
        <v>15504.050717592594</v>
      </c>
      <c r="T830" s="9">
        <f t="shared" si="37"/>
        <v>15516.683333333334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P831">
        <f t="shared" si="38"/>
        <v>510</v>
      </c>
      <c r="Q831" t="s">
        <v>8323</v>
      </c>
      <c r="R831" t="s">
        <v>8324</v>
      </c>
      <c r="S831" s="9">
        <f t="shared" si="36"/>
        <v>16935.801388888889</v>
      </c>
      <c r="T831" s="9">
        <f t="shared" si="37"/>
        <v>16995.801388888889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P832">
        <f t="shared" si="38"/>
        <v>1870.5</v>
      </c>
      <c r="Q832" t="s">
        <v>8323</v>
      </c>
      <c r="R832" t="s">
        <v>8324</v>
      </c>
      <c r="S832" s="9">
        <f t="shared" si="36"/>
        <v>15756.525752314816</v>
      </c>
      <c r="T832" s="9">
        <f t="shared" si="37"/>
        <v>15786.484085648148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P833">
        <f t="shared" si="38"/>
        <v>2500</v>
      </c>
      <c r="Q833" t="s">
        <v>8323</v>
      </c>
      <c r="R833" t="s">
        <v>8324</v>
      </c>
      <c r="S833" s="9">
        <f t="shared" si="36"/>
        <v>15427.646921296297</v>
      </c>
      <c r="T833" s="9">
        <f t="shared" si="37"/>
        <v>15457.646921296297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P834">
        <f t="shared" si="38"/>
        <v>15045.529999999999</v>
      </c>
      <c r="Q834" t="s">
        <v>8323</v>
      </c>
      <c r="R834" t="s">
        <v>8324</v>
      </c>
      <c r="S834" s="9">
        <f t="shared" si="36"/>
        <v>15300.675173611111</v>
      </c>
      <c r="T834" s="9">
        <f t="shared" si="37"/>
        <v>15360.342361111112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P835">
        <f t="shared" si="38"/>
        <v>6050</v>
      </c>
      <c r="Q835" t="s">
        <v>8323</v>
      </c>
      <c r="R835" t="s">
        <v>8324</v>
      </c>
      <c r="S835" s="9">
        <f t="shared" ref="S835:S898" si="39">(((J835/60)/60)/24)</f>
        <v>16149.87818287037</v>
      </c>
      <c r="T835" s="9">
        <f t="shared" ref="T835:T898" si="40">(((I835/60/60)/24))</f>
        <v>16179.87818287037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P836">
        <f t="shared" ref="P836:P899" si="41">AVERAGE(D836:E836)</f>
        <v>6353</v>
      </c>
      <c r="Q836" t="s">
        <v>8323</v>
      </c>
      <c r="R836" t="s">
        <v>8324</v>
      </c>
      <c r="S836" s="9">
        <f t="shared" si="39"/>
        <v>15853.822824074074</v>
      </c>
      <c r="T836" s="9">
        <f t="shared" si="40"/>
        <v>15887.165972222223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P837">
        <f t="shared" si="41"/>
        <v>2172.5</v>
      </c>
      <c r="Q837" t="s">
        <v>8323</v>
      </c>
      <c r="R837" t="s">
        <v>8324</v>
      </c>
      <c r="S837" s="9">
        <f t="shared" si="39"/>
        <v>15436.457847222222</v>
      </c>
      <c r="T837" s="9">
        <f t="shared" si="40"/>
        <v>15479.125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P838">
        <f t="shared" si="41"/>
        <v>5023.26</v>
      </c>
      <c r="Q838" t="s">
        <v>8323</v>
      </c>
      <c r="R838" t="s">
        <v>8324</v>
      </c>
      <c r="S838" s="9">
        <f t="shared" si="39"/>
        <v>15955.056921296295</v>
      </c>
      <c r="T838" s="9">
        <f t="shared" si="40"/>
        <v>15985.056921296295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P839">
        <f t="shared" si="41"/>
        <v>2772.5</v>
      </c>
      <c r="Q839" t="s">
        <v>8323</v>
      </c>
      <c r="R839" t="s">
        <v>8324</v>
      </c>
      <c r="S839" s="9">
        <f t="shared" si="39"/>
        <v>16161.998402777777</v>
      </c>
      <c r="T839" s="9">
        <f t="shared" si="40"/>
        <v>16191.998402777777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P840">
        <f t="shared" si="41"/>
        <v>2454</v>
      </c>
      <c r="Q840" t="s">
        <v>8323</v>
      </c>
      <c r="R840" t="s">
        <v>8324</v>
      </c>
      <c r="S840" s="9">
        <f t="shared" si="39"/>
        <v>15326.897974537036</v>
      </c>
      <c r="T840" s="9">
        <f t="shared" si="40"/>
        <v>15356.897974537036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P841">
        <f t="shared" si="41"/>
        <v>5415.415</v>
      </c>
      <c r="Q841" t="s">
        <v>8323</v>
      </c>
      <c r="R841" t="s">
        <v>8324</v>
      </c>
      <c r="S841" s="9">
        <f t="shared" si="39"/>
        <v>15575.763379629629</v>
      </c>
      <c r="T841" s="9">
        <f t="shared" si="40"/>
        <v>15605.763379629629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P842">
        <f t="shared" si="41"/>
        <v>11020.83</v>
      </c>
      <c r="Q842" t="s">
        <v>8323</v>
      </c>
      <c r="R842" t="s">
        <v>8325</v>
      </c>
      <c r="S842" s="9">
        <f t="shared" si="39"/>
        <v>17038.226701388889</v>
      </c>
      <c r="T842" s="9">
        <f t="shared" si="40"/>
        <v>17068.226701388889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P843">
        <f t="shared" si="41"/>
        <v>5033</v>
      </c>
      <c r="Q843" t="s">
        <v>8323</v>
      </c>
      <c r="R843" t="s">
        <v>8325</v>
      </c>
      <c r="S843" s="9">
        <f t="shared" si="39"/>
        <v>16354.838692129628</v>
      </c>
      <c r="T843" s="9">
        <f t="shared" si="40"/>
        <v>16384.880358796294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P844">
        <f t="shared" si="41"/>
        <v>2554</v>
      </c>
      <c r="Q844" t="s">
        <v>8323</v>
      </c>
      <c r="R844" t="s">
        <v>8325</v>
      </c>
      <c r="S844" s="9">
        <f t="shared" si="39"/>
        <v>15957.592395833335</v>
      </c>
      <c r="T844" s="9">
        <f t="shared" si="40"/>
        <v>15992.165972222223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P845">
        <f t="shared" si="41"/>
        <v>5507</v>
      </c>
      <c r="Q845" t="s">
        <v>8323</v>
      </c>
      <c r="R845" t="s">
        <v>8325</v>
      </c>
      <c r="S845" s="9">
        <f t="shared" si="39"/>
        <v>17126.257870370369</v>
      </c>
      <c r="T845" s="9">
        <f t="shared" si="40"/>
        <v>17143.333333333332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P846">
        <f t="shared" si="41"/>
        <v>4412</v>
      </c>
      <c r="Q846" t="s">
        <v>8323</v>
      </c>
      <c r="R846" t="s">
        <v>8325</v>
      </c>
      <c r="S846" s="9">
        <f t="shared" si="39"/>
        <v>16336.68462962963</v>
      </c>
      <c r="T846" s="9">
        <f t="shared" si="40"/>
        <v>16375.207638888889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P847">
        <f t="shared" si="41"/>
        <v>5509.5050000000001</v>
      </c>
      <c r="Q847" t="s">
        <v>8323</v>
      </c>
      <c r="R847" t="s">
        <v>8325</v>
      </c>
      <c r="S847" s="9">
        <f t="shared" si="39"/>
        <v>17009.205972222222</v>
      </c>
      <c r="T847" s="9">
        <f t="shared" si="40"/>
        <v>17049.165972222221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P848">
        <f t="shared" si="41"/>
        <v>1221.0050000000001</v>
      </c>
      <c r="Q848" t="s">
        <v>8323</v>
      </c>
      <c r="R848" t="s">
        <v>8325</v>
      </c>
      <c r="S848" s="9">
        <f t="shared" si="39"/>
        <v>16125.391840277778</v>
      </c>
      <c r="T848" s="9">
        <f t="shared" si="40"/>
        <v>16139.583333333334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P849">
        <f t="shared" si="41"/>
        <v>10</v>
      </c>
      <c r="Q849" t="s">
        <v>8323</v>
      </c>
      <c r="R849" t="s">
        <v>8325</v>
      </c>
      <c r="S849" s="9">
        <f t="shared" si="39"/>
        <v>16596.798333333336</v>
      </c>
      <c r="T849" s="9">
        <f t="shared" si="40"/>
        <v>16626.798333333336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P850">
        <f t="shared" si="41"/>
        <v>300</v>
      </c>
      <c r="Q850" t="s">
        <v>8323</v>
      </c>
      <c r="R850" t="s">
        <v>8325</v>
      </c>
      <c r="S850" s="9">
        <f t="shared" si="39"/>
        <v>16509.792048611111</v>
      </c>
      <c r="T850" s="9">
        <f t="shared" si="40"/>
        <v>16539.792048611111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P851">
        <f t="shared" si="41"/>
        <v>4398</v>
      </c>
      <c r="Q851" t="s">
        <v>8323</v>
      </c>
      <c r="R851" t="s">
        <v>8325</v>
      </c>
      <c r="S851" s="9">
        <f t="shared" si="39"/>
        <v>16482.148888888889</v>
      </c>
      <c r="T851" s="9">
        <f t="shared" si="40"/>
        <v>16510.107222222221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P852">
        <f t="shared" si="41"/>
        <v>5103.5</v>
      </c>
      <c r="Q852" t="s">
        <v>8323</v>
      </c>
      <c r="R852" t="s">
        <v>8325</v>
      </c>
      <c r="S852" s="9">
        <f t="shared" si="39"/>
        <v>16883.827743055557</v>
      </c>
      <c r="T852" s="9">
        <f t="shared" si="40"/>
        <v>16916.207638888889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P853">
        <f t="shared" si="41"/>
        <v>2304.5</v>
      </c>
      <c r="Q853" t="s">
        <v>8323</v>
      </c>
      <c r="R853" t="s">
        <v>8325</v>
      </c>
      <c r="S853" s="9">
        <f t="shared" si="39"/>
        <v>16953.880243055555</v>
      </c>
      <c r="T853" s="9">
        <f t="shared" si="40"/>
        <v>17013.822916666668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P854">
        <f t="shared" si="41"/>
        <v>3587</v>
      </c>
      <c r="Q854" t="s">
        <v>8323</v>
      </c>
      <c r="R854" t="s">
        <v>8325</v>
      </c>
      <c r="S854" s="9">
        <f t="shared" si="39"/>
        <v>17087.805497685185</v>
      </c>
      <c r="T854" s="9">
        <f t="shared" si="40"/>
        <v>17098.875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P855">
        <f t="shared" si="41"/>
        <v>300</v>
      </c>
      <c r="Q855" t="s">
        <v>8323</v>
      </c>
      <c r="R855" t="s">
        <v>8325</v>
      </c>
      <c r="S855" s="9">
        <f t="shared" si="39"/>
        <v>16452.832280092593</v>
      </c>
      <c r="T855" s="9">
        <f t="shared" si="40"/>
        <v>16482.832280092593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P856">
        <f t="shared" si="41"/>
        <v>30332.65</v>
      </c>
      <c r="Q856" t="s">
        <v>8323</v>
      </c>
      <c r="R856" t="s">
        <v>8325</v>
      </c>
      <c r="S856" s="9">
        <f t="shared" si="39"/>
        <v>17133.212337962963</v>
      </c>
      <c r="T856" s="9">
        <f t="shared" si="40"/>
        <v>17163.212337962963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P857">
        <f t="shared" si="41"/>
        <v>1475</v>
      </c>
      <c r="Q857" t="s">
        <v>8323</v>
      </c>
      <c r="R857" t="s">
        <v>8325</v>
      </c>
      <c r="S857" s="9">
        <f t="shared" si="39"/>
        <v>16976.125196759262</v>
      </c>
      <c r="T857" s="9">
        <f t="shared" si="40"/>
        <v>17006.125196759262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P858">
        <f t="shared" si="41"/>
        <v>397.5</v>
      </c>
      <c r="Q858" t="s">
        <v>8323</v>
      </c>
      <c r="R858" t="s">
        <v>8325</v>
      </c>
      <c r="S858" s="9">
        <f t="shared" si="39"/>
        <v>17040.311990740742</v>
      </c>
      <c r="T858" s="9">
        <f t="shared" si="40"/>
        <v>17099.791666666668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P859">
        <f t="shared" si="41"/>
        <v>1200</v>
      </c>
      <c r="Q859" t="s">
        <v>8323</v>
      </c>
      <c r="R859" t="s">
        <v>8325</v>
      </c>
      <c r="S859" s="9">
        <f t="shared" si="39"/>
        <v>16722.581377314815</v>
      </c>
      <c r="T859" s="9">
        <f t="shared" si="40"/>
        <v>16764.623043981483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P860">
        <f t="shared" si="41"/>
        <v>1464.0349999999999</v>
      </c>
      <c r="Q860" t="s">
        <v>8323</v>
      </c>
      <c r="R860" t="s">
        <v>8325</v>
      </c>
      <c r="S860" s="9">
        <f t="shared" si="39"/>
        <v>16510.745578703703</v>
      </c>
      <c r="T860" s="9">
        <f t="shared" si="40"/>
        <v>16540.957638888889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P861">
        <f t="shared" si="41"/>
        <v>4093.5</v>
      </c>
      <c r="Q861" t="s">
        <v>8323</v>
      </c>
      <c r="R861" t="s">
        <v>8325</v>
      </c>
      <c r="S861" s="9">
        <f t="shared" si="39"/>
        <v>16559.820231481481</v>
      </c>
      <c r="T861" s="9">
        <f t="shared" si="40"/>
        <v>16590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P862">
        <f t="shared" si="41"/>
        <v>8270</v>
      </c>
      <c r="Q862" t="s">
        <v>8323</v>
      </c>
      <c r="R862" t="s">
        <v>8326</v>
      </c>
      <c r="S862" s="9">
        <f t="shared" si="39"/>
        <v>16001.48278935185</v>
      </c>
      <c r="T862" s="9">
        <f t="shared" si="40"/>
        <v>16031.524456018517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P863">
        <f t="shared" si="41"/>
        <v>2300.5</v>
      </c>
      <c r="Q863" t="s">
        <v>8323</v>
      </c>
      <c r="R863" t="s">
        <v>8326</v>
      </c>
      <c r="S863" s="9">
        <f t="shared" si="39"/>
        <v>17030.965324074074</v>
      </c>
      <c r="T863" s="9">
        <f t="shared" si="40"/>
        <v>17060.965324074074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P864">
        <f t="shared" si="41"/>
        <v>25085</v>
      </c>
      <c r="Q864" t="s">
        <v>8323</v>
      </c>
      <c r="R864" t="s">
        <v>8326</v>
      </c>
      <c r="S864" s="9">
        <f t="shared" si="39"/>
        <v>15990.554953703702</v>
      </c>
      <c r="T864" s="9">
        <f t="shared" si="40"/>
        <v>16020.59662037037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P865">
        <f t="shared" si="41"/>
        <v>1045</v>
      </c>
      <c r="Q865" t="s">
        <v>8323</v>
      </c>
      <c r="R865" t="s">
        <v>8326</v>
      </c>
      <c r="S865" s="9">
        <f t="shared" si="39"/>
        <v>15352.117662037037</v>
      </c>
      <c r="T865" s="9">
        <f t="shared" si="40"/>
        <v>15382.117662037037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P866">
        <f t="shared" si="41"/>
        <v>4600</v>
      </c>
      <c r="Q866" t="s">
        <v>8323</v>
      </c>
      <c r="R866" t="s">
        <v>8326</v>
      </c>
      <c r="S866" s="9">
        <f t="shared" si="39"/>
        <v>15972.106921296296</v>
      </c>
      <c r="T866" s="9">
        <f t="shared" si="40"/>
        <v>15994.415972222223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P867">
        <f t="shared" si="41"/>
        <v>1122.5</v>
      </c>
      <c r="Q867" t="s">
        <v>8323</v>
      </c>
      <c r="R867" t="s">
        <v>8326</v>
      </c>
      <c r="S867" s="9">
        <f t="shared" si="39"/>
        <v>15661.773113425928</v>
      </c>
      <c r="T867" s="9">
        <f t="shared" si="40"/>
        <v>15721.773113425928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P868">
        <f t="shared" si="41"/>
        <v>2070</v>
      </c>
      <c r="Q868" t="s">
        <v>8323</v>
      </c>
      <c r="R868" t="s">
        <v>8326</v>
      </c>
      <c r="S868" s="9">
        <f t="shared" si="39"/>
        <v>16456.637939814816</v>
      </c>
      <c r="T868" s="9">
        <f t="shared" si="40"/>
        <v>16494.631944444445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P869">
        <f t="shared" si="41"/>
        <v>3100.5</v>
      </c>
      <c r="Q869" t="s">
        <v>8323</v>
      </c>
      <c r="R869" t="s">
        <v>8326</v>
      </c>
      <c r="S869" s="9">
        <f t="shared" si="39"/>
        <v>14519.105393518517</v>
      </c>
      <c r="T869" s="9">
        <f t="shared" si="40"/>
        <v>14579.207638888889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P870">
        <f t="shared" si="41"/>
        <v>22525</v>
      </c>
      <c r="Q870" t="s">
        <v>8323</v>
      </c>
      <c r="R870" t="s">
        <v>8326</v>
      </c>
      <c r="S870" s="9">
        <f t="shared" si="39"/>
        <v>16047.027754629627</v>
      </c>
      <c r="T870" s="9">
        <f t="shared" si="40"/>
        <v>16077.027754629627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P871">
        <f t="shared" si="41"/>
        <v>4920</v>
      </c>
      <c r="Q871" t="s">
        <v>8323</v>
      </c>
      <c r="R871" t="s">
        <v>8326</v>
      </c>
      <c r="S871" s="9">
        <f t="shared" si="39"/>
        <v>15773.845567129631</v>
      </c>
      <c r="T871" s="9">
        <f t="shared" si="40"/>
        <v>15803.803900462963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P872">
        <f t="shared" si="41"/>
        <v>10031</v>
      </c>
      <c r="Q872" t="s">
        <v>8323</v>
      </c>
      <c r="R872" t="s">
        <v>8326</v>
      </c>
      <c r="S872" s="9">
        <f t="shared" si="39"/>
        <v>15919.022256944445</v>
      </c>
      <c r="T872" s="9">
        <f t="shared" si="40"/>
        <v>15949.022256944445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P873">
        <f t="shared" si="41"/>
        <v>3162.5</v>
      </c>
      <c r="Q873" t="s">
        <v>8323</v>
      </c>
      <c r="R873" t="s">
        <v>8326</v>
      </c>
      <c r="S873" s="9">
        <f t="shared" si="39"/>
        <v>16008.561284722222</v>
      </c>
      <c r="T873" s="9">
        <f t="shared" si="40"/>
        <v>16038.602951388888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P874">
        <f t="shared" si="41"/>
        <v>4032.5</v>
      </c>
      <c r="Q874" t="s">
        <v>8323</v>
      </c>
      <c r="R874" t="s">
        <v>8326</v>
      </c>
      <c r="S874" s="9">
        <f t="shared" si="39"/>
        <v>14998.825543981482</v>
      </c>
      <c r="T874" s="9">
        <f t="shared" si="40"/>
        <v>15043.825543981482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P875">
        <f t="shared" si="41"/>
        <v>1772.5</v>
      </c>
      <c r="Q875" t="s">
        <v>8323</v>
      </c>
      <c r="R875" t="s">
        <v>8326</v>
      </c>
      <c r="S875" s="9">
        <f t="shared" si="39"/>
        <v>15615.167129629632</v>
      </c>
      <c r="T875" s="9">
        <f t="shared" si="40"/>
        <v>15655.208796296298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P876">
        <f t="shared" si="41"/>
        <v>1865</v>
      </c>
      <c r="Q876" t="s">
        <v>8323</v>
      </c>
      <c r="R876" t="s">
        <v>8326</v>
      </c>
      <c r="S876" s="9">
        <f t="shared" si="39"/>
        <v>15799.583726851852</v>
      </c>
      <c r="T876" s="9">
        <f t="shared" si="40"/>
        <v>15829.583726851852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P877">
        <f t="shared" si="41"/>
        <v>2500</v>
      </c>
      <c r="Q877" t="s">
        <v>8323</v>
      </c>
      <c r="R877" t="s">
        <v>8326</v>
      </c>
      <c r="S877" s="9">
        <f t="shared" si="39"/>
        <v>16679.723738425924</v>
      </c>
      <c r="T877" s="9">
        <f t="shared" si="40"/>
        <v>16699.723738425924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P878">
        <f t="shared" si="41"/>
        <v>2219</v>
      </c>
      <c r="Q878" t="s">
        <v>8323</v>
      </c>
      <c r="R878" t="s">
        <v>8326</v>
      </c>
      <c r="S878" s="9">
        <f t="shared" si="39"/>
        <v>15707.496840277776</v>
      </c>
      <c r="T878" s="9">
        <f t="shared" si="40"/>
        <v>15740.496840277776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P879">
        <f t="shared" si="41"/>
        <v>1675.5</v>
      </c>
      <c r="Q879" t="s">
        <v>8323</v>
      </c>
      <c r="R879" t="s">
        <v>8326</v>
      </c>
      <c r="S879" s="9">
        <f t="shared" si="39"/>
        <v>16028.78888888889</v>
      </c>
      <c r="T879" s="9">
        <f t="shared" si="40"/>
        <v>16058.78888888889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P880">
        <f t="shared" si="41"/>
        <v>2532.5</v>
      </c>
      <c r="Q880" t="s">
        <v>8323</v>
      </c>
      <c r="R880" t="s">
        <v>8326</v>
      </c>
      <c r="S880" s="9">
        <f t="shared" si="39"/>
        <v>14936.232916666666</v>
      </c>
      <c r="T880" s="9">
        <f t="shared" si="40"/>
        <v>14966.232916666666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P881">
        <f t="shared" si="41"/>
        <v>1372</v>
      </c>
      <c r="Q881" t="s">
        <v>8323</v>
      </c>
      <c r="R881" t="s">
        <v>8326</v>
      </c>
      <c r="S881" s="9">
        <f t="shared" si="39"/>
        <v>15468.829918981481</v>
      </c>
      <c r="T881" s="9">
        <f t="shared" si="40"/>
        <v>15489.829918981481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P882">
        <f t="shared" si="41"/>
        <v>1946.5</v>
      </c>
      <c r="Q882" t="s">
        <v>8323</v>
      </c>
      <c r="R882" t="s">
        <v>8327</v>
      </c>
      <c r="S882" s="9">
        <f t="shared" si="39"/>
        <v>15610.321041666668</v>
      </c>
      <c r="T882" s="9">
        <f t="shared" si="40"/>
        <v>15643.321041666668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P883">
        <f t="shared" si="41"/>
        <v>1890</v>
      </c>
      <c r="Q883" t="s">
        <v>8323</v>
      </c>
      <c r="R883" t="s">
        <v>8327</v>
      </c>
      <c r="S883" s="9">
        <f t="shared" si="39"/>
        <v>15308.25099537037</v>
      </c>
      <c r="T883" s="9">
        <f t="shared" si="40"/>
        <v>15353.25099537037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P884">
        <f t="shared" si="41"/>
        <v>901</v>
      </c>
      <c r="Q884" t="s">
        <v>8323</v>
      </c>
      <c r="R884" t="s">
        <v>8327</v>
      </c>
      <c r="S884" s="9">
        <f t="shared" si="39"/>
        <v>15190.860532407409</v>
      </c>
      <c r="T884" s="9">
        <f t="shared" si="40"/>
        <v>15223.860532407409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P885">
        <f t="shared" si="41"/>
        <v>3500.5</v>
      </c>
      <c r="Q885" t="s">
        <v>8323</v>
      </c>
      <c r="R885" t="s">
        <v>8327</v>
      </c>
      <c r="S885" s="9">
        <f t="shared" si="39"/>
        <v>16802.935590277779</v>
      </c>
      <c r="T885" s="9">
        <f t="shared" si="40"/>
        <v>16862.935590277779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P886">
        <f t="shared" si="41"/>
        <v>1010</v>
      </c>
      <c r="Q886" t="s">
        <v>8323</v>
      </c>
      <c r="R886" t="s">
        <v>8327</v>
      </c>
      <c r="S886" s="9">
        <f t="shared" si="39"/>
        <v>15412.802615740738</v>
      </c>
      <c r="T886" s="9">
        <f t="shared" si="40"/>
        <v>15472.104861111111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P887">
        <f t="shared" si="41"/>
        <v>875</v>
      </c>
      <c r="Q887" t="s">
        <v>8323</v>
      </c>
      <c r="R887" t="s">
        <v>8327</v>
      </c>
      <c r="S887" s="9">
        <f t="shared" si="39"/>
        <v>17144.941099537038</v>
      </c>
      <c r="T887" s="9">
        <f t="shared" si="40"/>
        <v>17165.941099537038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P888">
        <f t="shared" si="41"/>
        <v>352.5</v>
      </c>
      <c r="Q888" t="s">
        <v>8323</v>
      </c>
      <c r="R888" t="s">
        <v>8327</v>
      </c>
      <c r="S888" s="9">
        <f t="shared" si="39"/>
        <v>17034.870520833334</v>
      </c>
      <c r="T888" s="9">
        <f t="shared" si="40"/>
        <v>17059.870520833334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P889">
        <f t="shared" si="41"/>
        <v>500</v>
      </c>
      <c r="Q889" t="s">
        <v>8323</v>
      </c>
      <c r="R889" t="s">
        <v>8327</v>
      </c>
      <c r="S889" s="9">
        <f t="shared" si="39"/>
        <v>15457.958969907408</v>
      </c>
      <c r="T889" s="9">
        <f t="shared" si="40"/>
        <v>15487.958969907408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P890">
        <f t="shared" si="41"/>
        <v>536</v>
      </c>
      <c r="Q890" t="s">
        <v>8323</v>
      </c>
      <c r="R890" t="s">
        <v>8327</v>
      </c>
      <c r="S890" s="9">
        <f t="shared" si="39"/>
        <v>15182.753298611111</v>
      </c>
      <c r="T890" s="9">
        <f t="shared" si="40"/>
        <v>15218.25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P891">
        <f t="shared" si="41"/>
        <v>13680.16</v>
      </c>
      <c r="Q891" t="s">
        <v>8323</v>
      </c>
      <c r="R891" t="s">
        <v>8327</v>
      </c>
      <c r="S891" s="9">
        <f t="shared" si="39"/>
        <v>16318.784062500001</v>
      </c>
      <c r="T891" s="9">
        <f t="shared" si="40"/>
        <v>16348.784062500001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P892">
        <f t="shared" si="41"/>
        <v>1562.5</v>
      </c>
      <c r="Q892" t="s">
        <v>8323</v>
      </c>
      <c r="R892" t="s">
        <v>8327</v>
      </c>
      <c r="S892" s="9">
        <f t="shared" si="39"/>
        <v>16000.698831018519</v>
      </c>
      <c r="T892" s="9">
        <f t="shared" si="40"/>
        <v>16030.740497685185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P893">
        <f t="shared" si="41"/>
        <v>4130</v>
      </c>
      <c r="Q893" t="s">
        <v>8323</v>
      </c>
      <c r="R893" t="s">
        <v>8327</v>
      </c>
      <c r="S893" s="9">
        <f t="shared" si="39"/>
        <v>16273.031597222223</v>
      </c>
      <c r="T893" s="9">
        <f t="shared" si="40"/>
        <v>16303.031597222223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P894">
        <f t="shared" si="41"/>
        <v>4222.5</v>
      </c>
      <c r="Q894" t="s">
        <v>8323</v>
      </c>
      <c r="R894" t="s">
        <v>8327</v>
      </c>
      <c r="S894" s="9">
        <f t="shared" si="39"/>
        <v>14735.200034722222</v>
      </c>
      <c r="T894" s="9">
        <f t="shared" si="40"/>
        <v>14822.166666666666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P895">
        <f t="shared" si="41"/>
        <v>1100</v>
      </c>
      <c r="Q895" t="s">
        <v>8323</v>
      </c>
      <c r="R895" t="s">
        <v>8327</v>
      </c>
      <c r="S895" s="9">
        <f t="shared" si="39"/>
        <v>16496.897719907407</v>
      </c>
      <c r="T895" s="9">
        <f t="shared" si="40"/>
        <v>16526.856053240739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P896">
        <f t="shared" si="41"/>
        <v>13917</v>
      </c>
      <c r="Q896" t="s">
        <v>8323</v>
      </c>
      <c r="R896" t="s">
        <v>8327</v>
      </c>
      <c r="S896" s="9">
        <f t="shared" si="39"/>
        <v>16927.981597222224</v>
      </c>
      <c r="T896" s="9">
        <f t="shared" si="40"/>
        <v>16957.981597222224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P897">
        <f t="shared" si="41"/>
        <v>4097.5</v>
      </c>
      <c r="Q897" t="s">
        <v>8323</v>
      </c>
      <c r="R897" t="s">
        <v>8327</v>
      </c>
      <c r="S897" s="9">
        <f t="shared" si="39"/>
        <v>14862.127650462962</v>
      </c>
      <c r="T897" s="9">
        <f t="shared" si="40"/>
        <v>14907.127650462962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P898">
        <f t="shared" si="41"/>
        <v>5600</v>
      </c>
      <c r="Q898" t="s">
        <v>8323</v>
      </c>
      <c r="R898" t="s">
        <v>8327</v>
      </c>
      <c r="S898" s="9">
        <f t="shared" si="39"/>
        <v>16649.872986111113</v>
      </c>
      <c r="T898" s="9">
        <f t="shared" si="40"/>
        <v>16675.166666666668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P899">
        <f t="shared" si="41"/>
        <v>1500</v>
      </c>
      <c r="Q899" t="s">
        <v>8323</v>
      </c>
      <c r="R899" t="s">
        <v>8327</v>
      </c>
      <c r="S899" s="9">
        <f t="shared" ref="S899:S962" si="42">(((J899/60)/60)/24)</f>
        <v>15642.688750000001</v>
      </c>
      <c r="T899" s="9">
        <f t="shared" ref="T899:T962" si="43">(((I899/60/60)/24))</f>
        <v>15672.730416666667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P900">
        <f t="shared" ref="P900:P963" si="44">AVERAGE(D900:E900)</f>
        <v>1285</v>
      </c>
      <c r="Q900" t="s">
        <v>8323</v>
      </c>
      <c r="R900" t="s">
        <v>8327</v>
      </c>
      <c r="S900" s="9">
        <f t="shared" si="42"/>
        <v>15309.758217592593</v>
      </c>
      <c r="T900" s="9">
        <f t="shared" si="43"/>
        <v>15354.758217592593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P901">
        <f t="shared" si="44"/>
        <v>515</v>
      </c>
      <c r="Q901" t="s">
        <v>8323</v>
      </c>
      <c r="R901" t="s">
        <v>8327</v>
      </c>
      <c r="S901" s="9">
        <f t="shared" si="42"/>
        <v>15077.099097222221</v>
      </c>
      <c r="T901" s="9">
        <f t="shared" si="43"/>
        <v>15122.099097222221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P902">
        <f t="shared" si="44"/>
        <v>2510.5</v>
      </c>
      <c r="Q902" t="s">
        <v>8323</v>
      </c>
      <c r="R902" t="s">
        <v>8326</v>
      </c>
      <c r="S902" s="9">
        <f t="shared" si="42"/>
        <v>16860.849560185186</v>
      </c>
      <c r="T902" s="9">
        <f t="shared" si="43"/>
        <v>16890.807893518519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P903">
        <f t="shared" si="44"/>
        <v>3250</v>
      </c>
      <c r="Q903" t="s">
        <v>8323</v>
      </c>
      <c r="R903" t="s">
        <v>8326</v>
      </c>
      <c r="S903" s="9">
        <f t="shared" si="42"/>
        <v>14722.81150462963</v>
      </c>
      <c r="T903" s="9">
        <f t="shared" si="43"/>
        <v>14768.799305555556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P904">
        <f t="shared" si="44"/>
        <v>15045</v>
      </c>
      <c r="Q904" t="s">
        <v>8323</v>
      </c>
      <c r="R904" t="s">
        <v>8326</v>
      </c>
      <c r="S904" s="9">
        <f t="shared" si="42"/>
        <v>16260.965532407406</v>
      </c>
      <c r="T904" s="9">
        <f t="shared" si="43"/>
        <v>16312.645833333334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P905">
        <f t="shared" si="44"/>
        <v>2580</v>
      </c>
      <c r="Q905" t="s">
        <v>8323</v>
      </c>
      <c r="R905" t="s">
        <v>8326</v>
      </c>
      <c r="S905" s="9">
        <f t="shared" si="42"/>
        <v>15580.796064814815</v>
      </c>
      <c r="T905" s="9">
        <f t="shared" si="43"/>
        <v>15606.100694444445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P906">
        <f t="shared" si="44"/>
        <v>25075.5</v>
      </c>
      <c r="Q906" t="s">
        <v>8323</v>
      </c>
      <c r="R906" t="s">
        <v>8326</v>
      </c>
      <c r="S906" s="9">
        <f t="shared" si="42"/>
        <v>16773.080289351852</v>
      </c>
      <c r="T906" s="9">
        <f t="shared" si="43"/>
        <v>16803.080289351852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P907">
        <f t="shared" si="44"/>
        <v>3348</v>
      </c>
      <c r="Q907" t="s">
        <v>8323</v>
      </c>
      <c r="R907" t="s">
        <v>8326</v>
      </c>
      <c r="S907" s="9">
        <f t="shared" si="42"/>
        <v>14938.239884259259</v>
      </c>
      <c r="T907" s="9">
        <f t="shared" si="43"/>
        <v>14998.239884259259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P908">
        <f t="shared" si="44"/>
        <v>7500</v>
      </c>
      <c r="Q908" t="s">
        <v>8323</v>
      </c>
      <c r="R908" t="s">
        <v>8326</v>
      </c>
      <c r="S908" s="9">
        <f t="shared" si="42"/>
        <v>16112.189699074073</v>
      </c>
      <c r="T908" s="9">
        <f t="shared" si="43"/>
        <v>16142.148032407407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P909">
        <f t="shared" si="44"/>
        <v>1450</v>
      </c>
      <c r="Q909" t="s">
        <v>8323</v>
      </c>
      <c r="R909" t="s">
        <v>8326</v>
      </c>
      <c r="S909" s="9">
        <f t="shared" si="42"/>
        <v>15198.192395833334</v>
      </c>
      <c r="T909" s="9">
        <f t="shared" si="43"/>
        <v>15228.192395833334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P910">
        <f t="shared" si="44"/>
        <v>1250</v>
      </c>
      <c r="Q910" t="s">
        <v>8323</v>
      </c>
      <c r="R910" t="s">
        <v>8326</v>
      </c>
      <c r="S910" s="9">
        <f t="shared" si="42"/>
        <v>14771.801562499999</v>
      </c>
      <c r="T910" s="9">
        <f t="shared" si="43"/>
        <v>14817.207638888889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P911">
        <f t="shared" si="44"/>
        <v>8260</v>
      </c>
      <c r="Q911" t="s">
        <v>8323</v>
      </c>
      <c r="R911" t="s">
        <v>8326</v>
      </c>
      <c r="S911" s="9">
        <f t="shared" si="42"/>
        <v>15512.690277777778</v>
      </c>
      <c r="T911" s="9">
        <f t="shared" si="43"/>
        <v>15544.166666666666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P912">
        <f t="shared" si="44"/>
        <v>336.5</v>
      </c>
      <c r="Q912" t="s">
        <v>8323</v>
      </c>
      <c r="R912" t="s">
        <v>8326</v>
      </c>
      <c r="S912" s="9">
        <f t="shared" si="42"/>
        <v>17168.545358796295</v>
      </c>
      <c r="T912" s="9">
        <f t="shared" si="43"/>
        <v>17228.545358796295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P913">
        <f t="shared" si="44"/>
        <v>50000</v>
      </c>
      <c r="Q913" t="s">
        <v>8323</v>
      </c>
      <c r="R913" t="s">
        <v>8326</v>
      </c>
      <c r="S913" s="9">
        <f t="shared" si="42"/>
        <v>16073.005150462965</v>
      </c>
      <c r="T913" s="9">
        <f t="shared" si="43"/>
        <v>16094.005150462965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P914">
        <f t="shared" si="44"/>
        <v>1765</v>
      </c>
      <c r="Q914" t="s">
        <v>8323</v>
      </c>
      <c r="R914" t="s">
        <v>8326</v>
      </c>
      <c r="S914" s="9">
        <f t="shared" si="42"/>
        <v>15625.109340277777</v>
      </c>
      <c r="T914" s="9">
        <f t="shared" si="43"/>
        <v>15685.151006944443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P915">
        <f t="shared" si="44"/>
        <v>15991</v>
      </c>
      <c r="Q915" t="s">
        <v>8323</v>
      </c>
      <c r="R915" t="s">
        <v>8326</v>
      </c>
      <c r="S915" s="9">
        <f t="shared" si="42"/>
        <v>15435.139108796297</v>
      </c>
      <c r="T915" s="9">
        <f t="shared" si="43"/>
        <v>15465.139108796297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P916">
        <f t="shared" si="44"/>
        <v>750</v>
      </c>
      <c r="Q916" t="s">
        <v>8323</v>
      </c>
      <c r="R916" t="s">
        <v>8326</v>
      </c>
      <c r="S916" s="9">
        <f t="shared" si="42"/>
        <v>15547.763275462965</v>
      </c>
      <c r="T916" s="9">
        <f t="shared" si="43"/>
        <v>15577.763275462965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P917">
        <f t="shared" si="44"/>
        <v>3437.5</v>
      </c>
      <c r="Q917" t="s">
        <v>8323</v>
      </c>
      <c r="R917" t="s">
        <v>8326</v>
      </c>
      <c r="S917" s="9">
        <f t="shared" si="42"/>
        <v>15368.679560185185</v>
      </c>
      <c r="T917" s="9">
        <f t="shared" si="43"/>
        <v>15400.207638888889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P918">
        <f t="shared" si="44"/>
        <v>1650</v>
      </c>
      <c r="Q918" t="s">
        <v>8323</v>
      </c>
      <c r="R918" t="s">
        <v>8326</v>
      </c>
      <c r="S918" s="9">
        <f t="shared" si="42"/>
        <v>14865.853402777777</v>
      </c>
      <c r="T918" s="9">
        <f t="shared" si="43"/>
        <v>14904.208333333334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P919">
        <f t="shared" si="44"/>
        <v>2515</v>
      </c>
      <c r="Q919" t="s">
        <v>8323</v>
      </c>
      <c r="R919" t="s">
        <v>8326</v>
      </c>
      <c r="S919" s="9">
        <f t="shared" si="42"/>
        <v>16233.943634259258</v>
      </c>
      <c r="T919" s="9">
        <f t="shared" si="43"/>
        <v>16265.104166666666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P920">
        <f t="shared" si="44"/>
        <v>2048</v>
      </c>
      <c r="Q920" t="s">
        <v>8323</v>
      </c>
      <c r="R920" t="s">
        <v>8326</v>
      </c>
      <c r="S920" s="9">
        <f t="shared" si="42"/>
        <v>16375.916215277779</v>
      </c>
      <c r="T920" s="9">
        <f t="shared" si="43"/>
        <v>16405.957881944447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P921">
        <f t="shared" si="44"/>
        <v>10050</v>
      </c>
      <c r="Q921" t="s">
        <v>8323</v>
      </c>
      <c r="R921" t="s">
        <v>8326</v>
      </c>
      <c r="S921" s="9">
        <f t="shared" si="42"/>
        <v>15658.641724537038</v>
      </c>
      <c r="T921" s="9">
        <f t="shared" si="43"/>
        <v>15693.641724537038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P922">
        <f t="shared" si="44"/>
        <v>2750</v>
      </c>
      <c r="Q922" t="s">
        <v>8323</v>
      </c>
      <c r="R922" t="s">
        <v>8326</v>
      </c>
      <c r="S922" s="9">
        <f t="shared" si="42"/>
        <v>15993.671550925928</v>
      </c>
      <c r="T922" s="9">
        <f t="shared" si="43"/>
        <v>16023.713217592594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P923">
        <f t="shared" si="44"/>
        <v>9817.5</v>
      </c>
      <c r="Q923" t="s">
        <v>8323</v>
      </c>
      <c r="R923" t="s">
        <v>8326</v>
      </c>
      <c r="S923" s="9">
        <f t="shared" si="42"/>
        <v>15278.171018518517</v>
      </c>
      <c r="T923" s="9">
        <f t="shared" si="43"/>
        <v>15320.212685185184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P924">
        <f t="shared" si="44"/>
        <v>16340</v>
      </c>
      <c r="Q924" t="s">
        <v>8323</v>
      </c>
      <c r="R924" t="s">
        <v>8326</v>
      </c>
      <c r="S924" s="9">
        <f t="shared" si="42"/>
        <v>16309.530011574074</v>
      </c>
      <c r="T924" s="9">
        <f t="shared" si="43"/>
        <v>16344.530011574074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P925">
        <f t="shared" si="44"/>
        <v>7665</v>
      </c>
      <c r="Q925" t="s">
        <v>8323</v>
      </c>
      <c r="R925" t="s">
        <v>8326</v>
      </c>
      <c r="S925" s="9">
        <f t="shared" si="42"/>
        <v>16365.959756944445</v>
      </c>
      <c r="T925" s="9">
        <f t="shared" si="43"/>
        <v>16396.001423611113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P926">
        <f t="shared" si="44"/>
        <v>1663.5</v>
      </c>
      <c r="Q926" t="s">
        <v>8323</v>
      </c>
      <c r="R926" t="s">
        <v>8326</v>
      </c>
      <c r="S926" s="9">
        <f t="shared" si="42"/>
        <v>15719.942928240742</v>
      </c>
      <c r="T926" s="9">
        <f t="shared" si="43"/>
        <v>15749.942928240742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P927">
        <f t="shared" si="44"/>
        <v>3080</v>
      </c>
      <c r="Q927" t="s">
        <v>8323</v>
      </c>
      <c r="R927" t="s">
        <v>8326</v>
      </c>
      <c r="S927" s="9">
        <f t="shared" si="42"/>
        <v>16006.880914351852</v>
      </c>
      <c r="T927" s="9">
        <f t="shared" si="43"/>
        <v>16036.922581018518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P928">
        <f t="shared" si="44"/>
        <v>3500</v>
      </c>
      <c r="Q928" t="s">
        <v>8323</v>
      </c>
      <c r="R928" t="s">
        <v>8326</v>
      </c>
      <c r="S928" s="9">
        <f t="shared" si="42"/>
        <v>14769.020023148149</v>
      </c>
      <c r="T928" s="9">
        <f t="shared" si="43"/>
        <v>14798.944444444445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P929">
        <f t="shared" si="44"/>
        <v>10000</v>
      </c>
      <c r="Q929" t="s">
        <v>8323</v>
      </c>
      <c r="R929" t="s">
        <v>8326</v>
      </c>
      <c r="S929" s="9">
        <f t="shared" si="42"/>
        <v>15444.822858796297</v>
      </c>
      <c r="T929" s="9">
        <f t="shared" si="43"/>
        <v>15474.822858796297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P930">
        <f t="shared" si="44"/>
        <v>8037.5</v>
      </c>
      <c r="Q930" t="s">
        <v>8323</v>
      </c>
      <c r="R930" t="s">
        <v>8326</v>
      </c>
      <c r="S930" s="9">
        <f t="shared" si="42"/>
        <v>15611.86241898148</v>
      </c>
      <c r="T930" s="9">
        <f t="shared" si="43"/>
        <v>15662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P931">
        <f t="shared" si="44"/>
        <v>250</v>
      </c>
      <c r="Q931" t="s">
        <v>8323</v>
      </c>
      <c r="R931" t="s">
        <v>8326</v>
      </c>
      <c r="S931" s="9">
        <f t="shared" si="42"/>
        <v>15409.238067129629</v>
      </c>
      <c r="T931" s="9">
        <f t="shared" si="43"/>
        <v>15439.196400462963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P932">
        <f t="shared" si="44"/>
        <v>622.5</v>
      </c>
      <c r="Q932" t="s">
        <v>8323</v>
      </c>
      <c r="R932" t="s">
        <v>8326</v>
      </c>
      <c r="S932" s="9">
        <f t="shared" si="42"/>
        <v>14743.915578703703</v>
      </c>
      <c r="T932" s="9">
        <f t="shared" si="43"/>
        <v>14785.897222222222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P933">
        <f t="shared" si="44"/>
        <v>1065.5</v>
      </c>
      <c r="Q933" t="s">
        <v>8323</v>
      </c>
      <c r="R933" t="s">
        <v>8326</v>
      </c>
      <c r="S933" s="9">
        <f t="shared" si="42"/>
        <v>16111.359976851852</v>
      </c>
      <c r="T933" s="9">
        <f t="shared" si="43"/>
        <v>16145.916666666666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P934">
        <f t="shared" si="44"/>
        <v>5440.5</v>
      </c>
      <c r="Q934" t="s">
        <v>8323</v>
      </c>
      <c r="R934" t="s">
        <v>8326</v>
      </c>
      <c r="S934" s="9">
        <f t="shared" si="42"/>
        <v>15741.969270833333</v>
      </c>
      <c r="T934" s="9">
        <f t="shared" si="43"/>
        <v>15786.927604166667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P935">
        <f t="shared" si="44"/>
        <v>1060</v>
      </c>
      <c r="Q935" t="s">
        <v>8323</v>
      </c>
      <c r="R935" t="s">
        <v>8326</v>
      </c>
      <c r="S935" s="9">
        <f t="shared" si="42"/>
        <v>16142.169085648149</v>
      </c>
      <c r="T935" s="9">
        <f t="shared" si="43"/>
        <v>16202.169085648149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P936">
        <f t="shared" si="44"/>
        <v>3260</v>
      </c>
      <c r="Q936" t="s">
        <v>8323</v>
      </c>
      <c r="R936" t="s">
        <v>8326</v>
      </c>
      <c r="S936" s="9">
        <f t="shared" si="42"/>
        <v>16164.737083333333</v>
      </c>
      <c r="T936" s="9">
        <f t="shared" si="43"/>
        <v>16194.25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P937">
        <f t="shared" si="44"/>
        <v>1775</v>
      </c>
      <c r="Q937" t="s">
        <v>8323</v>
      </c>
      <c r="R937" t="s">
        <v>8326</v>
      </c>
      <c r="S937" s="9">
        <f t="shared" si="42"/>
        <v>16799.333668981482</v>
      </c>
      <c r="T937" s="9">
        <f t="shared" si="43"/>
        <v>16829.333668981482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P938">
        <f t="shared" si="44"/>
        <v>700</v>
      </c>
      <c r="Q938" t="s">
        <v>8323</v>
      </c>
      <c r="R938" t="s">
        <v>8326</v>
      </c>
      <c r="S938" s="9">
        <f t="shared" si="42"/>
        <v>15314.024178240741</v>
      </c>
      <c r="T938" s="9">
        <f t="shared" si="43"/>
        <v>15357.833333333334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P939">
        <f t="shared" si="44"/>
        <v>1770</v>
      </c>
      <c r="Q939" t="s">
        <v>8323</v>
      </c>
      <c r="R939" t="s">
        <v>8326</v>
      </c>
      <c r="S939" s="9">
        <f t="shared" si="42"/>
        <v>15982.798113425926</v>
      </c>
      <c r="T939" s="9">
        <f t="shared" si="43"/>
        <v>16012.839780092594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P940">
        <f t="shared" si="44"/>
        <v>3512.5</v>
      </c>
      <c r="Q940" t="s">
        <v>8323</v>
      </c>
      <c r="R940" t="s">
        <v>8326</v>
      </c>
      <c r="S940" s="9">
        <f t="shared" si="42"/>
        <v>15555.479722222224</v>
      </c>
      <c r="T940" s="9">
        <f t="shared" si="43"/>
        <v>15585.479722222224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P941">
        <f t="shared" si="44"/>
        <v>1395</v>
      </c>
      <c r="Q941" t="s">
        <v>8323</v>
      </c>
      <c r="R941" t="s">
        <v>8326</v>
      </c>
      <c r="S941" s="9">
        <f t="shared" si="42"/>
        <v>15847.763171296296</v>
      </c>
      <c r="T941" s="9">
        <f t="shared" si="43"/>
        <v>15886.831944444444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P942">
        <f t="shared" si="44"/>
        <v>5272</v>
      </c>
      <c r="Q942" t="s">
        <v>8317</v>
      </c>
      <c r="R942" t="s">
        <v>8319</v>
      </c>
      <c r="S942" s="9">
        <f t="shared" si="42"/>
        <v>16613.008402777781</v>
      </c>
      <c r="T942" s="9">
        <f t="shared" si="43"/>
        <v>16658.008402777781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P943">
        <f t="shared" si="44"/>
        <v>25580.5</v>
      </c>
      <c r="Q943" t="s">
        <v>8317</v>
      </c>
      <c r="R943" t="s">
        <v>8319</v>
      </c>
      <c r="S943" s="9">
        <f t="shared" si="42"/>
        <v>17177.096585648145</v>
      </c>
      <c r="T943" s="9">
        <f t="shared" si="43"/>
        <v>17207.096585648145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P944">
        <f t="shared" si="44"/>
        <v>4084</v>
      </c>
      <c r="Q944" t="s">
        <v>8317</v>
      </c>
      <c r="R944" t="s">
        <v>8319</v>
      </c>
      <c r="S944" s="9">
        <f t="shared" si="42"/>
        <v>16813.843287037034</v>
      </c>
      <c r="T944" s="9">
        <f t="shared" si="43"/>
        <v>16849.843287037034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P945">
        <f t="shared" si="44"/>
        <v>1644.5</v>
      </c>
      <c r="Q945" t="s">
        <v>8317</v>
      </c>
      <c r="R945" t="s">
        <v>8319</v>
      </c>
      <c r="S945" s="9">
        <f t="shared" si="42"/>
        <v>17104.667881944446</v>
      </c>
      <c r="T945" s="9">
        <f t="shared" si="43"/>
        <v>17134.70954861111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P946">
        <f t="shared" si="44"/>
        <v>28331.5</v>
      </c>
      <c r="Q946" t="s">
        <v>8317</v>
      </c>
      <c r="R946" t="s">
        <v>8319</v>
      </c>
      <c r="S946" s="9">
        <f t="shared" si="42"/>
        <v>16875.583912037036</v>
      </c>
      <c r="T946" s="9">
        <f t="shared" si="43"/>
        <v>16909.583333333332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P947">
        <f t="shared" si="44"/>
        <v>51242</v>
      </c>
      <c r="Q947" t="s">
        <v>8317</v>
      </c>
      <c r="R947" t="s">
        <v>8319</v>
      </c>
      <c r="S947" s="9">
        <f t="shared" si="42"/>
        <v>17163.872986111113</v>
      </c>
      <c r="T947" s="9">
        <f t="shared" si="43"/>
        <v>17215.999305555557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P948">
        <f t="shared" si="44"/>
        <v>7643</v>
      </c>
      <c r="Q948" t="s">
        <v>8317</v>
      </c>
      <c r="R948" t="s">
        <v>8319</v>
      </c>
      <c r="S948" s="9">
        <f t="shared" si="42"/>
        <v>17023.750555555558</v>
      </c>
      <c r="T948" s="9">
        <f t="shared" si="43"/>
        <v>17053.750555555558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P949">
        <f t="shared" si="44"/>
        <v>425</v>
      </c>
      <c r="Q949" t="s">
        <v>8317</v>
      </c>
      <c r="R949" t="s">
        <v>8319</v>
      </c>
      <c r="S949" s="9">
        <f t="shared" si="42"/>
        <v>16922.781319444446</v>
      </c>
      <c r="T949" s="9">
        <f t="shared" si="43"/>
        <v>16982.781319444446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P950">
        <f t="shared" si="44"/>
        <v>2240</v>
      </c>
      <c r="Q950" t="s">
        <v>8317</v>
      </c>
      <c r="R950" t="s">
        <v>8319</v>
      </c>
      <c r="S950" s="9">
        <f t="shared" si="42"/>
        <v>16842.828287037039</v>
      </c>
      <c r="T950" s="9">
        <f t="shared" si="43"/>
        <v>16872.828287037039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P951">
        <f t="shared" si="44"/>
        <v>10136.5</v>
      </c>
      <c r="Q951" t="s">
        <v>8317</v>
      </c>
      <c r="R951" t="s">
        <v>8319</v>
      </c>
      <c r="S951" s="9">
        <f t="shared" si="42"/>
        <v>16792.043703703705</v>
      </c>
      <c r="T951" s="9">
        <f t="shared" si="43"/>
        <v>16852.043703703705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P952">
        <f t="shared" si="44"/>
        <v>3201</v>
      </c>
      <c r="Q952" t="s">
        <v>8317</v>
      </c>
      <c r="R952" t="s">
        <v>8319</v>
      </c>
      <c r="S952" s="9">
        <f t="shared" si="42"/>
        <v>16787.75070601852</v>
      </c>
      <c r="T952" s="9">
        <f t="shared" si="43"/>
        <v>16817.75070601852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P953">
        <f t="shared" si="44"/>
        <v>34597.5</v>
      </c>
      <c r="Q953" t="s">
        <v>8317</v>
      </c>
      <c r="R953" t="s">
        <v>8319</v>
      </c>
      <c r="S953" s="9">
        <f t="shared" si="42"/>
        <v>16911.653611111109</v>
      </c>
      <c r="T953" s="9">
        <f t="shared" si="43"/>
        <v>16956.653611111109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P954">
        <f t="shared" si="44"/>
        <v>34286</v>
      </c>
      <c r="Q954" t="s">
        <v>8317</v>
      </c>
      <c r="R954" t="s">
        <v>8319</v>
      </c>
      <c r="S954" s="9">
        <f t="shared" si="42"/>
        <v>17093.613564814816</v>
      </c>
      <c r="T954" s="9">
        <f t="shared" si="43"/>
        <v>17123.655231481483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P955">
        <f t="shared" si="44"/>
        <v>7563</v>
      </c>
      <c r="Q955" t="s">
        <v>8317</v>
      </c>
      <c r="R955" t="s">
        <v>8319</v>
      </c>
      <c r="S955" s="9">
        <f t="shared" si="42"/>
        <v>16430.164340277777</v>
      </c>
      <c r="T955" s="9">
        <f t="shared" si="43"/>
        <v>16460.164340277777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P956">
        <f t="shared" si="44"/>
        <v>10755.5</v>
      </c>
      <c r="Q956" t="s">
        <v>8317</v>
      </c>
      <c r="R956" t="s">
        <v>8319</v>
      </c>
      <c r="S956" s="9">
        <f t="shared" si="42"/>
        <v>16625.833784722221</v>
      </c>
      <c r="T956" s="9">
        <f t="shared" si="43"/>
        <v>16667.833784722221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P957">
        <f t="shared" si="44"/>
        <v>158492</v>
      </c>
      <c r="Q957" t="s">
        <v>8317</v>
      </c>
      <c r="R957" t="s">
        <v>8319</v>
      </c>
      <c r="S957" s="9">
        <f t="shared" si="42"/>
        <v>17017.295138888887</v>
      </c>
      <c r="T957" s="9">
        <f t="shared" si="43"/>
        <v>17057.295138888887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P958">
        <f t="shared" si="44"/>
        <v>25430.5</v>
      </c>
      <c r="Q958" t="s">
        <v>8317</v>
      </c>
      <c r="R958" t="s">
        <v>8319</v>
      </c>
      <c r="S958" s="9">
        <f t="shared" si="42"/>
        <v>16491.913877314815</v>
      </c>
      <c r="T958" s="9">
        <f t="shared" si="43"/>
        <v>16551.872210648147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P959">
        <f t="shared" si="44"/>
        <v>6116.5</v>
      </c>
      <c r="Q959" t="s">
        <v>8317</v>
      </c>
      <c r="R959" t="s">
        <v>8319</v>
      </c>
      <c r="S959" s="9">
        <f t="shared" si="42"/>
        <v>17091.552465277779</v>
      </c>
      <c r="T959" s="9">
        <f t="shared" si="43"/>
        <v>17122.594131944443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P960">
        <f t="shared" si="44"/>
        <v>4329</v>
      </c>
      <c r="Q960" t="s">
        <v>8317</v>
      </c>
      <c r="R960" t="s">
        <v>8319</v>
      </c>
      <c r="S960" s="9">
        <f t="shared" si="42"/>
        <v>16513.802812500002</v>
      </c>
      <c r="T960" s="9">
        <f t="shared" si="43"/>
        <v>16535.207638888889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P961">
        <f t="shared" si="44"/>
        <v>34715</v>
      </c>
      <c r="Q961" t="s">
        <v>8317</v>
      </c>
      <c r="R961" t="s">
        <v>8319</v>
      </c>
      <c r="S961" s="9">
        <f t="shared" si="42"/>
        <v>16424.174363425926</v>
      </c>
      <c r="T961" s="9">
        <f t="shared" si="43"/>
        <v>16454.174363425926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P962">
        <f t="shared" si="44"/>
        <v>40652.5</v>
      </c>
      <c r="Q962" t="s">
        <v>8317</v>
      </c>
      <c r="R962" t="s">
        <v>8319</v>
      </c>
      <c r="S962" s="9">
        <f t="shared" si="42"/>
        <v>17197.626793981482</v>
      </c>
      <c r="T962" s="9">
        <f t="shared" si="43"/>
        <v>17239.585127314815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P963">
        <f t="shared" si="44"/>
        <v>67539.5</v>
      </c>
      <c r="Q963" t="s">
        <v>8317</v>
      </c>
      <c r="R963" t="s">
        <v>8319</v>
      </c>
      <c r="S963" s="9">
        <f t="shared" ref="S963:S1026" si="45">(((J963/60)/60)/24)</f>
        <v>17171.693692129633</v>
      </c>
      <c r="T963" s="9">
        <f t="shared" ref="T963:T1026" si="46">(((I963/60/60)/24))</f>
        <v>17217.791666666668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P964">
        <f t="shared" ref="P964:P1027" si="47">AVERAGE(D964:E964)</f>
        <v>1606</v>
      </c>
      <c r="Q964" t="s">
        <v>8317</v>
      </c>
      <c r="R964" t="s">
        <v>8319</v>
      </c>
      <c r="S964" s="9">
        <f t="shared" si="45"/>
        <v>16804.712418981482</v>
      </c>
      <c r="T964" s="9">
        <f t="shared" si="46"/>
        <v>16842.712418981482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P965">
        <f t="shared" si="47"/>
        <v>17688.5</v>
      </c>
      <c r="Q965" t="s">
        <v>8317</v>
      </c>
      <c r="R965" t="s">
        <v>8319</v>
      </c>
      <c r="S965" s="9">
        <f t="shared" si="45"/>
        <v>17056.635636574076</v>
      </c>
      <c r="T965" s="9">
        <f t="shared" si="46"/>
        <v>17091.635636574076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P966">
        <f t="shared" si="47"/>
        <v>55439.5</v>
      </c>
      <c r="Q966" t="s">
        <v>8317</v>
      </c>
      <c r="R966" t="s">
        <v>8319</v>
      </c>
      <c r="S966" s="9">
        <f t="shared" si="45"/>
        <v>16639.628692129631</v>
      </c>
      <c r="T966" s="9">
        <f t="shared" si="46"/>
        <v>16679.628692129631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P967">
        <f t="shared" si="47"/>
        <v>12649</v>
      </c>
      <c r="Q967" t="s">
        <v>8317</v>
      </c>
      <c r="R967" t="s">
        <v>8319</v>
      </c>
      <c r="S967" s="9">
        <f t="shared" si="45"/>
        <v>17068.016736111113</v>
      </c>
      <c r="T967" s="9">
        <f t="shared" si="46"/>
        <v>17100.165972222221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P968">
        <f t="shared" si="47"/>
        <v>6888</v>
      </c>
      <c r="Q968" t="s">
        <v>8317</v>
      </c>
      <c r="R968" t="s">
        <v>8319</v>
      </c>
      <c r="S968" s="9">
        <f t="shared" si="45"/>
        <v>17050.635787037038</v>
      </c>
      <c r="T968" s="9">
        <f t="shared" si="46"/>
        <v>17080.635787037038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P969">
        <f t="shared" si="47"/>
        <v>11781</v>
      </c>
      <c r="Q969" t="s">
        <v>8317</v>
      </c>
      <c r="R969" t="s">
        <v>8319</v>
      </c>
      <c r="S969" s="9">
        <f t="shared" si="45"/>
        <v>16853.254328703704</v>
      </c>
      <c r="T969" s="9">
        <f t="shared" si="46"/>
        <v>16913.212662037036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P970">
        <f t="shared" si="47"/>
        <v>4053</v>
      </c>
      <c r="Q970" t="s">
        <v>8317</v>
      </c>
      <c r="R970" t="s">
        <v>8319</v>
      </c>
      <c r="S970" s="9">
        <f t="shared" si="45"/>
        <v>16267.84761574074</v>
      </c>
      <c r="T970" s="9">
        <f t="shared" si="46"/>
        <v>16297.84761574074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P971">
        <f t="shared" si="47"/>
        <v>22000</v>
      </c>
      <c r="Q971" t="s">
        <v>8317</v>
      </c>
      <c r="R971" t="s">
        <v>8319</v>
      </c>
      <c r="S971" s="9">
        <f t="shared" si="45"/>
        <v>17173.30332175926</v>
      </c>
      <c r="T971" s="9">
        <f t="shared" si="46"/>
        <v>17206.30332175926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P972">
        <f t="shared" si="47"/>
        <v>3648</v>
      </c>
      <c r="Q972" t="s">
        <v>8317</v>
      </c>
      <c r="R972" t="s">
        <v>8319</v>
      </c>
      <c r="S972" s="9">
        <f t="shared" si="45"/>
        <v>17152.220520833336</v>
      </c>
      <c r="T972" s="9">
        <f t="shared" si="46"/>
        <v>17189.207638888889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P973">
        <f t="shared" si="47"/>
        <v>50113</v>
      </c>
      <c r="Q973" t="s">
        <v>8317</v>
      </c>
      <c r="R973" t="s">
        <v>8319</v>
      </c>
      <c r="S973" s="9">
        <f t="shared" si="45"/>
        <v>16542.709027777779</v>
      </c>
      <c r="T973" s="9">
        <f t="shared" si="46"/>
        <v>16587.709027777779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P974">
        <f t="shared" si="47"/>
        <v>13462.5</v>
      </c>
      <c r="Q974" t="s">
        <v>8317</v>
      </c>
      <c r="R974" t="s">
        <v>8319</v>
      </c>
      <c r="S974" s="9">
        <f t="shared" si="45"/>
        <v>16287.865717592593</v>
      </c>
      <c r="T974" s="9">
        <f t="shared" si="46"/>
        <v>16317.290972222223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P975">
        <f t="shared" si="47"/>
        <v>10205.5</v>
      </c>
      <c r="Q975" t="s">
        <v>8317</v>
      </c>
      <c r="R975" t="s">
        <v>8319</v>
      </c>
      <c r="S975" s="9">
        <f t="shared" si="45"/>
        <v>16688.01496527778</v>
      </c>
      <c r="T975" s="9">
        <f t="shared" si="46"/>
        <v>16748.056631944444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P976">
        <f t="shared" si="47"/>
        <v>25140</v>
      </c>
      <c r="Q976" t="s">
        <v>8317</v>
      </c>
      <c r="R976" t="s">
        <v>8319</v>
      </c>
      <c r="S976" s="9">
        <f t="shared" si="45"/>
        <v>16855.749490740742</v>
      </c>
      <c r="T976" s="9">
        <f t="shared" si="46"/>
        <v>16885.707824074074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P977">
        <f t="shared" si="47"/>
        <v>51303.5</v>
      </c>
      <c r="Q977" t="s">
        <v>8317</v>
      </c>
      <c r="R977" t="s">
        <v>8319</v>
      </c>
      <c r="S977" s="9">
        <f t="shared" si="45"/>
        <v>16920.696585648147</v>
      </c>
      <c r="T977" s="9">
        <f t="shared" si="46"/>
        <v>16980.696585648147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P978">
        <f t="shared" si="47"/>
        <v>76444.5</v>
      </c>
      <c r="Q978" t="s">
        <v>8317</v>
      </c>
      <c r="R978" t="s">
        <v>8319</v>
      </c>
      <c r="S978" s="9">
        <f t="shared" si="45"/>
        <v>16616.058993055554</v>
      </c>
      <c r="T978" s="9">
        <f t="shared" si="46"/>
        <v>16661.058993055554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P979">
        <f t="shared" si="47"/>
        <v>1804.5</v>
      </c>
      <c r="Q979" t="s">
        <v>8317</v>
      </c>
      <c r="R979" t="s">
        <v>8319</v>
      </c>
      <c r="S979" s="9">
        <f t="shared" si="45"/>
        <v>16822.942094907408</v>
      </c>
      <c r="T979" s="9">
        <f t="shared" si="46"/>
        <v>16852.942094907408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P980">
        <f t="shared" si="47"/>
        <v>135081</v>
      </c>
      <c r="Q980" t="s">
        <v>8317</v>
      </c>
      <c r="R980" t="s">
        <v>8319</v>
      </c>
      <c r="S980" s="9">
        <f t="shared" si="45"/>
        <v>16826.309039351851</v>
      </c>
      <c r="T980" s="9">
        <f t="shared" si="46"/>
        <v>16856.309039351851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P981">
        <f t="shared" si="47"/>
        <v>31993.08</v>
      </c>
      <c r="Q981" t="s">
        <v>8317</v>
      </c>
      <c r="R981" t="s">
        <v>8319</v>
      </c>
      <c r="S981" s="9">
        <f t="shared" si="45"/>
        <v>16937.416990740738</v>
      </c>
      <c r="T981" s="9">
        <f t="shared" si="46"/>
        <v>16972.790972222221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P982">
        <f t="shared" si="47"/>
        <v>5743</v>
      </c>
      <c r="Q982" t="s">
        <v>8317</v>
      </c>
      <c r="R982" t="s">
        <v>8319</v>
      </c>
      <c r="S982" s="9">
        <f t="shared" si="45"/>
        <v>16359.904189814815</v>
      </c>
      <c r="T982" s="9">
        <f t="shared" si="46"/>
        <v>16404.945856481481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P983">
        <f t="shared" si="47"/>
        <v>44449.5</v>
      </c>
      <c r="Q983" t="s">
        <v>8317</v>
      </c>
      <c r="R983" t="s">
        <v>8319</v>
      </c>
      <c r="S983" s="9">
        <f t="shared" si="45"/>
        <v>16261.947013888888</v>
      </c>
      <c r="T983" s="9">
        <f t="shared" si="46"/>
        <v>16291.947013888888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P984">
        <f t="shared" si="47"/>
        <v>8751.5</v>
      </c>
      <c r="Q984" t="s">
        <v>8317</v>
      </c>
      <c r="R984" t="s">
        <v>8319</v>
      </c>
      <c r="S984" s="9">
        <f t="shared" si="45"/>
        <v>17046.753310185184</v>
      </c>
      <c r="T984" s="9">
        <f t="shared" si="46"/>
        <v>17076.753310185184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P985">
        <f t="shared" si="47"/>
        <v>67485</v>
      </c>
      <c r="Q985" t="s">
        <v>8317</v>
      </c>
      <c r="R985" t="s">
        <v>8319</v>
      </c>
      <c r="S985" s="9">
        <f t="shared" si="45"/>
        <v>17005.667650462965</v>
      </c>
      <c r="T985" s="9">
        <f t="shared" si="46"/>
        <v>17036.870833333334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P986">
        <f t="shared" si="47"/>
        <v>5053</v>
      </c>
      <c r="Q986" t="s">
        <v>8317</v>
      </c>
      <c r="R986" t="s">
        <v>8319</v>
      </c>
      <c r="S986" s="9">
        <f t="shared" si="45"/>
        <v>16492.115833333333</v>
      </c>
      <c r="T986" s="9">
        <f t="shared" si="46"/>
        <v>16522.074166666669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P987">
        <f t="shared" si="47"/>
        <v>15944</v>
      </c>
      <c r="Q987" t="s">
        <v>8317</v>
      </c>
      <c r="R987" t="s">
        <v>8319</v>
      </c>
      <c r="S987" s="9">
        <f t="shared" si="45"/>
        <v>16770.967708333334</v>
      </c>
      <c r="T987" s="9">
        <f t="shared" si="46"/>
        <v>16800.958333333332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P988">
        <f t="shared" si="47"/>
        <v>11275</v>
      </c>
      <c r="Q988" t="s">
        <v>8317</v>
      </c>
      <c r="R988" t="s">
        <v>8319</v>
      </c>
      <c r="S988" s="9">
        <f t="shared" si="45"/>
        <v>16755.767361111113</v>
      </c>
      <c r="T988" s="9">
        <f t="shared" si="46"/>
        <v>16810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P989">
        <f t="shared" si="47"/>
        <v>28305</v>
      </c>
      <c r="Q989" t="s">
        <v>8317</v>
      </c>
      <c r="R989" t="s">
        <v>8319</v>
      </c>
      <c r="S989" s="9">
        <f t="shared" si="45"/>
        <v>16204.294560185184</v>
      </c>
      <c r="T989" s="9">
        <f t="shared" si="46"/>
        <v>16244.294560185184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P990">
        <f t="shared" si="47"/>
        <v>2500</v>
      </c>
      <c r="Q990" t="s">
        <v>8317</v>
      </c>
      <c r="R990" t="s">
        <v>8319</v>
      </c>
      <c r="S990" s="9">
        <f t="shared" si="45"/>
        <v>17045.356770833332</v>
      </c>
      <c r="T990" s="9">
        <f t="shared" si="46"/>
        <v>17075.356770833332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P991">
        <f t="shared" si="47"/>
        <v>5838.5</v>
      </c>
      <c r="Q991" t="s">
        <v>8317</v>
      </c>
      <c r="R991" t="s">
        <v>8319</v>
      </c>
      <c r="S991" s="9">
        <f t="shared" si="45"/>
        <v>17042.933969907408</v>
      </c>
      <c r="T991" s="9">
        <f t="shared" si="46"/>
        <v>17072.933969907408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P992">
        <f t="shared" si="47"/>
        <v>12513</v>
      </c>
      <c r="Q992" t="s">
        <v>8317</v>
      </c>
      <c r="R992" t="s">
        <v>8319</v>
      </c>
      <c r="S992" s="9">
        <f t="shared" si="45"/>
        <v>16286.784305555555</v>
      </c>
      <c r="T992" s="9">
        <f t="shared" si="46"/>
        <v>16316.784305555555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P993">
        <f t="shared" si="47"/>
        <v>2606</v>
      </c>
      <c r="Q993" t="s">
        <v>8317</v>
      </c>
      <c r="R993" t="s">
        <v>8319</v>
      </c>
      <c r="S993" s="9">
        <f t="shared" si="45"/>
        <v>16969.756805555557</v>
      </c>
      <c r="T993" s="9">
        <f t="shared" si="46"/>
        <v>16994.785416666666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P994">
        <f t="shared" si="47"/>
        <v>50233.5</v>
      </c>
      <c r="Q994" t="s">
        <v>8317</v>
      </c>
      <c r="R994" t="s">
        <v>8319</v>
      </c>
      <c r="S994" s="9">
        <f t="shared" si="45"/>
        <v>16868.924988425926</v>
      </c>
      <c r="T994" s="9">
        <f t="shared" si="46"/>
        <v>16928.883321759258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P995">
        <f t="shared" si="47"/>
        <v>43780.5</v>
      </c>
      <c r="Q995" t="s">
        <v>8317</v>
      </c>
      <c r="R995" t="s">
        <v>8319</v>
      </c>
      <c r="S995" s="9">
        <f t="shared" si="45"/>
        <v>17083.964907407408</v>
      </c>
      <c r="T995" s="9">
        <f t="shared" si="46"/>
        <v>17117.208333333332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P996">
        <f t="shared" si="47"/>
        <v>102334.5</v>
      </c>
      <c r="Q996" t="s">
        <v>8317</v>
      </c>
      <c r="R996" t="s">
        <v>8319</v>
      </c>
      <c r="S996" s="9">
        <f t="shared" si="45"/>
        <v>16352.263078703703</v>
      </c>
      <c r="T996" s="9">
        <f t="shared" si="46"/>
        <v>16404.957638888889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P997">
        <f t="shared" si="47"/>
        <v>5363</v>
      </c>
      <c r="Q997" t="s">
        <v>8317</v>
      </c>
      <c r="R997" t="s">
        <v>8319</v>
      </c>
      <c r="S997" s="9">
        <f t="shared" si="45"/>
        <v>16378.940740740742</v>
      </c>
      <c r="T997" s="9">
        <f t="shared" si="46"/>
        <v>16403.666666666668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P998">
        <f t="shared" si="47"/>
        <v>2032.5</v>
      </c>
      <c r="Q998" t="s">
        <v>8317</v>
      </c>
      <c r="R998" t="s">
        <v>8319</v>
      </c>
      <c r="S998" s="9">
        <f t="shared" si="45"/>
        <v>16248.866435185186</v>
      </c>
      <c r="T998" s="9">
        <f t="shared" si="46"/>
        <v>16278.643750000001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P999">
        <f t="shared" si="47"/>
        <v>2532.5</v>
      </c>
      <c r="Q999" t="s">
        <v>8317</v>
      </c>
      <c r="R999" t="s">
        <v>8319</v>
      </c>
      <c r="S999" s="9">
        <f t="shared" si="45"/>
        <v>16372.102974537038</v>
      </c>
      <c r="T999" s="9">
        <f t="shared" si="46"/>
        <v>16402.144641203704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P1000">
        <f t="shared" si="47"/>
        <v>47567.5</v>
      </c>
      <c r="Q1000" t="s">
        <v>8317</v>
      </c>
      <c r="R1000" t="s">
        <v>8319</v>
      </c>
      <c r="S1000" s="9">
        <f t="shared" si="45"/>
        <v>16713.168993055555</v>
      </c>
      <c r="T1000" s="9">
        <f t="shared" si="46"/>
        <v>16758.210659722223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P1001">
        <f t="shared" si="47"/>
        <v>80841.5</v>
      </c>
      <c r="Q1001" t="s">
        <v>8317</v>
      </c>
      <c r="R1001" t="s">
        <v>8319</v>
      </c>
      <c r="S1001" s="9">
        <f t="shared" si="45"/>
        <v>16357.299652777778</v>
      </c>
      <c r="T1001" s="9">
        <f t="shared" si="46"/>
        <v>16387.334722222222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P1002">
        <f t="shared" si="47"/>
        <v>457262</v>
      </c>
      <c r="Q1002" t="s">
        <v>8317</v>
      </c>
      <c r="R1002" t="s">
        <v>8319</v>
      </c>
      <c r="S1002" s="9">
        <f t="shared" si="45"/>
        <v>17180.059722222224</v>
      </c>
      <c r="T1002" s="9">
        <f t="shared" si="46"/>
        <v>17240.018055555556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P1003">
        <f t="shared" si="47"/>
        <v>5100</v>
      </c>
      <c r="Q1003" t="s">
        <v>8317</v>
      </c>
      <c r="R1003" t="s">
        <v>8319</v>
      </c>
      <c r="S1003" s="9">
        <f t="shared" si="45"/>
        <v>17151.720057870371</v>
      </c>
      <c r="T1003" s="9">
        <f t="shared" si="46"/>
        <v>17196.720057870371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P1004">
        <f t="shared" si="47"/>
        <v>6479.5</v>
      </c>
      <c r="Q1004" t="s">
        <v>8317</v>
      </c>
      <c r="R1004" t="s">
        <v>8319</v>
      </c>
      <c r="S1004" s="9">
        <f t="shared" si="45"/>
        <v>16756.684189814816</v>
      </c>
      <c r="T1004" s="9">
        <f t="shared" si="46"/>
        <v>16786.249305555557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P1005">
        <f t="shared" si="47"/>
        <v>11605.5</v>
      </c>
      <c r="Q1005" t="s">
        <v>8317</v>
      </c>
      <c r="R1005" t="s">
        <v>8319</v>
      </c>
      <c r="S1005" s="9">
        <f t="shared" si="45"/>
        <v>17211.709039351852</v>
      </c>
      <c r="T1005" s="9">
        <f t="shared" si="46"/>
        <v>17241.667372685184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P1006">
        <f t="shared" si="47"/>
        <v>22776</v>
      </c>
      <c r="Q1006" t="s">
        <v>8317</v>
      </c>
      <c r="R1006" t="s">
        <v>8319</v>
      </c>
      <c r="S1006" s="9">
        <f t="shared" si="45"/>
        <v>16819.708645833332</v>
      </c>
      <c r="T1006" s="9">
        <f t="shared" si="46"/>
        <v>16849.708645833332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P1007">
        <f t="shared" si="47"/>
        <v>175051</v>
      </c>
      <c r="Q1007" t="s">
        <v>8317</v>
      </c>
      <c r="R1007" t="s">
        <v>8319</v>
      </c>
      <c r="S1007" s="9">
        <f t="shared" si="45"/>
        <v>16707.624803240738</v>
      </c>
      <c r="T1007" s="9">
        <f t="shared" si="46"/>
        <v>16738.624803240738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P1008">
        <f t="shared" si="47"/>
        <v>2117</v>
      </c>
      <c r="Q1008" t="s">
        <v>8317</v>
      </c>
      <c r="R1008" t="s">
        <v>8319</v>
      </c>
      <c r="S1008" s="9">
        <f t="shared" si="45"/>
        <v>16408.040185185186</v>
      </c>
      <c r="T1008" s="9">
        <f t="shared" si="46"/>
        <v>16416.299305555556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P1009">
        <f t="shared" si="47"/>
        <v>21648</v>
      </c>
      <c r="Q1009" t="s">
        <v>8317</v>
      </c>
      <c r="R1009" t="s">
        <v>8319</v>
      </c>
      <c r="S1009" s="9">
        <f t="shared" si="45"/>
        <v>17107.583599537036</v>
      </c>
      <c r="T1009" s="9">
        <f t="shared" si="46"/>
        <v>17149.625266203704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P1010">
        <f t="shared" si="47"/>
        <v>46875</v>
      </c>
      <c r="Q1010" t="s">
        <v>8317</v>
      </c>
      <c r="R1010" t="s">
        <v>8319</v>
      </c>
      <c r="S1010" s="9">
        <f t="shared" si="45"/>
        <v>17133.809201388889</v>
      </c>
      <c r="T1010" s="9">
        <f t="shared" si="46"/>
        <v>17163.809201388889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P1011">
        <f t="shared" si="47"/>
        <v>28282.5</v>
      </c>
      <c r="Q1011" t="s">
        <v>8317</v>
      </c>
      <c r="R1011" t="s">
        <v>8319</v>
      </c>
      <c r="S1011" s="9">
        <f t="shared" si="45"/>
        <v>16941.604699074072</v>
      </c>
      <c r="T1011" s="9">
        <f t="shared" si="46"/>
        <v>16971.604699074072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P1012">
        <f t="shared" si="47"/>
        <v>57735</v>
      </c>
      <c r="Q1012" t="s">
        <v>8317</v>
      </c>
      <c r="R1012" t="s">
        <v>8319</v>
      </c>
      <c r="S1012" s="9">
        <f t="shared" si="45"/>
        <v>16992.829421296297</v>
      </c>
      <c r="T1012" s="9">
        <f t="shared" si="46"/>
        <v>17049.124305555557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P1013">
        <f t="shared" si="47"/>
        <v>10037.5</v>
      </c>
      <c r="Q1013" t="s">
        <v>8317</v>
      </c>
      <c r="R1013" t="s">
        <v>8319</v>
      </c>
      <c r="S1013" s="9">
        <f t="shared" si="45"/>
        <v>16377.898090277777</v>
      </c>
      <c r="T1013" s="9">
        <f t="shared" si="46"/>
        <v>16422.898090277777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P1014">
        <f t="shared" si="47"/>
        <v>540875.52500000002</v>
      </c>
      <c r="Q1014" t="s">
        <v>8317</v>
      </c>
      <c r="R1014" t="s">
        <v>8319</v>
      </c>
      <c r="S1014" s="9">
        <f t="shared" si="45"/>
        <v>17145.440416666668</v>
      </c>
      <c r="T1014" s="9">
        <f t="shared" si="46"/>
        <v>17190.440416666668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P1015">
        <f t="shared" si="47"/>
        <v>16816</v>
      </c>
      <c r="Q1015" t="s">
        <v>8317</v>
      </c>
      <c r="R1015" t="s">
        <v>8319</v>
      </c>
      <c r="S1015" s="9">
        <f t="shared" si="45"/>
        <v>16770.833981481483</v>
      </c>
      <c r="T1015" s="9">
        <f t="shared" si="46"/>
        <v>16798.833333333332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P1016">
        <f t="shared" si="47"/>
        <v>6530</v>
      </c>
      <c r="Q1016" t="s">
        <v>8317</v>
      </c>
      <c r="R1016" t="s">
        <v>8319</v>
      </c>
      <c r="S1016" s="9">
        <f t="shared" si="45"/>
        <v>16386.002488425926</v>
      </c>
      <c r="T1016" s="9">
        <f t="shared" si="46"/>
        <v>16436.002488425926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P1017">
        <f t="shared" si="47"/>
        <v>4620</v>
      </c>
      <c r="Q1017" t="s">
        <v>8317</v>
      </c>
      <c r="R1017" t="s">
        <v>8319</v>
      </c>
      <c r="S1017" s="9">
        <f t="shared" si="45"/>
        <v>16734.878414351853</v>
      </c>
      <c r="T1017" s="9">
        <f t="shared" si="46"/>
        <v>16764.920081018518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P1018">
        <f t="shared" si="47"/>
        <v>51421</v>
      </c>
      <c r="Q1018" t="s">
        <v>8317</v>
      </c>
      <c r="R1018" t="s">
        <v>8319</v>
      </c>
      <c r="S1018" s="9">
        <f t="shared" si="45"/>
        <v>16853.107129629629</v>
      </c>
      <c r="T1018" s="9">
        <f t="shared" si="46"/>
        <v>16898.065462962961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P1019">
        <f t="shared" si="47"/>
        <v>153598.5</v>
      </c>
      <c r="Q1019" t="s">
        <v>8317</v>
      </c>
      <c r="R1019" t="s">
        <v>8319</v>
      </c>
      <c r="S1019" s="9">
        <f t="shared" si="45"/>
        <v>16720.675173611111</v>
      </c>
      <c r="T1019" s="9">
        <f t="shared" si="46"/>
        <v>16760.716840277779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P1020">
        <f t="shared" si="47"/>
        <v>10310.5</v>
      </c>
      <c r="Q1020" t="s">
        <v>8317</v>
      </c>
      <c r="R1020" t="s">
        <v>8319</v>
      </c>
      <c r="S1020" s="9">
        <f t="shared" si="45"/>
        <v>16966.492280092592</v>
      </c>
      <c r="T1020" s="9">
        <f t="shared" si="46"/>
        <v>16996.492280092592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P1021">
        <f t="shared" si="47"/>
        <v>33150</v>
      </c>
      <c r="Q1021" t="s">
        <v>8317</v>
      </c>
      <c r="R1021" t="s">
        <v>8319</v>
      </c>
      <c r="S1021" s="9">
        <f t="shared" si="45"/>
        <v>16440.973946759259</v>
      </c>
      <c r="T1021" s="9">
        <f t="shared" si="46"/>
        <v>16470.973946759259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P1022">
        <f t="shared" si="47"/>
        <v>2368</v>
      </c>
      <c r="Q1022" t="s">
        <v>8323</v>
      </c>
      <c r="R1022" t="s">
        <v>8328</v>
      </c>
      <c r="S1022" s="9">
        <f t="shared" si="45"/>
        <v>16558.069548611111</v>
      </c>
      <c r="T1022" s="9">
        <f t="shared" si="46"/>
        <v>16588.03263888889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P1023">
        <f t="shared" si="47"/>
        <v>6777.0550000000003</v>
      </c>
      <c r="Q1023" t="s">
        <v>8323</v>
      </c>
      <c r="R1023" t="s">
        <v>8328</v>
      </c>
      <c r="S1023" s="9">
        <f t="shared" si="45"/>
        <v>16702.251979166667</v>
      </c>
      <c r="T1023" s="9">
        <f t="shared" si="46"/>
        <v>16725.166666666668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P1024">
        <f t="shared" si="47"/>
        <v>2149</v>
      </c>
      <c r="Q1024" t="s">
        <v>8323</v>
      </c>
      <c r="R1024" t="s">
        <v>8328</v>
      </c>
      <c r="S1024" s="9">
        <f t="shared" si="45"/>
        <v>16542.64672453704</v>
      </c>
      <c r="T1024" s="9">
        <f t="shared" si="46"/>
        <v>16572.64672453704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P1025">
        <f t="shared" si="47"/>
        <v>3371.5</v>
      </c>
      <c r="Q1025" t="s">
        <v>8323</v>
      </c>
      <c r="R1025" t="s">
        <v>8328</v>
      </c>
      <c r="S1025" s="9">
        <f t="shared" si="45"/>
        <v>16576.919687500002</v>
      </c>
      <c r="T1025" s="9">
        <f t="shared" si="46"/>
        <v>16606.919687500002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P1026">
        <f t="shared" si="47"/>
        <v>21863.775000000001</v>
      </c>
      <c r="Q1026" t="s">
        <v>8323</v>
      </c>
      <c r="R1026" t="s">
        <v>8328</v>
      </c>
      <c r="S1026" s="9">
        <f t="shared" si="45"/>
        <v>16801.580590277779</v>
      </c>
      <c r="T1026" s="9">
        <f t="shared" si="46"/>
        <v>16831.580590277779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P1027">
        <f t="shared" si="47"/>
        <v>73474.91</v>
      </c>
      <c r="Q1027" t="s">
        <v>8323</v>
      </c>
      <c r="R1027" t="s">
        <v>8328</v>
      </c>
      <c r="S1027" s="9">
        <f t="shared" ref="S1027:S1090" si="48">(((J1027/60)/60)/24)</f>
        <v>16480.833761574075</v>
      </c>
      <c r="T1027" s="9">
        <f t="shared" ref="T1027:T1090" si="49">(((I1027/60/60)/24))</f>
        <v>16510.792094907407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P1028">
        <f t="shared" ref="P1028:P1091" si="50">AVERAGE(D1028:E1028)</f>
        <v>7000.29</v>
      </c>
      <c r="Q1028" t="s">
        <v>8323</v>
      </c>
      <c r="R1028" t="s">
        <v>8328</v>
      </c>
      <c r="S1028" s="9">
        <f t="shared" si="48"/>
        <v>16857.407592592594</v>
      </c>
      <c r="T1028" s="9">
        <f t="shared" si="49"/>
        <v>16891.365925925926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P1029">
        <f t="shared" si="50"/>
        <v>7617</v>
      </c>
      <c r="Q1029" t="s">
        <v>8323</v>
      </c>
      <c r="R1029" t="s">
        <v>8328</v>
      </c>
      <c r="S1029" s="9">
        <f t="shared" si="48"/>
        <v>16336.034108796297</v>
      </c>
      <c r="T1029" s="9">
        <f t="shared" si="49"/>
        <v>16366.034108796297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P1030">
        <f t="shared" si="50"/>
        <v>10863.5</v>
      </c>
      <c r="Q1030" t="s">
        <v>8323</v>
      </c>
      <c r="R1030" t="s">
        <v>8328</v>
      </c>
      <c r="S1030" s="9">
        <f t="shared" si="48"/>
        <v>17186.627372685187</v>
      </c>
      <c r="T1030" s="9">
        <f t="shared" si="49"/>
        <v>17231.833333333332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P1031">
        <f t="shared" si="50"/>
        <v>10588</v>
      </c>
      <c r="Q1031" t="s">
        <v>8323</v>
      </c>
      <c r="R1031" t="s">
        <v>8328</v>
      </c>
      <c r="S1031" s="9">
        <f t="shared" si="48"/>
        <v>16475.711886574074</v>
      </c>
      <c r="T1031" s="9">
        <f t="shared" si="49"/>
        <v>16529.915972222221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P1032">
        <f t="shared" si="50"/>
        <v>4421</v>
      </c>
      <c r="Q1032" t="s">
        <v>8323</v>
      </c>
      <c r="R1032" t="s">
        <v>8328</v>
      </c>
      <c r="S1032" s="9">
        <f t="shared" si="48"/>
        <v>17042.483206018518</v>
      </c>
      <c r="T1032" s="9">
        <f t="shared" si="49"/>
        <v>17056.483206018518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P1033">
        <f t="shared" si="50"/>
        <v>10370</v>
      </c>
      <c r="Q1033" t="s">
        <v>8323</v>
      </c>
      <c r="R1033" t="s">
        <v>8328</v>
      </c>
      <c r="S1033" s="9">
        <f t="shared" si="48"/>
        <v>16755.764004629633</v>
      </c>
      <c r="T1033" s="9">
        <f t="shared" si="49"/>
        <v>16785.764004629633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P1034">
        <f t="shared" si="50"/>
        <v>5629.42</v>
      </c>
      <c r="Q1034" t="s">
        <v>8323</v>
      </c>
      <c r="R1034" t="s">
        <v>8328</v>
      </c>
      <c r="S1034" s="9">
        <f t="shared" si="48"/>
        <v>16945.666956018518</v>
      </c>
      <c r="T1034" s="9">
        <f t="shared" si="49"/>
        <v>16975.666956018518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P1035">
        <f t="shared" si="50"/>
        <v>1347</v>
      </c>
      <c r="Q1035" t="s">
        <v>8323</v>
      </c>
      <c r="R1035" t="s">
        <v>8328</v>
      </c>
      <c r="S1035" s="9">
        <f t="shared" si="48"/>
        <v>17119.732407407409</v>
      </c>
      <c r="T1035" s="9">
        <f t="shared" si="49"/>
        <v>17147.732407407409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P1036">
        <f t="shared" si="50"/>
        <v>5750.0450000000001</v>
      </c>
      <c r="Q1036" t="s">
        <v>8323</v>
      </c>
      <c r="R1036" t="s">
        <v>8328</v>
      </c>
      <c r="S1036" s="9">
        <f t="shared" si="48"/>
        <v>16986.16671296296</v>
      </c>
      <c r="T1036" s="9">
        <f t="shared" si="49"/>
        <v>17018.165972222221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P1037">
        <f t="shared" si="50"/>
        <v>4776</v>
      </c>
      <c r="Q1037" t="s">
        <v>8323</v>
      </c>
      <c r="R1037" t="s">
        <v>8328</v>
      </c>
      <c r="S1037" s="9">
        <f t="shared" si="48"/>
        <v>16447.641435185185</v>
      </c>
      <c r="T1037" s="9">
        <f t="shared" si="49"/>
        <v>16477.641435185185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P1038">
        <f t="shared" si="50"/>
        <v>4778.1100000000006</v>
      </c>
      <c r="Q1038" t="s">
        <v>8323</v>
      </c>
      <c r="R1038" t="s">
        <v>8328</v>
      </c>
      <c r="S1038" s="9">
        <f t="shared" si="48"/>
        <v>15680.448958333334</v>
      </c>
      <c r="T1038" s="9">
        <f t="shared" si="49"/>
        <v>15712.333333333334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P1039">
        <f t="shared" si="50"/>
        <v>1010.5</v>
      </c>
      <c r="Q1039" t="s">
        <v>8323</v>
      </c>
      <c r="R1039" t="s">
        <v>8328</v>
      </c>
      <c r="S1039" s="9">
        <f t="shared" si="48"/>
        <v>16550.822476851852</v>
      </c>
      <c r="T1039" s="9">
        <f t="shared" si="49"/>
        <v>16573.208333333332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P1040">
        <f t="shared" si="50"/>
        <v>1840</v>
      </c>
      <c r="Q1040" t="s">
        <v>8323</v>
      </c>
      <c r="R1040" t="s">
        <v>8328</v>
      </c>
      <c r="S1040" s="9">
        <f t="shared" si="48"/>
        <v>16849.231747685186</v>
      </c>
      <c r="T1040" s="9">
        <f t="shared" si="49"/>
        <v>16879.190081018518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P1041">
        <f t="shared" si="50"/>
        <v>570.5</v>
      </c>
      <c r="Q1041" t="s">
        <v>8323</v>
      </c>
      <c r="R1041" t="s">
        <v>8328</v>
      </c>
      <c r="S1041" s="9">
        <f t="shared" si="48"/>
        <v>17123.109328703704</v>
      </c>
      <c r="T1041" s="9">
        <f t="shared" si="49"/>
        <v>17148.332638888889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P1042">
        <f t="shared" si="50"/>
        <v>42625</v>
      </c>
      <c r="Q1042" t="s">
        <v>8329</v>
      </c>
      <c r="R1042" t="s">
        <v>8330</v>
      </c>
      <c r="S1042" s="9">
        <f t="shared" si="48"/>
        <v>17010.708437500001</v>
      </c>
      <c r="T1042" s="9">
        <f t="shared" si="49"/>
        <v>17040.708437500001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P1043">
        <f t="shared" si="50"/>
        <v>25</v>
      </c>
      <c r="Q1043" t="s">
        <v>8329</v>
      </c>
      <c r="R1043" t="s">
        <v>8330</v>
      </c>
      <c r="S1043" s="9">
        <f t="shared" si="48"/>
        <v>16262.060092592596</v>
      </c>
      <c r="T1043" s="9">
        <f t="shared" si="49"/>
        <v>16282.060092592596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P1044">
        <f t="shared" si="50"/>
        <v>330</v>
      </c>
      <c r="Q1044" t="s">
        <v>8329</v>
      </c>
      <c r="R1044" t="s">
        <v>8330</v>
      </c>
      <c r="S1044" s="9">
        <f t="shared" si="48"/>
        <v>16282.696157407407</v>
      </c>
      <c r="T1044" s="9">
        <f t="shared" si="49"/>
        <v>16325.416666666666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P1045">
        <f t="shared" si="50"/>
        <v>54268.5</v>
      </c>
      <c r="Q1045" t="s">
        <v>8329</v>
      </c>
      <c r="R1045" t="s">
        <v>8330</v>
      </c>
      <c r="S1045" s="9">
        <f t="shared" si="48"/>
        <v>16545.252951388891</v>
      </c>
      <c r="T1045" s="9">
        <f t="shared" si="49"/>
        <v>16575.252951388891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P1046">
        <f t="shared" si="50"/>
        <v>3503</v>
      </c>
      <c r="Q1046" t="s">
        <v>8329</v>
      </c>
      <c r="R1046" t="s">
        <v>8330</v>
      </c>
      <c r="S1046" s="9">
        <f t="shared" si="48"/>
        <v>16442.9259375</v>
      </c>
      <c r="T1046" s="9">
        <f t="shared" si="49"/>
        <v>16499.852083333335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P1047">
        <f t="shared" si="50"/>
        <v>5133</v>
      </c>
      <c r="Q1047" t="s">
        <v>8329</v>
      </c>
      <c r="R1047" t="s">
        <v>8330</v>
      </c>
      <c r="S1047" s="9">
        <f t="shared" si="48"/>
        <v>16275.874421296297</v>
      </c>
      <c r="T1047" s="9">
        <f t="shared" si="49"/>
        <v>16305.874421296297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P1048">
        <f t="shared" si="50"/>
        <v>1500</v>
      </c>
      <c r="Q1048" t="s">
        <v>8329</v>
      </c>
      <c r="R1048" t="s">
        <v>8330</v>
      </c>
      <c r="S1048" s="9">
        <f t="shared" si="48"/>
        <v>16750.851388888888</v>
      </c>
      <c r="T1048" s="9">
        <f t="shared" si="49"/>
        <v>16795.851388888888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P1049">
        <f t="shared" si="50"/>
        <v>1000.5</v>
      </c>
      <c r="Q1049" t="s">
        <v>8329</v>
      </c>
      <c r="R1049" t="s">
        <v>8330</v>
      </c>
      <c r="S1049" s="9">
        <f t="shared" si="48"/>
        <v>16349.818460648146</v>
      </c>
      <c r="T1049" s="9">
        <f t="shared" si="49"/>
        <v>16379.860127314814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P1050">
        <f t="shared" si="50"/>
        <v>7606</v>
      </c>
      <c r="Q1050" t="s">
        <v>8329</v>
      </c>
      <c r="R1050" t="s">
        <v>8330</v>
      </c>
      <c r="S1050" s="9">
        <f t="shared" si="48"/>
        <v>17029.053113425925</v>
      </c>
      <c r="T1050" s="9">
        <f t="shared" si="49"/>
        <v>17069.053113425925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P1051">
        <f t="shared" si="50"/>
        <v>6000</v>
      </c>
      <c r="Q1051" t="s">
        <v>8329</v>
      </c>
      <c r="R1051" t="s">
        <v>8330</v>
      </c>
      <c r="S1051" s="9">
        <f t="shared" si="48"/>
        <v>16813.43107638889</v>
      </c>
      <c r="T1051" s="9">
        <f t="shared" si="49"/>
        <v>16843.43107638889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P1052">
        <f t="shared" si="50"/>
        <v>1250</v>
      </c>
      <c r="Q1052" t="s">
        <v>8329</v>
      </c>
      <c r="R1052" t="s">
        <v>8330</v>
      </c>
      <c r="S1052" s="9">
        <f t="shared" si="48"/>
        <v>16662.7971875</v>
      </c>
      <c r="T1052" s="9">
        <f t="shared" si="49"/>
        <v>16692.7971875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P1053">
        <f t="shared" si="50"/>
        <v>250</v>
      </c>
      <c r="Q1053" t="s">
        <v>8329</v>
      </c>
      <c r="R1053" t="s">
        <v>8330</v>
      </c>
      <c r="S1053" s="9">
        <f t="shared" si="48"/>
        <v>16281.014178240743</v>
      </c>
      <c r="T1053" s="9">
        <f t="shared" si="49"/>
        <v>16309.014178240743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P1054">
        <f t="shared" si="50"/>
        <v>2168</v>
      </c>
      <c r="Q1054" t="s">
        <v>8329</v>
      </c>
      <c r="R1054" t="s">
        <v>8330</v>
      </c>
      <c r="S1054" s="9">
        <f t="shared" si="48"/>
        <v>16914.797395833335</v>
      </c>
      <c r="T1054" s="9">
        <f t="shared" si="49"/>
        <v>16958.839583333334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P1055">
        <f t="shared" si="50"/>
        <v>757.5</v>
      </c>
      <c r="Q1055" t="s">
        <v>8329</v>
      </c>
      <c r="R1055" t="s">
        <v>8330</v>
      </c>
      <c r="S1055" s="9">
        <f t="shared" si="48"/>
        <v>17206.172824074074</v>
      </c>
      <c r="T1055" s="9">
        <f t="shared" si="49"/>
        <v>17231.172824074074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P1056">
        <f t="shared" si="50"/>
        <v>1250</v>
      </c>
      <c r="Q1056" t="s">
        <v>8329</v>
      </c>
      <c r="R1056" t="s">
        <v>8330</v>
      </c>
      <c r="S1056" s="9">
        <f t="shared" si="48"/>
        <v>16262.851840277777</v>
      </c>
      <c r="T1056" s="9">
        <f t="shared" si="49"/>
        <v>16292.916666666666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P1057">
        <f t="shared" si="50"/>
        <v>1750</v>
      </c>
      <c r="Q1057" t="s">
        <v>8329</v>
      </c>
      <c r="R1057" t="s">
        <v>8330</v>
      </c>
      <c r="S1057" s="9">
        <f t="shared" si="48"/>
        <v>16837.992418981481</v>
      </c>
      <c r="T1057" s="9">
        <f t="shared" si="49"/>
        <v>16867.992418981481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P1058">
        <f t="shared" si="50"/>
        <v>5000</v>
      </c>
      <c r="Q1058" t="s">
        <v>8329</v>
      </c>
      <c r="R1058" t="s">
        <v>8330</v>
      </c>
      <c r="S1058" s="9">
        <f t="shared" si="48"/>
        <v>16489.719641203705</v>
      </c>
      <c r="T1058" s="9">
        <f t="shared" si="49"/>
        <v>16549.67797453704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P1059">
        <f t="shared" si="50"/>
        <v>5000</v>
      </c>
      <c r="Q1059" t="s">
        <v>8329</v>
      </c>
      <c r="R1059" t="s">
        <v>8330</v>
      </c>
      <c r="S1059" s="9">
        <f t="shared" si="48"/>
        <v>17109.871331018516</v>
      </c>
      <c r="T1059" s="9">
        <f t="shared" si="49"/>
        <v>17139.912997685184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P1060">
        <f t="shared" si="50"/>
        <v>20000</v>
      </c>
      <c r="Q1060" t="s">
        <v>8329</v>
      </c>
      <c r="R1060" t="s">
        <v>8330</v>
      </c>
      <c r="S1060" s="9">
        <f t="shared" si="48"/>
        <v>16478.900960648149</v>
      </c>
      <c r="T1060" s="9">
        <f t="shared" si="49"/>
        <v>16520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P1061">
        <f t="shared" si="50"/>
        <v>550</v>
      </c>
      <c r="Q1061" t="s">
        <v>8329</v>
      </c>
      <c r="R1061" t="s">
        <v>8330</v>
      </c>
      <c r="S1061" s="9">
        <f t="shared" si="48"/>
        <v>16477.79</v>
      </c>
      <c r="T1061" s="9">
        <f t="shared" si="49"/>
        <v>16507.748333333333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P1062">
        <f t="shared" si="50"/>
        <v>2525</v>
      </c>
      <c r="Q1062" t="s">
        <v>8329</v>
      </c>
      <c r="R1062" t="s">
        <v>8330</v>
      </c>
      <c r="S1062" s="9">
        <f t="shared" si="48"/>
        <v>16510.913113425926</v>
      </c>
      <c r="T1062" s="9">
        <f t="shared" si="49"/>
        <v>16540.913113425926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P1063">
        <f t="shared" si="50"/>
        <v>2000</v>
      </c>
      <c r="Q1063" t="s">
        <v>8329</v>
      </c>
      <c r="R1063" t="s">
        <v>8330</v>
      </c>
      <c r="S1063" s="9">
        <f t="shared" si="48"/>
        <v>16863.276712962961</v>
      </c>
      <c r="T1063" s="9">
        <f t="shared" si="49"/>
        <v>16923.041666666668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P1064">
        <f t="shared" si="50"/>
        <v>194.5</v>
      </c>
      <c r="Q1064" t="s">
        <v>8329</v>
      </c>
      <c r="R1064" t="s">
        <v>8330</v>
      </c>
      <c r="S1064" s="9">
        <f t="shared" si="48"/>
        <v>16987.807187499999</v>
      </c>
      <c r="T1064" s="9">
        <f t="shared" si="49"/>
        <v>16994.807187499999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P1065">
        <f t="shared" si="50"/>
        <v>500</v>
      </c>
      <c r="Q1065" t="s">
        <v>8329</v>
      </c>
      <c r="R1065" t="s">
        <v>8330</v>
      </c>
      <c r="S1065" s="9">
        <f t="shared" si="48"/>
        <v>17014.030810185188</v>
      </c>
      <c r="T1065" s="9">
        <f t="shared" si="49"/>
        <v>17044.030810185188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P1066">
        <f t="shared" si="50"/>
        <v>49038.5</v>
      </c>
      <c r="Q1066" t="s">
        <v>8331</v>
      </c>
      <c r="R1066" t="s">
        <v>8332</v>
      </c>
      <c r="S1066" s="9">
        <f t="shared" si="48"/>
        <v>15848.22804398148</v>
      </c>
      <c r="T1066" s="9">
        <f t="shared" si="49"/>
        <v>15893.22804398148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P1067">
        <f t="shared" si="50"/>
        <v>1540.5</v>
      </c>
      <c r="Q1067" t="s">
        <v>8331</v>
      </c>
      <c r="R1067" t="s">
        <v>8332</v>
      </c>
      <c r="S1067" s="9">
        <f t="shared" si="48"/>
        <v>16092.381041666666</v>
      </c>
      <c r="T1067" s="9">
        <f t="shared" si="49"/>
        <v>16120.381041666666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P1068">
        <f t="shared" si="50"/>
        <v>77525.5</v>
      </c>
      <c r="Q1068" t="s">
        <v>8331</v>
      </c>
      <c r="R1068" t="s">
        <v>8332</v>
      </c>
      <c r="S1068" s="9">
        <f t="shared" si="48"/>
        <v>15876.962754629631</v>
      </c>
      <c r="T1068" s="9">
        <f t="shared" si="49"/>
        <v>15921.962754629631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P1069">
        <f t="shared" si="50"/>
        <v>315</v>
      </c>
      <c r="Q1069" t="s">
        <v>8331</v>
      </c>
      <c r="R1069" t="s">
        <v>8332</v>
      </c>
      <c r="S1069" s="9">
        <f t="shared" si="48"/>
        <v>16030.855682870371</v>
      </c>
      <c r="T1069" s="9">
        <f t="shared" si="49"/>
        <v>16060.855682870371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P1070">
        <f t="shared" si="50"/>
        <v>15022.5</v>
      </c>
      <c r="Q1070" t="s">
        <v>8331</v>
      </c>
      <c r="R1070" t="s">
        <v>8332</v>
      </c>
      <c r="S1070" s="9">
        <f t="shared" si="48"/>
        <v>16871.371111111108</v>
      </c>
      <c r="T1070" s="9">
        <f t="shared" si="49"/>
        <v>16901.329444444444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P1071">
        <f t="shared" si="50"/>
        <v>1525</v>
      </c>
      <c r="Q1071" t="s">
        <v>8331</v>
      </c>
      <c r="R1071" t="s">
        <v>8332</v>
      </c>
      <c r="S1071" s="9">
        <f t="shared" si="48"/>
        <v>16003.229849537036</v>
      </c>
      <c r="T1071" s="9">
        <f t="shared" si="49"/>
        <v>16035.271516203704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P1072">
        <f t="shared" si="50"/>
        <v>5035</v>
      </c>
      <c r="Q1072" t="s">
        <v>8331</v>
      </c>
      <c r="R1072" t="s">
        <v>8332</v>
      </c>
      <c r="S1072" s="9">
        <f t="shared" si="48"/>
        <v>15594.011828703704</v>
      </c>
      <c r="T1072" s="9">
        <f t="shared" si="49"/>
        <v>15614.011828703704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P1073">
        <f t="shared" si="50"/>
        <v>50</v>
      </c>
      <c r="Q1073" t="s">
        <v>8331</v>
      </c>
      <c r="R1073" t="s">
        <v>8332</v>
      </c>
      <c r="S1073" s="9">
        <f t="shared" si="48"/>
        <v>16726.753391203703</v>
      </c>
      <c r="T1073" s="9">
        <f t="shared" si="49"/>
        <v>16756.795057870371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P1074">
        <f t="shared" si="50"/>
        <v>37525.5</v>
      </c>
      <c r="Q1074" t="s">
        <v>8331</v>
      </c>
      <c r="R1074" t="s">
        <v>8332</v>
      </c>
      <c r="S1074" s="9">
        <f t="shared" si="48"/>
        <v>16076.832141203704</v>
      </c>
      <c r="T1074" s="9">
        <f t="shared" si="49"/>
        <v>16106.832141203704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P1075">
        <f t="shared" si="50"/>
        <v>380</v>
      </c>
      <c r="Q1075" t="s">
        <v>8331</v>
      </c>
      <c r="R1075" t="s">
        <v>8332</v>
      </c>
      <c r="S1075" s="9">
        <f t="shared" si="48"/>
        <v>15233.964594907406</v>
      </c>
      <c r="T1075" s="9">
        <f t="shared" si="49"/>
        <v>15263.964594907406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P1076">
        <f t="shared" si="50"/>
        <v>28703.5</v>
      </c>
      <c r="Q1076" t="s">
        <v>8331</v>
      </c>
      <c r="R1076" t="s">
        <v>8332</v>
      </c>
      <c r="S1076" s="9">
        <f t="shared" si="48"/>
        <v>16044.172974537038</v>
      </c>
      <c r="T1076" s="9">
        <f t="shared" si="49"/>
        <v>16074.172974537038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P1077">
        <f t="shared" si="50"/>
        <v>522.5</v>
      </c>
      <c r="Q1077" t="s">
        <v>8331</v>
      </c>
      <c r="R1077" t="s">
        <v>8332</v>
      </c>
      <c r="S1077" s="9">
        <f t="shared" si="48"/>
        <v>15436.904120370369</v>
      </c>
      <c r="T1077" s="9">
        <f t="shared" si="49"/>
        <v>15466.904120370369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P1078">
        <f t="shared" si="50"/>
        <v>61037</v>
      </c>
      <c r="Q1078" t="s">
        <v>8331</v>
      </c>
      <c r="R1078" t="s">
        <v>8332</v>
      </c>
      <c r="S1078" s="9">
        <f t="shared" si="48"/>
        <v>16269.377893518518</v>
      </c>
      <c r="T1078" s="9">
        <f t="shared" si="49"/>
        <v>16324.377893518518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P1079">
        <f t="shared" si="50"/>
        <v>16172</v>
      </c>
      <c r="Q1079" t="s">
        <v>8331</v>
      </c>
      <c r="R1079" t="s">
        <v>8332</v>
      </c>
      <c r="S1079" s="9">
        <f t="shared" si="48"/>
        <v>16784.166793981483</v>
      </c>
      <c r="T1079" s="9">
        <f t="shared" si="49"/>
        <v>16814.166793981483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P1080">
        <f t="shared" si="50"/>
        <v>322.5</v>
      </c>
      <c r="Q1080" t="s">
        <v>8331</v>
      </c>
      <c r="R1080" t="s">
        <v>8332</v>
      </c>
      <c r="S1080" s="9">
        <f t="shared" si="48"/>
        <v>15132.195844907406</v>
      </c>
      <c r="T1080" s="9">
        <f t="shared" si="49"/>
        <v>15177.195844907406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P1081">
        <f t="shared" si="50"/>
        <v>13339</v>
      </c>
      <c r="Q1081" t="s">
        <v>8331</v>
      </c>
      <c r="R1081" t="s">
        <v>8332</v>
      </c>
      <c r="S1081" s="9">
        <f t="shared" si="48"/>
        <v>16910.566388888892</v>
      </c>
      <c r="T1081" s="9">
        <f t="shared" si="49"/>
        <v>16935.566388888892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P1082">
        <f t="shared" si="50"/>
        <v>10910.5</v>
      </c>
      <c r="Q1082" t="s">
        <v>8331</v>
      </c>
      <c r="R1082" t="s">
        <v>8332</v>
      </c>
      <c r="S1082" s="9">
        <f t="shared" si="48"/>
        <v>16171.138113425926</v>
      </c>
      <c r="T1082" s="9">
        <f t="shared" si="49"/>
        <v>16201.138113425926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P1083">
        <f t="shared" si="50"/>
        <v>34006</v>
      </c>
      <c r="Q1083" t="s">
        <v>8331</v>
      </c>
      <c r="R1083" t="s">
        <v>8332</v>
      </c>
      <c r="S1083" s="9">
        <f t="shared" si="48"/>
        <v>16433.92699074074</v>
      </c>
      <c r="T1083" s="9">
        <f t="shared" si="49"/>
        <v>16463.92699074074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P1084">
        <f t="shared" si="50"/>
        <v>5028</v>
      </c>
      <c r="Q1084" t="s">
        <v>8331</v>
      </c>
      <c r="R1084" t="s">
        <v>8332</v>
      </c>
      <c r="S1084" s="9">
        <f t="shared" si="48"/>
        <v>15532.906111111113</v>
      </c>
      <c r="T1084" s="9">
        <f t="shared" si="49"/>
        <v>15562.906111111113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P1085">
        <f t="shared" si="50"/>
        <v>25205</v>
      </c>
      <c r="Q1085" t="s">
        <v>8331</v>
      </c>
      <c r="R1085" t="s">
        <v>8332</v>
      </c>
      <c r="S1085" s="9">
        <f t="shared" si="48"/>
        <v>16224.659525462963</v>
      </c>
      <c r="T1085" s="9">
        <f t="shared" si="49"/>
        <v>16284.659525462963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P1086">
        <f t="shared" si="50"/>
        <v>275</v>
      </c>
      <c r="Q1086" t="s">
        <v>8331</v>
      </c>
      <c r="R1086" t="s">
        <v>8332</v>
      </c>
      <c r="S1086" s="9">
        <f t="shared" si="48"/>
        <v>16260.912083333331</v>
      </c>
      <c r="T1086" s="9">
        <f t="shared" si="49"/>
        <v>16290.912083333331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P1087">
        <f t="shared" si="50"/>
        <v>15513</v>
      </c>
      <c r="Q1087" t="s">
        <v>8331</v>
      </c>
      <c r="R1087" t="s">
        <v>8332</v>
      </c>
      <c r="S1087" s="9">
        <f t="shared" si="48"/>
        <v>16844.671006944445</v>
      </c>
      <c r="T1087" s="9">
        <f t="shared" si="49"/>
        <v>16874.629340277777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P1088">
        <f t="shared" si="50"/>
        <v>9007.5</v>
      </c>
      <c r="Q1088" t="s">
        <v>8331</v>
      </c>
      <c r="R1088" t="s">
        <v>8332</v>
      </c>
      <c r="S1088" s="9">
        <f t="shared" si="48"/>
        <v>16276.866793981482</v>
      </c>
      <c r="T1088" s="9">
        <f t="shared" si="49"/>
        <v>16306.866793981482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P1089">
        <f t="shared" si="50"/>
        <v>550</v>
      </c>
      <c r="Q1089" t="s">
        <v>8331</v>
      </c>
      <c r="R1089" t="s">
        <v>8332</v>
      </c>
      <c r="S1089" s="9">
        <f t="shared" si="48"/>
        <v>16206.713969907409</v>
      </c>
      <c r="T1089" s="9">
        <f t="shared" si="49"/>
        <v>16236.713969907409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P1090">
        <f t="shared" si="50"/>
        <v>25691.17</v>
      </c>
      <c r="Q1090" t="s">
        <v>8331</v>
      </c>
      <c r="R1090" t="s">
        <v>8332</v>
      </c>
      <c r="S1090" s="9">
        <f t="shared" si="48"/>
        <v>16154.799386574074</v>
      </c>
      <c r="T1090" s="9">
        <f t="shared" si="49"/>
        <v>16184.799386574074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P1091">
        <f t="shared" si="50"/>
        <v>8087</v>
      </c>
      <c r="Q1091" t="s">
        <v>8331</v>
      </c>
      <c r="R1091" t="s">
        <v>8332</v>
      </c>
      <c r="S1091" s="9">
        <f t="shared" ref="S1091:S1154" si="51">(((J1091/60)/60)/24)</f>
        <v>16582.189525462964</v>
      </c>
      <c r="T1091" s="9">
        <f t="shared" ref="T1091:T1154" si="52">(((I1091/60/60)/24))</f>
        <v>16612.189525462964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P1092">
        <f t="shared" ref="P1092:P1155" si="53">AVERAGE(D1092:E1092)</f>
        <v>6502</v>
      </c>
      <c r="Q1092" t="s">
        <v>8331</v>
      </c>
      <c r="R1092" t="s">
        <v>8332</v>
      </c>
      <c r="S1092" s="9">
        <f t="shared" si="51"/>
        <v>16554.18579861111</v>
      </c>
      <c r="T1092" s="9">
        <f t="shared" si="52"/>
        <v>16584.18579861111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P1093">
        <f t="shared" si="53"/>
        <v>112.5</v>
      </c>
      <c r="Q1093" t="s">
        <v>8331</v>
      </c>
      <c r="R1093" t="s">
        <v>8332</v>
      </c>
      <c r="S1093" s="9">
        <f t="shared" si="51"/>
        <v>16871.820277777777</v>
      </c>
      <c r="T1093" s="9">
        <f t="shared" si="52"/>
        <v>16901.778611111109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P1094">
        <f t="shared" si="53"/>
        <v>1010.5</v>
      </c>
      <c r="Q1094" t="s">
        <v>8331</v>
      </c>
      <c r="R1094" t="s">
        <v>8332</v>
      </c>
      <c r="S1094" s="9">
        <f t="shared" si="51"/>
        <v>15681.025902777779</v>
      </c>
      <c r="T1094" s="9">
        <f t="shared" si="52"/>
        <v>15711.025902777779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P1095">
        <f t="shared" si="53"/>
        <v>171.125</v>
      </c>
      <c r="Q1095" t="s">
        <v>8331</v>
      </c>
      <c r="R1095" t="s">
        <v>8332</v>
      </c>
      <c r="S1095" s="9">
        <f t="shared" si="51"/>
        <v>16827.97380787037</v>
      </c>
      <c r="T1095" s="9">
        <f t="shared" si="52"/>
        <v>16842.97380787037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P1096">
        <f t="shared" si="53"/>
        <v>10647.005000000001</v>
      </c>
      <c r="Q1096" t="s">
        <v>8331</v>
      </c>
      <c r="R1096" t="s">
        <v>8332</v>
      </c>
      <c r="S1096" s="9">
        <f t="shared" si="51"/>
        <v>15226.713344907404</v>
      </c>
      <c r="T1096" s="9">
        <f t="shared" si="52"/>
        <v>15256.713344907404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P1097">
        <f t="shared" si="53"/>
        <v>262587</v>
      </c>
      <c r="Q1097" t="s">
        <v>8331</v>
      </c>
      <c r="R1097" t="s">
        <v>8332</v>
      </c>
      <c r="S1097" s="9">
        <f t="shared" si="51"/>
        <v>15917.537268518519</v>
      </c>
      <c r="T1097" s="9">
        <f t="shared" si="52"/>
        <v>15947.537268518519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P1098">
        <f t="shared" si="53"/>
        <v>7076</v>
      </c>
      <c r="Q1098" t="s">
        <v>8331</v>
      </c>
      <c r="R1098" t="s">
        <v>8332</v>
      </c>
      <c r="S1098" s="9">
        <f t="shared" si="51"/>
        <v>16316.51798611111</v>
      </c>
      <c r="T1098" s="9">
        <f t="shared" si="52"/>
        <v>16347.145833333334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P1099">
        <f t="shared" si="53"/>
        <v>50023.5</v>
      </c>
      <c r="Q1099" t="s">
        <v>8331</v>
      </c>
      <c r="R1099" t="s">
        <v>8332</v>
      </c>
      <c r="S1099" s="9">
        <f t="shared" si="51"/>
        <v>16091.792557870373</v>
      </c>
      <c r="T1099" s="9">
        <f t="shared" si="52"/>
        <v>16131.792557870373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P1100">
        <f t="shared" si="53"/>
        <v>13401.5</v>
      </c>
      <c r="Q1100" t="s">
        <v>8331</v>
      </c>
      <c r="R1100" t="s">
        <v>8332</v>
      </c>
      <c r="S1100" s="9">
        <f t="shared" si="51"/>
        <v>16143.762673611111</v>
      </c>
      <c r="T1100" s="9">
        <f t="shared" si="52"/>
        <v>16173.762673611111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P1101">
        <f t="shared" si="53"/>
        <v>2512.5</v>
      </c>
      <c r="Q1101" t="s">
        <v>8331</v>
      </c>
      <c r="R1101" t="s">
        <v>8332</v>
      </c>
      <c r="S1101" s="9">
        <f t="shared" si="51"/>
        <v>16538.836435185185</v>
      </c>
      <c r="T1101" s="9">
        <f t="shared" si="52"/>
        <v>16568.836435185185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P1102">
        <f t="shared" si="53"/>
        <v>2050</v>
      </c>
      <c r="Q1102" t="s">
        <v>8331</v>
      </c>
      <c r="R1102" t="s">
        <v>8332</v>
      </c>
      <c r="S1102" s="9">
        <f t="shared" si="51"/>
        <v>16815.110775462963</v>
      </c>
      <c r="T1102" s="9">
        <f t="shared" si="52"/>
        <v>16845.110775462963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P1103">
        <f t="shared" si="53"/>
        <v>50020.5</v>
      </c>
      <c r="Q1103" t="s">
        <v>8331</v>
      </c>
      <c r="R1103" t="s">
        <v>8332</v>
      </c>
      <c r="S1103" s="9">
        <f t="shared" si="51"/>
        <v>16969.772430555557</v>
      </c>
      <c r="T1103" s="9">
        <f t="shared" si="52"/>
        <v>16996.758333333335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P1104">
        <f t="shared" si="53"/>
        <v>4212.5</v>
      </c>
      <c r="Q1104" t="s">
        <v>8331</v>
      </c>
      <c r="R1104" t="s">
        <v>8332</v>
      </c>
      <c r="S1104" s="9">
        <f t="shared" si="51"/>
        <v>16008.045428240743</v>
      </c>
      <c r="T1104" s="9">
        <f t="shared" si="52"/>
        <v>16048.249305555555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P1105">
        <f t="shared" si="53"/>
        <v>7621.5</v>
      </c>
      <c r="Q1105" t="s">
        <v>8331</v>
      </c>
      <c r="R1105" t="s">
        <v>8332</v>
      </c>
      <c r="S1105" s="9">
        <f t="shared" si="51"/>
        <v>16910.22210648148</v>
      </c>
      <c r="T1105" s="9">
        <f t="shared" si="52"/>
        <v>16970.22210648148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P1106">
        <f t="shared" si="53"/>
        <v>31485.5</v>
      </c>
      <c r="Q1106" t="s">
        <v>8331</v>
      </c>
      <c r="R1106" t="s">
        <v>8332</v>
      </c>
      <c r="S1106" s="9">
        <f t="shared" si="51"/>
        <v>16202.409965277779</v>
      </c>
      <c r="T1106" s="9">
        <f t="shared" si="52"/>
        <v>16232.409965277779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P1107">
        <f t="shared" si="53"/>
        <v>450715.5</v>
      </c>
      <c r="Q1107" t="s">
        <v>8331</v>
      </c>
      <c r="R1107" t="s">
        <v>8332</v>
      </c>
      <c r="S1107" s="9">
        <f t="shared" si="51"/>
        <v>16123.135729166666</v>
      </c>
      <c r="T1107" s="9">
        <f t="shared" si="52"/>
        <v>16153.0940625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P1108">
        <f t="shared" si="53"/>
        <v>282.5</v>
      </c>
      <c r="Q1108" t="s">
        <v>8331</v>
      </c>
      <c r="R1108" t="s">
        <v>8332</v>
      </c>
      <c r="S1108" s="9">
        <f t="shared" si="51"/>
        <v>15404.740451388889</v>
      </c>
      <c r="T1108" s="9">
        <f t="shared" si="52"/>
        <v>15434.698784722221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P1109">
        <f t="shared" si="53"/>
        <v>5000</v>
      </c>
      <c r="Q1109" t="s">
        <v>8331</v>
      </c>
      <c r="R1109" t="s">
        <v>8332</v>
      </c>
      <c r="S1109" s="9">
        <f t="shared" si="51"/>
        <v>16244.861388888887</v>
      </c>
      <c r="T1109" s="9">
        <f t="shared" si="52"/>
        <v>16274.861388888887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P1110">
        <f t="shared" si="53"/>
        <v>12866.25</v>
      </c>
      <c r="Q1110" t="s">
        <v>8331</v>
      </c>
      <c r="R1110" t="s">
        <v>8332</v>
      </c>
      <c r="S1110" s="9">
        <f t="shared" si="51"/>
        <v>15383.636979166666</v>
      </c>
      <c r="T1110" s="9">
        <f t="shared" si="52"/>
        <v>15443.5953125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P1111">
        <f t="shared" si="53"/>
        <v>5022.5</v>
      </c>
      <c r="Q1111" t="s">
        <v>8331</v>
      </c>
      <c r="R1111" t="s">
        <v>8332</v>
      </c>
      <c r="S1111" s="9">
        <f t="shared" si="51"/>
        <v>17093.752199074075</v>
      </c>
      <c r="T1111" s="9">
        <f t="shared" si="52"/>
        <v>17123.793865740739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P1112">
        <f t="shared" si="53"/>
        <v>25127.5</v>
      </c>
      <c r="Q1112" t="s">
        <v>8331</v>
      </c>
      <c r="R1112" t="s">
        <v>8332</v>
      </c>
      <c r="S1112" s="9">
        <f t="shared" si="51"/>
        <v>15651.933124999998</v>
      </c>
      <c r="T1112" s="9">
        <f t="shared" si="52"/>
        <v>15681.933124999998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P1113">
        <f t="shared" si="53"/>
        <v>1250.5</v>
      </c>
      <c r="Q1113" t="s">
        <v>8331</v>
      </c>
      <c r="R1113" t="s">
        <v>8332</v>
      </c>
      <c r="S1113" s="9">
        <f t="shared" si="51"/>
        <v>16778.203587962966</v>
      </c>
      <c r="T1113" s="9">
        <f t="shared" si="52"/>
        <v>16808.203587962966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P1114">
        <f t="shared" si="53"/>
        <v>59636.46</v>
      </c>
      <c r="Q1114" t="s">
        <v>8331</v>
      </c>
      <c r="R1114" t="s">
        <v>8332</v>
      </c>
      <c r="S1114" s="9">
        <f t="shared" si="51"/>
        <v>16394.759386574075</v>
      </c>
      <c r="T1114" s="9">
        <f t="shared" si="52"/>
        <v>16454.354166666668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P1115">
        <f t="shared" si="53"/>
        <v>502.5</v>
      </c>
      <c r="Q1115" t="s">
        <v>8331</v>
      </c>
      <c r="R1115" t="s">
        <v>8332</v>
      </c>
      <c r="S1115" s="9">
        <f t="shared" si="51"/>
        <v>16266.977083333333</v>
      </c>
      <c r="T1115" s="9">
        <f t="shared" si="52"/>
        <v>16296.977083333333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P1116">
        <f t="shared" si="53"/>
        <v>3005</v>
      </c>
      <c r="Q1116" t="s">
        <v>8331</v>
      </c>
      <c r="R1116" t="s">
        <v>8332</v>
      </c>
      <c r="S1116" s="9">
        <f t="shared" si="51"/>
        <v>15957.345914351854</v>
      </c>
      <c r="T1116" s="9">
        <f t="shared" si="52"/>
        <v>15987.345914351854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P1117">
        <f t="shared" si="53"/>
        <v>20026.5</v>
      </c>
      <c r="Q1117" t="s">
        <v>8331</v>
      </c>
      <c r="R1117" t="s">
        <v>8332</v>
      </c>
      <c r="S1117" s="9">
        <f t="shared" si="51"/>
        <v>16860.695543981481</v>
      </c>
      <c r="T1117" s="9">
        <f t="shared" si="52"/>
        <v>16890.653877314813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P1118">
        <f t="shared" si="53"/>
        <v>250089.26</v>
      </c>
      <c r="Q1118" t="s">
        <v>8331</v>
      </c>
      <c r="R1118" t="s">
        <v>8332</v>
      </c>
      <c r="S1118" s="9">
        <f t="shared" si="51"/>
        <v>15440.847314814813</v>
      </c>
      <c r="T1118" s="9">
        <f t="shared" si="52"/>
        <v>15500.847314814813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P1119">
        <f t="shared" si="53"/>
        <v>541.5</v>
      </c>
      <c r="Q1119" t="s">
        <v>8331</v>
      </c>
      <c r="R1119" t="s">
        <v>8332</v>
      </c>
      <c r="S1119" s="9">
        <f t="shared" si="51"/>
        <v>16764.598530092593</v>
      </c>
      <c r="T1119" s="9">
        <f t="shared" si="52"/>
        <v>16794.598530092593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P1120">
        <f t="shared" si="53"/>
        <v>2304.5</v>
      </c>
      <c r="Q1120" t="s">
        <v>8331</v>
      </c>
      <c r="R1120" t="s">
        <v>8332</v>
      </c>
      <c r="S1120" s="9">
        <f t="shared" si="51"/>
        <v>16135.16642361111</v>
      </c>
      <c r="T1120" s="9">
        <f t="shared" si="52"/>
        <v>16165.124756944444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P1121">
        <f t="shared" si="53"/>
        <v>1052.5</v>
      </c>
      <c r="Q1121" t="s">
        <v>8331</v>
      </c>
      <c r="R1121" t="s">
        <v>8332</v>
      </c>
      <c r="S1121" s="9">
        <f t="shared" si="51"/>
        <v>16153.792407407409</v>
      </c>
      <c r="T1121" s="9">
        <f t="shared" si="52"/>
        <v>16166.792407407409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P1122">
        <f t="shared" si="53"/>
        <v>12500</v>
      </c>
      <c r="Q1122" t="s">
        <v>8331</v>
      </c>
      <c r="R1122" t="s">
        <v>8332</v>
      </c>
      <c r="S1122" s="9">
        <f t="shared" si="51"/>
        <v>15230.872685185184</v>
      </c>
      <c r="T1122" s="9">
        <f t="shared" si="52"/>
        <v>15275.872685185184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P1123">
        <f t="shared" si="53"/>
        <v>125014.5</v>
      </c>
      <c r="Q1123" t="s">
        <v>8331</v>
      </c>
      <c r="R1123" t="s">
        <v>8332</v>
      </c>
      <c r="S1123" s="9">
        <f t="shared" si="51"/>
        <v>16843.934212962962</v>
      </c>
      <c r="T1123" s="9">
        <f t="shared" si="52"/>
        <v>16873.892546296298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P1124">
        <f t="shared" si="53"/>
        <v>1600</v>
      </c>
      <c r="Q1124" t="s">
        <v>8331</v>
      </c>
      <c r="R1124" t="s">
        <v>8332</v>
      </c>
      <c r="S1124" s="9">
        <f t="shared" si="51"/>
        <v>15841.703993055555</v>
      </c>
      <c r="T1124" s="9">
        <f t="shared" si="52"/>
        <v>15855.703993055555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P1125">
        <f t="shared" si="53"/>
        <v>2505.5</v>
      </c>
      <c r="Q1125" t="s">
        <v>8331</v>
      </c>
      <c r="R1125" t="s">
        <v>8332</v>
      </c>
      <c r="S1125" s="9">
        <f t="shared" si="51"/>
        <v>16149.523703703702</v>
      </c>
      <c r="T1125" s="9">
        <f t="shared" si="52"/>
        <v>16179.523703703702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P1126">
        <f t="shared" si="53"/>
        <v>45212.5</v>
      </c>
      <c r="Q1126" t="s">
        <v>8331</v>
      </c>
      <c r="R1126" t="s">
        <v>8333</v>
      </c>
      <c r="S1126" s="9">
        <f t="shared" si="51"/>
        <v>16525.667256944445</v>
      </c>
      <c r="T1126" s="9">
        <f t="shared" si="52"/>
        <v>16555.667256944445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P1127">
        <f t="shared" si="53"/>
        <v>1500</v>
      </c>
      <c r="Q1127" t="s">
        <v>8331</v>
      </c>
      <c r="R1127" t="s">
        <v>8333</v>
      </c>
      <c r="S1127" s="9">
        <f t="shared" si="51"/>
        <v>16643.624189814815</v>
      </c>
      <c r="T1127" s="9">
        <f t="shared" si="52"/>
        <v>16703.624189814815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P1128">
        <f t="shared" si="53"/>
        <v>1005</v>
      </c>
      <c r="Q1128" t="s">
        <v>8331</v>
      </c>
      <c r="R1128" t="s">
        <v>8333</v>
      </c>
      <c r="S1128" s="9">
        <f t="shared" si="51"/>
        <v>16966.327476851849</v>
      </c>
      <c r="T1128" s="9">
        <f t="shared" si="52"/>
        <v>16996.327476851849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P1129">
        <f t="shared" si="53"/>
        <v>17792.5</v>
      </c>
      <c r="Q1129" t="s">
        <v>8331</v>
      </c>
      <c r="R1129" t="s">
        <v>8333</v>
      </c>
      <c r="S1129" s="9">
        <f t="shared" si="51"/>
        <v>16357.854166666666</v>
      </c>
      <c r="T1129" s="9">
        <f t="shared" si="52"/>
        <v>16388.895833333332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P1130">
        <f t="shared" si="53"/>
        <v>500.5</v>
      </c>
      <c r="Q1130" t="s">
        <v>8331</v>
      </c>
      <c r="R1130" t="s">
        <v>8333</v>
      </c>
      <c r="S1130" s="9">
        <f t="shared" si="51"/>
        <v>16259.649502314816</v>
      </c>
      <c r="T1130" s="9">
        <f t="shared" si="52"/>
        <v>16289.649502314816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P1131">
        <f t="shared" si="53"/>
        <v>10010.5</v>
      </c>
      <c r="Q1131" t="s">
        <v>8331</v>
      </c>
      <c r="R1131" t="s">
        <v>8333</v>
      </c>
      <c r="S1131" s="9">
        <f t="shared" si="51"/>
        <v>16927.26496527778</v>
      </c>
      <c r="T1131" s="9">
        <f t="shared" si="52"/>
        <v>16957.26496527778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P1132">
        <f t="shared" si="53"/>
        <v>2505.5</v>
      </c>
      <c r="Q1132" t="s">
        <v>8331</v>
      </c>
      <c r="R1132" t="s">
        <v>8333</v>
      </c>
      <c r="S1132" s="9">
        <f t="shared" si="51"/>
        <v>16339.996527777779</v>
      </c>
      <c r="T1132" s="9">
        <f t="shared" si="52"/>
        <v>16400.038194444445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P1133">
        <f t="shared" si="53"/>
        <v>20000</v>
      </c>
      <c r="Q1133" t="s">
        <v>8331</v>
      </c>
      <c r="R1133" t="s">
        <v>8333</v>
      </c>
      <c r="S1133" s="9">
        <f t="shared" si="51"/>
        <v>16763.908194444444</v>
      </c>
      <c r="T1133" s="9">
        <f t="shared" si="52"/>
        <v>16793.908194444444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P1134">
        <f t="shared" si="53"/>
        <v>5719</v>
      </c>
      <c r="Q1134" t="s">
        <v>8331</v>
      </c>
      <c r="R1134" t="s">
        <v>8333</v>
      </c>
      <c r="S1134" s="9">
        <f t="shared" si="51"/>
        <v>17137.115405092594</v>
      </c>
      <c r="T1134" s="9">
        <f t="shared" si="52"/>
        <v>17167.115405092594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P1135">
        <f t="shared" si="53"/>
        <v>1510</v>
      </c>
      <c r="Q1135" t="s">
        <v>8331</v>
      </c>
      <c r="R1135" t="s">
        <v>8333</v>
      </c>
      <c r="S1135" s="9">
        <f t="shared" si="51"/>
        <v>16252.407187500001</v>
      </c>
      <c r="T1135" s="9">
        <f t="shared" si="52"/>
        <v>16282.407187500001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P1136">
        <f t="shared" si="53"/>
        <v>12500.5</v>
      </c>
      <c r="Q1136" t="s">
        <v>8331</v>
      </c>
      <c r="R1136" t="s">
        <v>8333</v>
      </c>
      <c r="S1136" s="9">
        <f t="shared" si="51"/>
        <v>16389.285046296296</v>
      </c>
      <c r="T1136" s="9">
        <f t="shared" si="52"/>
        <v>16403.189583333333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P1137">
        <f t="shared" si="53"/>
        <v>525</v>
      </c>
      <c r="Q1137" t="s">
        <v>8331</v>
      </c>
      <c r="R1137" t="s">
        <v>8333</v>
      </c>
      <c r="S1137" s="9">
        <f t="shared" si="51"/>
        <v>16989.989513888886</v>
      </c>
      <c r="T1137" s="9">
        <f t="shared" si="52"/>
        <v>17019.989513888886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P1138">
        <f t="shared" si="53"/>
        <v>2230</v>
      </c>
      <c r="Q1138" t="s">
        <v>8331</v>
      </c>
      <c r="R1138" t="s">
        <v>8333</v>
      </c>
      <c r="S1138" s="9">
        <f t="shared" si="51"/>
        <v>16758.671631944442</v>
      </c>
      <c r="T1138" s="9">
        <f t="shared" si="52"/>
        <v>16788.671631944442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P1139">
        <f t="shared" si="53"/>
        <v>17437.5</v>
      </c>
      <c r="Q1139" t="s">
        <v>8331</v>
      </c>
      <c r="R1139" t="s">
        <v>8333</v>
      </c>
      <c r="S1139" s="9">
        <f t="shared" si="51"/>
        <v>16884.819687500003</v>
      </c>
      <c r="T1139" s="9">
        <f t="shared" si="52"/>
        <v>16914.819687500003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P1140">
        <f t="shared" si="53"/>
        <v>17562.5</v>
      </c>
      <c r="Q1140" t="s">
        <v>8331</v>
      </c>
      <c r="R1140" t="s">
        <v>8333</v>
      </c>
      <c r="S1140" s="9">
        <f t="shared" si="51"/>
        <v>17167.906608796296</v>
      </c>
      <c r="T1140" s="9">
        <f t="shared" si="52"/>
        <v>17187.906608796296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P1141">
        <f t="shared" si="53"/>
        <v>4002.5</v>
      </c>
      <c r="Q1141" t="s">
        <v>8331</v>
      </c>
      <c r="R1141" t="s">
        <v>8333</v>
      </c>
      <c r="S1141" s="9">
        <f t="shared" si="51"/>
        <v>16406.347523148146</v>
      </c>
      <c r="T1141" s="9">
        <f t="shared" si="52"/>
        <v>16436.347523148146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P1142">
        <f t="shared" si="53"/>
        <v>2500</v>
      </c>
      <c r="Q1142" t="s">
        <v>8331</v>
      </c>
      <c r="R1142" t="s">
        <v>8333</v>
      </c>
      <c r="S1142" s="9">
        <f t="shared" si="51"/>
        <v>16623.462048611113</v>
      </c>
      <c r="T1142" s="9">
        <f t="shared" si="52"/>
        <v>16653.462048611113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P1143">
        <f t="shared" si="53"/>
        <v>250</v>
      </c>
      <c r="Q1143" t="s">
        <v>8331</v>
      </c>
      <c r="R1143" t="s">
        <v>8333</v>
      </c>
      <c r="S1143" s="9">
        <f t="shared" si="51"/>
        <v>16595.699652777777</v>
      </c>
      <c r="T1143" s="9">
        <f t="shared" si="52"/>
        <v>16625.699652777777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P1144">
        <f t="shared" si="53"/>
        <v>2000</v>
      </c>
      <c r="Q1144" t="s">
        <v>8331</v>
      </c>
      <c r="R1144" t="s">
        <v>8333</v>
      </c>
      <c r="S1144" s="9">
        <f t="shared" si="51"/>
        <v>16453.00609953704</v>
      </c>
      <c r="T1144" s="9">
        <f t="shared" si="52"/>
        <v>16483.00609953704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P1145">
        <f t="shared" si="53"/>
        <v>22593</v>
      </c>
      <c r="Q1145" t="s">
        <v>8331</v>
      </c>
      <c r="R1145" t="s">
        <v>8333</v>
      </c>
      <c r="S1145" s="9">
        <f t="shared" si="51"/>
        <v>16756.193587962964</v>
      </c>
      <c r="T1145" s="9">
        <f t="shared" si="52"/>
        <v>16786.193587962964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P1146">
        <f t="shared" si="53"/>
        <v>4650</v>
      </c>
      <c r="Q1146" t="s">
        <v>8334</v>
      </c>
      <c r="R1146" t="s">
        <v>8335</v>
      </c>
      <c r="S1146" s="9">
        <f t="shared" si="51"/>
        <v>16524.181944444445</v>
      </c>
      <c r="T1146" s="9">
        <f t="shared" si="52"/>
        <v>16554.181944444445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P1147">
        <f t="shared" si="53"/>
        <v>40050</v>
      </c>
      <c r="Q1147" t="s">
        <v>8334</v>
      </c>
      <c r="R1147" t="s">
        <v>8335</v>
      </c>
      <c r="S1147" s="9">
        <f t="shared" si="51"/>
        <v>16285.747592592596</v>
      </c>
      <c r="T1147" s="9">
        <f t="shared" si="52"/>
        <v>16345.747592592596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P1148">
        <f t="shared" si="53"/>
        <v>3265</v>
      </c>
      <c r="Q1148" t="s">
        <v>8334</v>
      </c>
      <c r="R1148" t="s">
        <v>8335</v>
      </c>
      <c r="S1148" s="9">
        <f t="shared" si="51"/>
        <v>16154.953391203702</v>
      </c>
      <c r="T1148" s="9">
        <f t="shared" si="52"/>
        <v>16192.953391203702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P1149">
        <f t="shared" si="53"/>
        <v>12500</v>
      </c>
      <c r="Q1149" t="s">
        <v>8334</v>
      </c>
      <c r="R1149" t="s">
        <v>8335</v>
      </c>
      <c r="S1149" s="9">
        <f t="shared" si="51"/>
        <v>16302.972025462963</v>
      </c>
      <c r="T1149" s="9">
        <f t="shared" si="52"/>
        <v>16362.972025462963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P1150">
        <f t="shared" si="53"/>
        <v>7536.5</v>
      </c>
      <c r="Q1150" t="s">
        <v>8334</v>
      </c>
      <c r="R1150" t="s">
        <v>8335</v>
      </c>
      <c r="S1150" s="9">
        <f t="shared" si="51"/>
        <v>17106.171076388888</v>
      </c>
      <c r="T1150" s="9">
        <f t="shared" si="52"/>
        <v>17136.212743055556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P1151">
        <f t="shared" si="53"/>
        <v>25037.5</v>
      </c>
      <c r="Q1151" t="s">
        <v>8334</v>
      </c>
      <c r="R1151" t="s">
        <v>8335</v>
      </c>
      <c r="S1151" s="9">
        <f t="shared" si="51"/>
        <v>16938.71025462963</v>
      </c>
      <c r="T1151" s="9">
        <f t="shared" si="52"/>
        <v>16968.71025462963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P1152">
        <f t="shared" si="53"/>
        <v>1376</v>
      </c>
      <c r="Q1152" t="s">
        <v>8334</v>
      </c>
      <c r="R1152" t="s">
        <v>8335</v>
      </c>
      <c r="S1152" s="9">
        <f t="shared" si="51"/>
        <v>16748.954571759259</v>
      </c>
      <c r="T1152" s="9">
        <f t="shared" si="52"/>
        <v>16808.954571759259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P1153">
        <f t="shared" si="53"/>
        <v>12500</v>
      </c>
      <c r="Q1153" t="s">
        <v>8334</v>
      </c>
      <c r="R1153" t="s">
        <v>8335</v>
      </c>
      <c r="S1153" s="9">
        <f t="shared" si="51"/>
        <v>16655.102581018517</v>
      </c>
      <c r="T1153" s="9">
        <f t="shared" si="52"/>
        <v>16685.102581018517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P1154">
        <f t="shared" si="53"/>
        <v>8455.5</v>
      </c>
      <c r="Q1154" t="s">
        <v>8334</v>
      </c>
      <c r="R1154" t="s">
        <v>8335</v>
      </c>
      <c r="S1154" s="9">
        <f t="shared" si="51"/>
        <v>16540.709629629629</v>
      </c>
      <c r="T1154" s="9">
        <f t="shared" si="52"/>
        <v>16570.709629629629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P1155">
        <f t="shared" si="53"/>
        <v>4025</v>
      </c>
      <c r="Q1155" t="s">
        <v>8334</v>
      </c>
      <c r="R1155" t="s">
        <v>8335</v>
      </c>
      <c r="S1155" s="9">
        <f t="shared" ref="S1155:S1218" si="54">(((J1155/60)/60)/24)</f>
        <v>16574.714178240742</v>
      </c>
      <c r="T1155" s="9">
        <f t="shared" ref="T1155:T1218" si="55">(((I1155/60/60)/24))</f>
        <v>16604.714178240742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P1156">
        <f t="shared" ref="P1156:P1219" si="56">AVERAGE(D1156:E1156)</f>
        <v>2662.5</v>
      </c>
      <c r="Q1156" t="s">
        <v>8334</v>
      </c>
      <c r="R1156" t="s">
        <v>8335</v>
      </c>
      <c r="S1156" s="9">
        <f t="shared" si="54"/>
        <v>16654.108865740742</v>
      </c>
      <c r="T1156" s="9">
        <f t="shared" si="55"/>
        <v>16684.108865740742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P1157">
        <f t="shared" si="56"/>
        <v>12594</v>
      </c>
      <c r="Q1157" t="s">
        <v>8334</v>
      </c>
      <c r="R1157" t="s">
        <v>8335</v>
      </c>
      <c r="S1157" s="9">
        <f t="shared" si="54"/>
        <v>16266.763981481481</v>
      </c>
      <c r="T1157" s="9">
        <f t="shared" si="55"/>
        <v>16296.763981481481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P1158">
        <f t="shared" si="56"/>
        <v>3250</v>
      </c>
      <c r="Q1158" t="s">
        <v>8334</v>
      </c>
      <c r="R1158" t="s">
        <v>8335</v>
      </c>
      <c r="S1158" s="9">
        <f t="shared" si="54"/>
        <v>16460.071319444443</v>
      </c>
      <c r="T1158" s="9">
        <f t="shared" si="55"/>
        <v>16490.071319444443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P1159">
        <f t="shared" si="56"/>
        <v>5075.5</v>
      </c>
      <c r="Q1159" t="s">
        <v>8334</v>
      </c>
      <c r="R1159" t="s">
        <v>8335</v>
      </c>
      <c r="S1159" s="9">
        <f t="shared" si="54"/>
        <v>16349.628240740742</v>
      </c>
      <c r="T1159" s="9">
        <f t="shared" si="55"/>
        <v>16409.669907407409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P1160">
        <f t="shared" si="56"/>
        <v>3767.5</v>
      </c>
      <c r="Q1160" t="s">
        <v>8334</v>
      </c>
      <c r="R1160" t="s">
        <v>8335</v>
      </c>
      <c r="S1160" s="9">
        <f t="shared" si="54"/>
        <v>16383.09175925926</v>
      </c>
      <c r="T1160" s="9">
        <f t="shared" si="55"/>
        <v>16413.09175925926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P1161">
        <f t="shared" si="56"/>
        <v>3375</v>
      </c>
      <c r="Q1161" t="s">
        <v>8334</v>
      </c>
      <c r="R1161" t="s">
        <v>8335</v>
      </c>
      <c r="S1161" s="9">
        <f t="shared" si="54"/>
        <v>16585.726446759258</v>
      </c>
      <c r="T1161" s="9">
        <f t="shared" si="55"/>
        <v>16616.65625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P1162">
        <f t="shared" si="56"/>
        <v>15577.5</v>
      </c>
      <c r="Q1162" t="s">
        <v>8334</v>
      </c>
      <c r="R1162" t="s">
        <v>8335</v>
      </c>
      <c r="S1162" s="9">
        <f t="shared" si="54"/>
        <v>16492.154930555556</v>
      </c>
      <c r="T1162" s="9">
        <f t="shared" si="55"/>
        <v>16522.113263888892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P1163">
        <f t="shared" si="56"/>
        <v>9000</v>
      </c>
      <c r="Q1163" t="s">
        <v>8334</v>
      </c>
      <c r="R1163" t="s">
        <v>8335</v>
      </c>
      <c r="S1163" s="9">
        <f t="shared" si="54"/>
        <v>16553.629502314816</v>
      </c>
      <c r="T1163" s="9">
        <f t="shared" si="55"/>
        <v>16574.629502314816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P1164">
        <f t="shared" si="56"/>
        <v>30017.5</v>
      </c>
      <c r="Q1164" t="s">
        <v>8334</v>
      </c>
      <c r="R1164" t="s">
        <v>8335</v>
      </c>
      <c r="S1164" s="9">
        <f t="shared" si="54"/>
        <v>16307.68361111111</v>
      </c>
      <c r="T1164" s="9">
        <f t="shared" si="55"/>
        <v>16338.68361111111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P1165">
        <f t="shared" si="56"/>
        <v>2600</v>
      </c>
      <c r="Q1165" t="s">
        <v>8334</v>
      </c>
      <c r="R1165" t="s">
        <v>8335</v>
      </c>
      <c r="S1165" s="9">
        <f t="shared" si="54"/>
        <v>16261.723611111111</v>
      </c>
      <c r="T1165" s="9">
        <f t="shared" si="55"/>
        <v>16291.723611111111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P1166">
        <f t="shared" si="56"/>
        <v>5000</v>
      </c>
      <c r="Q1166" t="s">
        <v>8334</v>
      </c>
      <c r="R1166" t="s">
        <v>8335</v>
      </c>
      <c r="S1166" s="9">
        <f t="shared" si="54"/>
        <v>16940.724328703705</v>
      </c>
      <c r="T1166" s="9">
        <f t="shared" si="55"/>
        <v>16970.724328703705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P1167">
        <f t="shared" si="56"/>
        <v>6035.25</v>
      </c>
      <c r="Q1167" t="s">
        <v>8334</v>
      </c>
      <c r="R1167" t="s">
        <v>8335</v>
      </c>
      <c r="S1167" s="9">
        <f t="shared" si="54"/>
        <v>16223.21446759259</v>
      </c>
      <c r="T1167" s="9">
        <f t="shared" si="55"/>
        <v>16257.21446759259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P1168">
        <f t="shared" si="56"/>
        <v>8935.5</v>
      </c>
      <c r="Q1168" t="s">
        <v>8334</v>
      </c>
      <c r="R1168" t="s">
        <v>8335</v>
      </c>
      <c r="S1168" s="9">
        <f t="shared" si="54"/>
        <v>16581.485439814816</v>
      </c>
      <c r="T1168" s="9">
        <f t="shared" si="55"/>
        <v>16612.166666666668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P1169">
        <f t="shared" si="56"/>
        <v>30489.5</v>
      </c>
      <c r="Q1169" t="s">
        <v>8334</v>
      </c>
      <c r="R1169" t="s">
        <v>8335</v>
      </c>
      <c r="S1169" s="9">
        <f t="shared" si="54"/>
        <v>16294.734895833333</v>
      </c>
      <c r="T1169" s="9">
        <f t="shared" si="55"/>
        <v>16325.734895833333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P1170">
        <f t="shared" si="56"/>
        <v>9510</v>
      </c>
      <c r="Q1170" t="s">
        <v>8334</v>
      </c>
      <c r="R1170" t="s">
        <v>8335</v>
      </c>
      <c r="S1170" s="9">
        <f t="shared" si="54"/>
        <v>17036.053993055557</v>
      </c>
      <c r="T1170" s="9">
        <f t="shared" si="55"/>
        <v>17066.053993055557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P1171">
        <f t="shared" si="56"/>
        <v>5008.5</v>
      </c>
      <c r="Q1171" t="s">
        <v>8334</v>
      </c>
      <c r="R1171" t="s">
        <v>8335</v>
      </c>
      <c r="S1171" s="9">
        <f t="shared" si="54"/>
        <v>16458.353738425925</v>
      </c>
      <c r="T1171" s="9">
        <f t="shared" si="55"/>
        <v>16488.353738425925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P1172">
        <f t="shared" si="56"/>
        <v>12550</v>
      </c>
      <c r="Q1172" t="s">
        <v>8334</v>
      </c>
      <c r="R1172" t="s">
        <v>8335</v>
      </c>
      <c r="S1172" s="9">
        <f t="shared" si="54"/>
        <v>16555.893182870372</v>
      </c>
      <c r="T1172" s="9">
        <f t="shared" si="55"/>
        <v>16585.893182870372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P1173">
        <f t="shared" si="56"/>
        <v>12512.5</v>
      </c>
      <c r="Q1173" t="s">
        <v>8334</v>
      </c>
      <c r="R1173" t="s">
        <v>8335</v>
      </c>
      <c r="S1173" s="9">
        <f t="shared" si="54"/>
        <v>16369.804710648148</v>
      </c>
      <c r="T1173" s="9">
        <f t="shared" si="55"/>
        <v>16387.846377314814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P1174">
        <f t="shared" si="56"/>
        <v>4500</v>
      </c>
      <c r="Q1174" t="s">
        <v>8334</v>
      </c>
      <c r="R1174" t="s">
        <v>8335</v>
      </c>
      <c r="S1174" s="9">
        <f t="shared" si="54"/>
        <v>16272.682314814816</v>
      </c>
      <c r="T1174" s="9">
        <f t="shared" si="55"/>
        <v>16302.682314814816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P1175">
        <f t="shared" si="56"/>
        <v>62515</v>
      </c>
      <c r="Q1175" t="s">
        <v>8334</v>
      </c>
      <c r="R1175" t="s">
        <v>8335</v>
      </c>
      <c r="S1175" s="9">
        <f t="shared" si="54"/>
        <v>16615.18584490741</v>
      </c>
      <c r="T1175" s="9">
        <f t="shared" si="55"/>
        <v>16650.18584490741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P1176">
        <f t="shared" si="56"/>
        <v>7943</v>
      </c>
      <c r="Q1176" t="s">
        <v>8334</v>
      </c>
      <c r="R1176" t="s">
        <v>8335</v>
      </c>
      <c r="S1176" s="9">
        <f t="shared" si="54"/>
        <v>16899.841747685186</v>
      </c>
      <c r="T1176" s="9">
        <f t="shared" si="55"/>
        <v>16929.841747685186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P1177">
        <f t="shared" si="56"/>
        <v>10292.5</v>
      </c>
      <c r="Q1177" t="s">
        <v>8334</v>
      </c>
      <c r="R1177" t="s">
        <v>8335</v>
      </c>
      <c r="S1177" s="9">
        <f t="shared" si="54"/>
        <v>16601.728460648148</v>
      </c>
      <c r="T1177" s="9">
        <f t="shared" si="55"/>
        <v>16631.728460648148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P1178">
        <f t="shared" si="56"/>
        <v>87505</v>
      </c>
      <c r="Q1178" t="s">
        <v>8334</v>
      </c>
      <c r="R1178" t="s">
        <v>8335</v>
      </c>
      <c r="S1178" s="9">
        <f t="shared" si="54"/>
        <v>17177.019652777777</v>
      </c>
      <c r="T1178" s="9">
        <f t="shared" si="55"/>
        <v>17231.541666666668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P1179">
        <f t="shared" si="56"/>
        <v>3000</v>
      </c>
      <c r="Q1179" t="s">
        <v>8334</v>
      </c>
      <c r="R1179" t="s">
        <v>8335</v>
      </c>
      <c r="S1179" s="9">
        <f t="shared" si="54"/>
        <v>16328.660833333335</v>
      </c>
      <c r="T1179" s="9">
        <f t="shared" si="55"/>
        <v>16358.660833333335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P1180">
        <f t="shared" si="56"/>
        <v>37502.5</v>
      </c>
      <c r="Q1180" t="s">
        <v>8334</v>
      </c>
      <c r="R1180" t="s">
        <v>8335</v>
      </c>
      <c r="S1180" s="9">
        <f t="shared" si="54"/>
        <v>16268.905694444444</v>
      </c>
      <c r="T1180" s="9">
        <f t="shared" si="55"/>
        <v>16298.905694444444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P1181">
        <f t="shared" si="56"/>
        <v>31600</v>
      </c>
      <c r="Q1181" t="s">
        <v>8334</v>
      </c>
      <c r="R1181" t="s">
        <v>8335</v>
      </c>
      <c r="S1181" s="9">
        <f t="shared" si="54"/>
        <v>16706.720219907405</v>
      </c>
      <c r="T1181" s="9">
        <f t="shared" si="55"/>
        <v>16736.720219907405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P1182">
        <f t="shared" si="56"/>
        <v>27937.5</v>
      </c>
      <c r="Q1182" t="s">
        <v>8334</v>
      </c>
      <c r="R1182" t="s">
        <v>8335</v>
      </c>
      <c r="S1182" s="9">
        <f t="shared" si="54"/>
        <v>16212.806875</v>
      </c>
      <c r="T1182" s="9">
        <f t="shared" si="55"/>
        <v>16249.806875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P1183">
        <f t="shared" si="56"/>
        <v>25002</v>
      </c>
      <c r="Q1183" t="s">
        <v>8334</v>
      </c>
      <c r="R1183" t="s">
        <v>8335</v>
      </c>
      <c r="S1183" s="9">
        <f t="shared" si="54"/>
        <v>16465.339363425926</v>
      </c>
      <c r="T1183" s="9">
        <f t="shared" si="55"/>
        <v>16495.339363425926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P1184">
        <f t="shared" si="56"/>
        <v>521</v>
      </c>
      <c r="Q1184" t="s">
        <v>8334</v>
      </c>
      <c r="R1184" t="s">
        <v>8335</v>
      </c>
      <c r="S1184" s="9">
        <f t="shared" si="54"/>
        <v>17159.827407407407</v>
      </c>
      <c r="T1184" s="9">
        <f t="shared" si="55"/>
        <v>17178.695833333335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P1185">
        <f t="shared" si="56"/>
        <v>1300</v>
      </c>
      <c r="Q1185" t="s">
        <v>8334</v>
      </c>
      <c r="R1185" t="s">
        <v>8335</v>
      </c>
      <c r="S1185" s="9">
        <f t="shared" si="54"/>
        <v>17087.861377314814</v>
      </c>
      <c r="T1185" s="9">
        <f t="shared" si="55"/>
        <v>17107.165972222221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P1186">
        <f t="shared" si="56"/>
        <v>22543</v>
      </c>
      <c r="Q1186" t="s">
        <v>8336</v>
      </c>
      <c r="R1186" t="s">
        <v>8337</v>
      </c>
      <c r="S1186" s="9">
        <f t="shared" si="54"/>
        <v>17172.599664351852</v>
      </c>
      <c r="T1186" s="9">
        <f t="shared" si="55"/>
        <v>17203.599664351852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P1187">
        <f t="shared" si="56"/>
        <v>12840</v>
      </c>
      <c r="Q1187" t="s">
        <v>8336</v>
      </c>
      <c r="R1187" t="s">
        <v>8337</v>
      </c>
      <c r="S1187" s="9">
        <f t="shared" si="54"/>
        <v>16561.865150462963</v>
      </c>
      <c r="T1187" s="9">
        <f t="shared" si="55"/>
        <v>16594.166666666668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P1188">
        <f t="shared" si="56"/>
        <v>7752.5</v>
      </c>
      <c r="Q1188" t="s">
        <v>8336</v>
      </c>
      <c r="R1188" t="s">
        <v>8337</v>
      </c>
      <c r="S1188" s="9">
        <f t="shared" si="54"/>
        <v>16554.863368055554</v>
      </c>
      <c r="T1188" s="9">
        <f t="shared" si="55"/>
        <v>16587.945833333335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P1189">
        <f t="shared" si="56"/>
        <v>8930.5</v>
      </c>
      <c r="Q1189" t="s">
        <v>8336</v>
      </c>
      <c r="R1189" t="s">
        <v>8337</v>
      </c>
      <c r="S1189" s="9">
        <f t="shared" si="54"/>
        <v>16540.894942129627</v>
      </c>
      <c r="T1189" s="9">
        <f t="shared" si="55"/>
        <v>16572.75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P1190">
        <f t="shared" si="56"/>
        <v>2605.5</v>
      </c>
      <c r="Q1190" t="s">
        <v>8336</v>
      </c>
      <c r="R1190" t="s">
        <v>8337</v>
      </c>
      <c r="S1190" s="9">
        <f t="shared" si="54"/>
        <v>17142.700694444444</v>
      </c>
      <c r="T1190" s="9">
        <f t="shared" si="55"/>
        <v>17163.700694444444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P1191">
        <f t="shared" si="56"/>
        <v>9350</v>
      </c>
      <c r="Q1191" t="s">
        <v>8336</v>
      </c>
      <c r="R1191" t="s">
        <v>8337</v>
      </c>
      <c r="S1191" s="9">
        <f t="shared" si="54"/>
        <v>16960.979108796299</v>
      </c>
      <c r="T1191" s="9">
        <f t="shared" si="55"/>
        <v>16981.979108796299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P1192">
        <f t="shared" si="56"/>
        <v>587.5</v>
      </c>
      <c r="Q1192" t="s">
        <v>8336</v>
      </c>
      <c r="R1192" t="s">
        <v>8337</v>
      </c>
      <c r="S1192" s="9">
        <f t="shared" si="54"/>
        <v>16283.665798611111</v>
      </c>
      <c r="T1192" s="9">
        <f t="shared" si="55"/>
        <v>16313.665798611111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P1193">
        <f t="shared" si="56"/>
        <v>2822.5</v>
      </c>
      <c r="Q1193" t="s">
        <v>8336</v>
      </c>
      <c r="R1193" t="s">
        <v>8337</v>
      </c>
      <c r="S1193" s="9">
        <f t="shared" si="54"/>
        <v>16850.603703703702</v>
      </c>
      <c r="T1193" s="9">
        <f t="shared" si="55"/>
        <v>16880.562037037034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P1194">
        <f t="shared" si="56"/>
        <v>195</v>
      </c>
      <c r="Q1194" t="s">
        <v>8336</v>
      </c>
      <c r="R1194" t="s">
        <v>8337</v>
      </c>
      <c r="S1194" s="9">
        <f t="shared" si="54"/>
        <v>17178.506689814814</v>
      </c>
      <c r="T1194" s="9">
        <f t="shared" si="55"/>
        <v>17208.506689814814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P1195">
        <f t="shared" si="56"/>
        <v>21415.5</v>
      </c>
      <c r="Q1195" t="s">
        <v>8336</v>
      </c>
      <c r="R1195" t="s">
        <v>8337</v>
      </c>
      <c r="S1195" s="9">
        <f t="shared" si="54"/>
        <v>16840.776076388891</v>
      </c>
      <c r="T1195" s="9">
        <f t="shared" si="55"/>
        <v>16900.734409722223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P1196">
        <f t="shared" si="56"/>
        <v>26390</v>
      </c>
      <c r="Q1196" t="s">
        <v>8336</v>
      </c>
      <c r="R1196" t="s">
        <v>8337</v>
      </c>
      <c r="S1196" s="9">
        <f t="shared" si="54"/>
        <v>16503.488182870369</v>
      </c>
      <c r="T1196" s="9">
        <f t="shared" si="55"/>
        <v>16533.488182870369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P1197">
        <f t="shared" si="56"/>
        <v>11750</v>
      </c>
      <c r="Q1197" t="s">
        <v>8336</v>
      </c>
      <c r="R1197" t="s">
        <v>8337</v>
      </c>
      <c r="S1197" s="9">
        <f t="shared" si="54"/>
        <v>16729.347835648146</v>
      </c>
      <c r="T1197" s="9">
        <f t="shared" si="55"/>
        <v>16789.375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P1198">
        <f t="shared" si="56"/>
        <v>26818.5</v>
      </c>
      <c r="Q1198" t="s">
        <v>8336</v>
      </c>
      <c r="R1198" t="s">
        <v>8337</v>
      </c>
      <c r="S1198" s="9">
        <f t="shared" si="54"/>
        <v>16757.818738425925</v>
      </c>
      <c r="T1198" s="9">
        <f t="shared" si="55"/>
        <v>16787.818738425925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P1199">
        <f t="shared" si="56"/>
        <v>26497</v>
      </c>
      <c r="Q1199" t="s">
        <v>8336</v>
      </c>
      <c r="R1199" t="s">
        <v>8337</v>
      </c>
      <c r="S1199" s="9">
        <f t="shared" si="54"/>
        <v>16934.66474537037</v>
      </c>
      <c r="T1199" s="9">
        <f t="shared" si="55"/>
        <v>16965.249305555557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P1200">
        <f t="shared" si="56"/>
        <v>6310.5</v>
      </c>
      <c r="Q1200" t="s">
        <v>8336</v>
      </c>
      <c r="R1200" t="s">
        <v>8337</v>
      </c>
      <c r="S1200" s="9">
        <f t="shared" si="54"/>
        <v>16764.619050925925</v>
      </c>
      <c r="T1200" s="9">
        <f t="shared" si="55"/>
        <v>16800.125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P1201">
        <f t="shared" si="56"/>
        <v>2675.5</v>
      </c>
      <c r="Q1201" t="s">
        <v>8336</v>
      </c>
      <c r="R1201" t="s">
        <v>8337</v>
      </c>
      <c r="S1201" s="9">
        <f t="shared" si="54"/>
        <v>16592.770833333332</v>
      </c>
      <c r="T1201" s="9">
        <f t="shared" si="55"/>
        <v>16624.770833333332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P1202">
        <f t="shared" si="56"/>
        <v>5414.5</v>
      </c>
      <c r="Q1202" t="s">
        <v>8336</v>
      </c>
      <c r="R1202" t="s">
        <v>8337</v>
      </c>
      <c r="S1202" s="9">
        <f t="shared" si="54"/>
        <v>16520.477500000001</v>
      </c>
      <c r="T1202" s="9">
        <f t="shared" si="55"/>
        <v>16541.477500000001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P1203">
        <f t="shared" si="56"/>
        <v>6073.1350000000002</v>
      </c>
      <c r="Q1203" t="s">
        <v>8336</v>
      </c>
      <c r="R1203" t="s">
        <v>8337</v>
      </c>
      <c r="S1203" s="9">
        <f t="shared" si="54"/>
        <v>16967.60701388889</v>
      </c>
      <c r="T1203" s="9">
        <f t="shared" si="55"/>
        <v>16997.60701388889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P1204">
        <f t="shared" si="56"/>
        <v>37405.5</v>
      </c>
      <c r="Q1204" t="s">
        <v>8336</v>
      </c>
      <c r="R1204" t="s">
        <v>8337</v>
      </c>
      <c r="S1204" s="9">
        <f t="shared" si="54"/>
        <v>16583.288819444442</v>
      </c>
      <c r="T1204" s="9">
        <f t="shared" si="55"/>
        <v>16613.288819444442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P1205">
        <f t="shared" si="56"/>
        <v>16500</v>
      </c>
      <c r="Q1205" t="s">
        <v>8336</v>
      </c>
      <c r="R1205" t="s">
        <v>8337</v>
      </c>
      <c r="S1205" s="9">
        <f t="shared" si="54"/>
        <v>16556.614895833332</v>
      </c>
      <c r="T1205" s="9">
        <f t="shared" si="55"/>
        <v>16586.614895833332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P1206">
        <f t="shared" si="56"/>
        <v>13191.5</v>
      </c>
      <c r="Q1206" t="s">
        <v>8336</v>
      </c>
      <c r="R1206" t="s">
        <v>8337</v>
      </c>
      <c r="S1206" s="9">
        <f t="shared" si="54"/>
        <v>16728.748067129629</v>
      </c>
      <c r="T1206" s="9">
        <f t="shared" si="55"/>
        <v>16773.208333333332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P1207">
        <f t="shared" si="56"/>
        <v>13056</v>
      </c>
      <c r="Q1207" t="s">
        <v>8336</v>
      </c>
      <c r="R1207" t="s">
        <v>8337</v>
      </c>
      <c r="S1207" s="9">
        <f t="shared" si="54"/>
        <v>16569.506377314814</v>
      </c>
      <c r="T1207" s="9">
        <f t="shared" si="55"/>
        <v>16599.506377314814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P1208">
        <f t="shared" si="56"/>
        <v>967.5</v>
      </c>
      <c r="Q1208" t="s">
        <v>8336</v>
      </c>
      <c r="R1208" t="s">
        <v>8337</v>
      </c>
      <c r="S1208" s="9">
        <f t="shared" si="54"/>
        <v>17203.776076388891</v>
      </c>
      <c r="T1208" s="9">
        <f t="shared" si="55"/>
        <v>17236.561805555557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P1209">
        <f t="shared" si="56"/>
        <v>17048</v>
      </c>
      <c r="Q1209" t="s">
        <v>8336</v>
      </c>
      <c r="R1209" t="s">
        <v>8337</v>
      </c>
      <c r="S1209" s="9">
        <f t="shared" si="54"/>
        <v>16861.430243055558</v>
      </c>
      <c r="T1209" s="9">
        <f t="shared" si="55"/>
        <v>16891.416666666668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P1210">
        <f t="shared" si="56"/>
        <v>12765</v>
      </c>
      <c r="Q1210" t="s">
        <v>8336</v>
      </c>
      <c r="R1210" t="s">
        <v>8337</v>
      </c>
      <c r="S1210" s="9">
        <f t="shared" si="54"/>
        <v>16854.709074074075</v>
      </c>
      <c r="T1210" s="9">
        <f t="shared" si="55"/>
        <v>16884.667407407407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P1211">
        <f t="shared" si="56"/>
        <v>6180</v>
      </c>
      <c r="Q1211" t="s">
        <v>8336</v>
      </c>
      <c r="R1211" t="s">
        <v>8337</v>
      </c>
      <c r="S1211" s="9">
        <f t="shared" si="54"/>
        <v>17192.846122685187</v>
      </c>
      <c r="T1211" s="9">
        <f t="shared" si="55"/>
        <v>17222.846122685187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P1212">
        <f t="shared" si="56"/>
        <v>35431.5</v>
      </c>
      <c r="Q1212" t="s">
        <v>8336</v>
      </c>
      <c r="R1212" t="s">
        <v>8337</v>
      </c>
      <c r="S1212" s="9">
        <f t="shared" si="54"/>
        <v>16563.941805555554</v>
      </c>
      <c r="T1212" s="9">
        <f t="shared" si="55"/>
        <v>16586.875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P1213">
        <f t="shared" si="56"/>
        <v>1005.5</v>
      </c>
      <c r="Q1213" t="s">
        <v>8336</v>
      </c>
      <c r="R1213" t="s">
        <v>8337</v>
      </c>
      <c r="S1213" s="9">
        <f t="shared" si="54"/>
        <v>16946.866446759257</v>
      </c>
      <c r="T1213" s="9">
        <f t="shared" si="55"/>
        <v>16961.866446759257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P1214">
        <f t="shared" si="56"/>
        <v>2863</v>
      </c>
      <c r="Q1214" t="s">
        <v>8336</v>
      </c>
      <c r="R1214" t="s">
        <v>8337</v>
      </c>
      <c r="S1214" s="9">
        <f t="shared" si="54"/>
        <v>16749.950173611109</v>
      </c>
      <c r="T1214" s="9">
        <f t="shared" si="55"/>
        <v>16766.041666666668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P1215">
        <f t="shared" si="56"/>
        <v>6572.5</v>
      </c>
      <c r="Q1215" t="s">
        <v>8336</v>
      </c>
      <c r="R1215" t="s">
        <v>8337</v>
      </c>
      <c r="S1215" s="9">
        <f t="shared" si="54"/>
        <v>17162.755787037036</v>
      </c>
      <c r="T1215" s="9">
        <f t="shared" si="55"/>
        <v>17197.755787037036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P1216">
        <f t="shared" si="56"/>
        <v>2318</v>
      </c>
      <c r="Q1216" t="s">
        <v>8336</v>
      </c>
      <c r="R1216" t="s">
        <v>8337</v>
      </c>
      <c r="S1216" s="9">
        <f t="shared" si="54"/>
        <v>16535.840335648147</v>
      </c>
      <c r="T1216" s="9">
        <f t="shared" si="55"/>
        <v>16595.840335648147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P1217">
        <f t="shared" si="56"/>
        <v>22152.005000000001</v>
      </c>
      <c r="Q1217" t="s">
        <v>8336</v>
      </c>
      <c r="R1217" t="s">
        <v>8337</v>
      </c>
      <c r="S1217" s="9">
        <f t="shared" si="54"/>
        <v>16190.923101851849</v>
      </c>
      <c r="T1217" s="9">
        <f t="shared" si="55"/>
        <v>16220.923101851849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P1218">
        <f t="shared" si="56"/>
        <v>17199</v>
      </c>
      <c r="Q1218" t="s">
        <v>8336</v>
      </c>
      <c r="R1218" t="s">
        <v>8337</v>
      </c>
      <c r="S1218" s="9">
        <f t="shared" si="54"/>
        <v>16678.616400462965</v>
      </c>
      <c r="T1218" s="9">
        <f t="shared" si="55"/>
        <v>16710.960416666665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P1219">
        <f t="shared" si="56"/>
        <v>26844.5</v>
      </c>
      <c r="Q1219" t="s">
        <v>8336</v>
      </c>
      <c r="R1219" t="s">
        <v>8337</v>
      </c>
      <c r="S1219" s="9">
        <f t="shared" ref="S1219:S1282" si="57">(((J1219/60)/60)/24)</f>
        <v>16966.809490740739</v>
      </c>
      <c r="T1219" s="9">
        <f t="shared" ref="T1219:T1282" si="58">(((I1219/60/60)/24))</f>
        <v>16996.809490740739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P1220">
        <f t="shared" ref="P1220:P1283" si="59">AVERAGE(D1220:E1220)</f>
        <v>12252.5</v>
      </c>
      <c r="Q1220" t="s">
        <v>8336</v>
      </c>
      <c r="R1220" t="s">
        <v>8337</v>
      </c>
      <c r="S1220" s="9">
        <f t="shared" si="57"/>
        <v>16709.662037037036</v>
      </c>
      <c r="T1220" s="9">
        <f t="shared" si="58"/>
        <v>16740.125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P1221">
        <f t="shared" si="59"/>
        <v>21187</v>
      </c>
      <c r="Q1221" t="s">
        <v>8336</v>
      </c>
      <c r="R1221" t="s">
        <v>8337</v>
      </c>
      <c r="S1221" s="9">
        <f t="shared" si="57"/>
        <v>17064.461956018517</v>
      </c>
      <c r="T1221" s="9">
        <f t="shared" si="58"/>
        <v>17094.461956018517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P1222">
        <f t="shared" si="59"/>
        <v>15282.5</v>
      </c>
      <c r="Q1222" t="s">
        <v>8336</v>
      </c>
      <c r="R1222" t="s">
        <v>8337</v>
      </c>
      <c r="S1222" s="9">
        <f t="shared" si="57"/>
        <v>16642.628611111111</v>
      </c>
      <c r="T1222" s="9">
        <f t="shared" si="58"/>
        <v>16672.628611111111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P1223">
        <f t="shared" si="59"/>
        <v>2325.5050000000001</v>
      </c>
      <c r="Q1223" t="s">
        <v>8336</v>
      </c>
      <c r="R1223" t="s">
        <v>8337</v>
      </c>
      <c r="S1223" s="9">
        <f t="shared" si="57"/>
        <v>17111.475555555557</v>
      </c>
      <c r="T1223" s="9">
        <f t="shared" si="58"/>
        <v>17139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P1224">
        <f t="shared" si="59"/>
        <v>7607.5</v>
      </c>
      <c r="Q1224" t="s">
        <v>8336</v>
      </c>
      <c r="R1224" t="s">
        <v>8337</v>
      </c>
      <c r="S1224" s="9">
        <f t="shared" si="57"/>
        <v>16861.72045138889</v>
      </c>
      <c r="T1224" s="9">
        <f t="shared" si="58"/>
        <v>16892.166666666668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P1225">
        <f t="shared" si="59"/>
        <v>20998.5</v>
      </c>
      <c r="Q1225" t="s">
        <v>8336</v>
      </c>
      <c r="R1225" t="s">
        <v>8337</v>
      </c>
      <c r="S1225" s="9">
        <f t="shared" si="57"/>
        <v>17085.177187500001</v>
      </c>
      <c r="T1225" s="9">
        <f t="shared" si="58"/>
        <v>17115.218854166666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P1226">
        <f t="shared" si="59"/>
        <v>8030</v>
      </c>
      <c r="Q1226" t="s">
        <v>8323</v>
      </c>
      <c r="R1226" t="s">
        <v>8338</v>
      </c>
      <c r="S1226" s="9">
        <f t="shared" si="57"/>
        <v>16167.549791666666</v>
      </c>
      <c r="T1226" s="9">
        <f t="shared" si="58"/>
        <v>16227.549791666666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P1227">
        <f t="shared" si="59"/>
        <v>1566</v>
      </c>
      <c r="Q1227" t="s">
        <v>8323</v>
      </c>
      <c r="R1227" t="s">
        <v>8338</v>
      </c>
      <c r="S1227" s="9">
        <f t="shared" si="57"/>
        <v>15940.905995370369</v>
      </c>
      <c r="T1227" s="9">
        <f t="shared" si="58"/>
        <v>16000.905995370369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P1228">
        <f t="shared" si="59"/>
        <v>25968.5</v>
      </c>
      <c r="Q1228" t="s">
        <v>8323</v>
      </c>
      <c r="R1228" t="s">
        <v>8338</v>
      </c>
      <c r="S1228" s="9">
        <f t="shared" si="57"/>
        <v>16146.874780092592</v>
      </c>
      <c r="T1228" s="9">
        <f t="shared" si="58"/>
        <v>16181.041666666666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P1229">
        <f t="shared" si="59"/>
        <v>1000</v>
      </c>
      <c r="Q1229" t="s">
        <v>8323</v>
      </c>
      <c r="R1229" t="s">
        <v>8338</v>
      </c>
      <c r="S1229" s="9">
        <f t="shared" si="57"/>
        <v>16258.919166666667</v>
      </c>
      <c r="T1229" s="9">
        <f t="shared" si="58"/>
        <v>16289.291666666666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P1230">
        <f t="shared" si="59"/>
        <v>3232.5</v>
      </c>
      <c r="Q1230" t="s">
        <v>8323</v>
      </c>
      <c r="R1230" t="s">
        <v>8338</v>
      </c>
      <c r="S1230" s="9">
        <f t="shared" si="57"/>
        <v>15185.729259259258</v>
      </c>
      <c r="T1230" s="9">
        <f t="shared" si="58"/>
        <v>15245.729259259258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P1231">
        <f t="shared" si="59"/>
        <v>1387.5</v>
      </c>
      <c r="Q1231" t="s">
        <v>8323</v>
      </c>
      <c r="R1231" t="s">
        <v>8338</v>
      </c>
      <c r="S1231" s="9">
        <f t="shared" si="57"/>
        <v>15416.459803240739</v>
      </c>
      <c r="T1231" s="9">
        <f t="shared" si="58"/>
        <v>15446.666666666666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P1232">
        <f t="shared" si="59"/>
        <v>250000</v>
      </c>
      <c r="Q1232" t="s">
        <v>8323</v>
      </c>
      <c r="R1232" t="s">
        <v>8338</v>
      </c>
      <c r="S1232" s="9">
        <f t="shared" si="57"/>
        <v>14999.972569444444</v>
      </c>
      <c r="T1232" s="9">
        <f t="shared" si="58"/>
        <v>15029.972569444444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P1233">
        <f t="shared" si="59"/>
        <v>2500</v>
      </c>
      <c r="Q1233" t="s">
        <v>8323</v>
      </c>
      <c r="R1233" t="s">
        <v>8338</v>
      </c>
      <c r="S1233" s="9">
        <f t="shared" si="57"/>
        <v>16624.941759259258</v>
      </c>
      <c r="T1233" s="9">
        <f t="shared" si="58"/>
        <v>16675.041666666668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P1234">
        <f t="shared" si="59"/>
        <v>2520</v>
      </c>
      <c r="Q1234" t="s">
        <v>8323</v>
      </c>
      <c r="R1234" t="s">
        <v>8338</v>
      </c>
      <c r="S1234" s="9">
        <f t="shared" si="57"/>
        <v>15937.84803240741</v>
      </c>
      <c r="T1234" s="9">
        <f t="shared" si="58"/>
        <v>15984.84803240741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P1235">
        <f t="shared" si="59"/>
        <v>558</v>
      </c>
      <c r="Q1235" t="s">
        <v>8323</v>
      </c>
      <c r="R1235" t="s">
        <v>8338</v>
      </c>
      <c r="S1235" s="9">
        <f t="shared" si="57"/>
        <v>15370.948773148149</v>
      </c>
      <c r="T1235" s="9">
        <f t="shared" si="58"/>
        <v>15391.948773148149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P1236">
        <f t="shared" si="59"/>
        <v>25000</v>
      </c>
      <c r="Q1236" t="s">
        <v>8323</v>
      </c>
      <c r="R1236" t="s">
        <v>8338</v>
      </c>
      <c r="S1236" s="9">
        <f t="shared" si="57"/>
        <v>16438.788680555557</v>
      </c>
      <c r="T1236" s="9">
        <f t="shared" si="58"/>
        <v>16468.788680555557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P1237">
        <f t="shared" si="59"/>
        <v>3872</v>
      </c>
      <c r="Q1237" t="s">
        <v>8323</v>
      </c>
      <c r="R1237" t="s">
        <v>8338</v>
      </c>
      <c r="S1237" s="9">
        <f t="shared" si="57"/>
        <v>16014.135405092593</v>
      </c>
      <c r="T1237" s="9">
        <f t="shared" si="58"/>
        <v>16054.135405092593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P1238">
        <f t="shared" si="59"/>
        <v>1250</v>
      </c>
      <c r="Q1238" t="s">
        <v>8323</v>
      </c>
      <c r="R1238" t="s">
        <v>8338</v>
      </c>
      <c r="S1238" s="9">
        <f t="shared" si="57"/>
        <v>15541.680138888887</v>
      </c>
      <c r="T1238" s="9">
        <f t="shared" si="58"/>
        <v>15549.666666666666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P1239">
        <f t="shared" si="59"/>
        <v>12500</v>
      </c>
      <c r="Q1239" t="s">
        <v>8323</v>
      </c>
      <c r="R1239" t="s">
        <v>8338</v>
      </c>
      <c r="S1239" s="9">
        <f t="shared" si="57"/>
        <v>15556.283159722223</v>
      </c>
      <c r="T1239" s="9">
        <f t="shared" si="58"/>
        <v>15576.283159722223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P1240">
        <f t="shared" si="59"/>
        <v>589</v>
      </c>
      <c r="Q1240" t="s">
        <v>8323</v>
      </c>
      <c r="R1240" t="s">
        <v>8338</v>
      </c>
      <c r="S1240" s="9">
        <f t="shared" si="57"/>
        <v>15162.61037037037</v>
      </c>
      <c r="T1240" s="9">
        <f t="shared" si="58"/>
        <v>15192.61037037037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P1241">
        <f t="shared" si="59"/>
        <v>1250</v>
      </c>
      <c r="Q1241" t="s">
        <v>8323</v>
      </c>
      <c r="R1241" t="s">
        <v>8338</v>
      </c>
      <c r="S1241" s="9">
        <f t="shared" si="57"/>
        <v>15314.962581018519</v>
      </c>
      <c r="T1241" s="9">
        <f t="shared" si="58"/>
        <v>15344.962581018519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P1242">
        <f t="shared" si="59"/>
        <v>4120.5</v>
      </c>
      <c r="Q1242" t="s">
        <v>8323</v>
      </c>
      <c r="R1242" t="s">
        <v>8338</v>
      </c>
      <c r="S1242" s="9">
        <f t="shared" si="57"/>
        <v>15840.040011574076</v>
      </c>
      <c r="T1242" s="9">
        <f t="shared" si="58"/>
        <v>15898.910416666666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P1243">
        <f t="shared" si="59"/>
        <v>3768.5</v>
      </c>
      <c r="Q1243" t="s">
        <v>8323</v>
      </c>
      <c r="R1243" t="s">
        <v>8338</v>
      </c>
      <c r="S1243" s="9">
        <f t="shared" si="57"/>
        <v>16354.837731481481</v>
      </c>
      <c r="T1243" s="9">
        <f t="shared" si="58"/>
        <v>16377.249305555555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P1244">
        <f t="shared" si="59"/>
        <v>458</v>
      </c>
      <c r="Q1244" t="s">
        <v>8323</v>
      </c>
      <c r="R1244" t="s">
        <v>8338</v>
      </c>
      <c r="S1244" s="9">
        <f t="shared" si="57"/>
        <v>15213.165532407407</v>
      </c>
      <c r="T1244" s="9">
        <f t="shared" si="58"/>
        <v>15228.554166666667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P1245">
        <f t="shared" si="59"/>
        <v>6845.5</v>
      </c>
      <c r="Q1245" t="s">
        <v>8323</v>
      </c>
      <c r="R1245" t="s">
        <v>8338</v>
      </c>
      <c r="S1245" s="9">
        <f t="shared" si="57"/>
        <v>15102.879293981481</v>
      </c>
      <c r="T1245" s="9">
        <f t="shared" si="58"/>
        <v>15163.875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P1246">
        <f t="shared" si="59"/>
        <v>2038</v>
      </c>
      <c r="Q1246" t="s">
        <v>8323</v>
      </c>
      <c r="R1246" t="s">
        <v>8324</v>
      </c>
      <c r="S1246" s="9">
        <f t="shared" si="57"/>
        <v>15786.825497685184</v>
      </c>
      <c r="T1246" s="9">
        <f t="shared" si="58"/>
        <v>15817.875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P1247">
        <f t="shared" si="59"/>
        <v>2202.5</v>
      </c>
      <c r="Q1247" t="s">
        <v>8323</v>
      </c>
      <c r="R1247" t="s">
        <v>8324</v>
      </c>
      <c r="S1247" s="9">
        <f t="shared" si="57"/>
        <v>16205.599930555554</v>
      </c>
      <c r="T1247" s="9">
        <f t="shared" si="58"/>
        <v>16235.599930555554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P1248">
        <f t="shared" si="59"/>
        <v>2170</v>
      </c>
      <c r="Q1248" t="s">
        <v>8323</v>
      </c>
      <c r="R1248" t="s">
        <v>8324</v>
      </c>
      <c r="S1248" s="9">
        <f t="shared" si="57"/>
        <v>15269.043391203704</v>
      </c>
      <c r="T1248" s="9">
        <f t="shared" si="58"/>
        <v>15314.08505787037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P1249">
        <f t="shared" si="59"/>
        <v>3887.5</v>
      </c>
      <c r="Q1249" t="s">
        <v>8323</v>
      </c>
      <c r="R1249" t="s">
        <v>8324</v>
      </c>
      <c r="S1249" s="9">
        <f t="shared" si="57"/>
        <v>15801.292303240742</v>
      </c>
      <c r="T1249" s="9">
        <f t="shared" si="58"/>
        <v>15831.292303240742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P1250">
        <f t="shared" si="59"/>
        <v>3145.5</v>
      </c>
      <c r="Q1250" t="s">
        <v>8323</v>
      </c>
      <c r="R1250" t="s">
        <v>8324</v>
      </c>
      <c r="S1250" s="9">
        <f t="shared" si="57"/>
        <v>16198.656863425926</v>
      </c>
      <c r="T1250" s="9">
        <f t="shared" si="58"/>
        <v>16234.290972222223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P1251">
        <f t="shared" si="59"/>
        <v>5111</v>
      </c>
      <c r="Q1251" t="s">
        <v>8323</v>
      </c>
      <c r="R1251" t="s">
        <v>8324</v>
      </c>
      <c r="S1251" s="9">
        <f t="shared" si="57"/>
        <v>15498.740868055558</v>
      </c>
      <c r="T1251" s="9">
        <f t="shared" si="58"/>
        <v>15528.740868055558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P1252">
        <f t="shared" si="59"/>
        <v>45023</v>
      </c>
      <c r="Q1252" t="s">
        <v>8323</v>
      </c>
      <c r="R1252" t="s">
        <v>8324</v>
      </c>
      <c r="S1252" s="9">
        <f t="shared" si="57"/>
        <v>16274.642719907408</v>
      </c>
      <c r="T1252" s="9">
        <f t="shared" si="58"/>
        <v>16319.642719907408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P1253">
        <f t="shared" si="59"/>
        <v>6054</v>
      </c>
      <c r="Q1253" t="s">
        <v>8323</v>
      </c>
      <c r="R1253" t="s">
        <v>8324</v>
      </c>
      <c r="S1253" s="9">
        <f t="shared" si="57"/>
        <v>15182.814432870371</v>
      </c>
      <c r="T1253" s="9">
        <f t="shared" si="58"/>
        <v>15242.814432870371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P1254">
        <f t="shared" si="59"/>
        <v>4159</v>
      </c>
      <c r="Q1254" t="s">
        <v>8323</v>
      </c>
      <c r="R1254" t="s">
        <v>8324</v>
      </c>
      <c r="S1254" s="9">
        <f t="shared" si="57"/>
        <v>15974.988067129629</v>
      </c>
      <c r="T1254" s="9">
        <f t="shared" si="58"/>
        <v>16002.988067129629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P1255">
        <f t="shared" si="59"/>
        <v>15196.66</v>
      </c>
      <c r="Q1255" t="s">
        <v>8323</v>
      </c>
      <c r="R1255" t="s">
        <v>8324</v>
      </c>
      <c r="S1255" s="9">
        <f t="shared" si="57"/>
        <v>16286.783645833333</v>
      </c>
      <c r="T1255" s="9">
        <f t="shared" si="58"/>
        <v>16316.783645833333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P1256">
        <f t="shared" si="59"/>
        <v>10011.5</v>
      </c>
      <c r="Q1256" t="s">
        <v>8323</v>
      </c>
      <c r="R1256" t="s">
        <v>8324</v>
      </c>
      <c r="S1256" s="9">
        <f t="shared" si="57"/>
        <v>14918.621365740741</v>
      </c>
      <c r="T1256" s="9">
        <f t="shared" si="58"/>
        <v>14975.207638888889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P1257">
        <f t="shared" si="59"/>
        <v>4535.5</v>
      </c>
      <c r="Q1257" t="s">
        <v>8323</v>
      </c>
      <c r="R1257" t="s">
        <v>8324</v>
      </c>
      <c r="S1257" s="9">
        <f t="shared" si="57"/>
        <v>16010.845509259261</v>
      </c>
      <c r="T1257" s="9">
        <f t="shared" si="58"/>
        <v>16040.887175925927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P1258">
        <f t="shared" si="59"/>
        <v>32694.564999999999</v>
      </c>
      <c r="Q1258" t="s">
        <v>8323</v>
      </c>
      <c r="R1258" t="s">
        <v>8324</v>
      </c>
      <c r="S1258" s="9">
        <f t="shared" si="57"/>
        <v>15352.91934027778</v>
      </c>
      <c r="T1258" s="9">
        <f t="shared" si="58"/>
        <v>15382.91934027778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P1259">
        <f t="shared" si="59"/>
        <v>10855</v>
      </c>
      <c r="Q1259" t="s">
        <v>8323</v>
      </c>
      <c r="R1259" t="s">
        <v>8324</v>
      </c>
      <c r="S1259" s="9">
        <f t="shared" si="57"/>
        <v>15018.085532407407</v>
      </c>
      <c r="T1259" s="9">
        <f t="shared" si="58"/>
        <v>15067.043865740741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P1260">
        <f t="shared" si="59"/>
        <v>18788.78</v>
      </c>
      <c r="Q1260" t="s">
        <v>8323</v>
      </c>
      <c r="R1260" t="s">
        <v>8324</v>
      </c>
      <c r="S1260" s="9">
        <f t="shared" si="57"/>
        <v>15918.61125</v>
      </c>
      <c r="T1260" s="9">
        <f t="shared" si="58"/>
        <v>15948.61125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P1261">
        <f t="shared" si="59"/>
        <v>2553</v>
      </c>
      <c r="Q1261" t="s">
        <v>8323</v>
      </c>
      <c r="R1261" t="s">
        <v>8324</v>
      </c>
      <c r="S1261" s="9">
        <f t="shared" si="57"/>
        <v>16197.970648148148</v>
      </c>
      <c r="T1261" s="9">
        <f t="shared" si="58"/>
        <v>16230.165972222223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P1262">
        <f t="shared" si="59"/>
        <v>3525.5</v>
      </c>
      <c r="Q1262" t="s">
        <v>8323</v>
      </c>
      <c r="R1262" t="s">
        <v>8324</v>
      </c>
      <c r="S1262" s="9">
        <f t="shared" si="57"/>
        <v>16097.842824074076</v>
      </c>
      <c r="T1262" s="9">
        <f t="shared" si="58"/>
        <v>16127.842824074076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P1263">
        <f t="shared" si="59"/>
        <v>2012.5</v>
      </c>
      <c r="Q1263" t="s">
        <v>8323</v>
      </c>
      <c r="R1263" t="s">
        <v>8324</v>
      </c>
      <c r="S1263" s="9">
        <f t="shared" si="57"/>
        <v>16069.342905092593</v>
      </c>
      <c r="T1263" s="9">
        <f t="shared" si="58"/>
        <v>16099.342905092593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P1264">
        <f t="shared" si="59"/>
        <v>7326</v>
      </c>
      <c r="Q1264" t="s">
        <v>8323</v>
      </c>
      <c r="R1264" t="s">
        <v>8324</v>
      </c>
      <c r="S1264" s="9">
        <f t="shared" si="57"/>
        <v>16087.762638888889</v>
      </c>
      <c r="T1264" s="9">
        <f t="shared" si="58"/>
        <v>16117.762638888889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P1265">
        <f t="shared" si="59"/>
        <v>1642.5</v>
      </c>
      <c r="Q1265" t="s">
        <v>8323</v>
      </c>
      <c r="R1265" t="s">
        <v>8324</v>
      </c>
      <c r="S1265" s="9">
        <f t="shared" si="57"/>
        <v>16123.084143518519</v>
      </c>
      <c r="T1265" s="9">
        <f t="shared" si="58"/>
        <v>16158.041666666666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P1266">
        <f t="shared" si="59"/>
        <v>866</v>
      </c>
      <c r="Q1266" t="s">
        <v>8323</v>
      </c>
      <c r="R1266" t="s">
        <v>8324</v>
      </c>
      <c r="S1266" s="9">
        <f t="shared" si="57"/>
        <v>15978.662997685184</v>
      </c>
      <c r="T1266" s="9">
        <f t="shared" si="58"/>
        <v>16007.662997685184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P1267">
        <f t="shared" si="59"/>
        <v>3835.085</v>
      </c>
      <c r="Q1267" t="s">
        <v>8323</v>
      </c>
      <c r="R1267" t="s">
        <v>8324</v>
      </c>
      <c r="S1267" s="9">
        <f t="shared" si="57"/>
        <v>14896.655266203701</v>
      </c>
      <c r="T1267" s="9">
        <f t="shared" si="58"/>
        <v>14943.655266203701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P1268">
        <f t="shared" si="59"/>
        <v>9522.5</v>
      </c>
      <c r="Q1268" t="s">
        <v>8323</v>
      </c>
      <c r="R1268" t="s">
        <v>8324</v>
      </c>
      <c r="S1268" s="9">
        <f t="shared" si="57"/>
        <v>16051.876678240742</v>
      </c>
      <c r="T1268" s="9">
        <f t="shared" si="58"/>
        <v>16081.876678240742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P1269">
        <f t="shared" si="59"/>
        <v>22198</v>
      </c>
      <c r="Q1269" t="s">
        <v>8323</v>
      </c>
      <c r="R1269" t="s">
        <v>8324</v>
      </c>
      <c r="S1269" s="9">
        <f t="shared" si="57"/>
        <v>15880.585162037038</v>
      </c>
      <c r="T1269" s="9">
        <f t="shared" si="58"/>
        <v>15910.585162037038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P1270">
        <f t="shared" si="59"/>
        <v>13000</v>
      </c>
      <c r="Q1270" t="s">
        <v>8323</v>
      </c>
      <c r="R1270" t="s">
        <v>8324</v>
      </c>
      <c r="S1270" s="9">
        <f t="shared" si="57"/>
        <v>15938.845451388888</v>
      </c>
      <c r="T1270" s="9">
        <f t="shared" si="58"/>
        <v>15968.845451388888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P1271">
        <f t="shared" si="59"/>
        <v>19613</v>
      </c>
      <c r="Q1271" t="s">
        <v>8323</v>
      </c>
      <c r="R1271" t="s">
        <v>8324</v>
      </c>
      <c r="S1271" s="9">
        <f t="shared" si="57"/>
        <v>16876.823055555553</v>
      </c>
      <c r="T1271" s="9">
        <f t="shared" si="58"/>
        <v>16907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P1272">
        <f t="shared" si="59"/>
        <v>10736</v>
      </c>
      <c r="Q1272" t="s">
        <v>8323</v>
      </c>
      <c r="R1272" t="s">
        <v>8324</v>
      </c>
      <c r="S1272" s="9">
        <f t="shared" si="57"/>
        <v>15364.856967592596</v>
      </c>
      <c r="T1272" s="9">
        <f t="shared" si="58"/>
        <v>15424.815300925928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P1273">
        <f t="shared" si="59"/>
        <v>7567.5</v>
      </c>
      <c r="Q1273" t="s">
        <v>8323</v>
      </c>
      <c r="R1273" t="s">
        <v>8324</v>
      </c>
      <c r="S1273" s="9">
        <f t="shared" si="57"/>
        <v>15992.68355324074</v>
      </c>
      <c r="T1273" s="9">
        <f t="shared" si="58"/>
        <v>16022.725219907406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P1274">
        <f t="shared" si="59"/>
        <v>5150</v>
      </c>
      <c r="Q1274" t="s">
        <v>8323</v>
      </c>
      <c r="R1274" t="s">
        <v>8324</v>
      </c>
      <c r="S1274" s="9">
        <f t="shared" si="57"/>
        <v>14705.745127314816</v>
      </c>
      <c r="T1274" s="9">
        <f t="shared" si="58"/>
        <v>14775.166666666666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P1275">
        <f t="shared" si="59"/>
        <v>4070</v>
      </c>
      <c r="Q1275" t="s">
        <v>8323</v>
      </c>
      <c r="R1275" t="s">
        <v>8324</v>
      </c>
      <c r="S1275" s="9">
        <f t="shared" si="57"/>
        <v>16283.730219907406</v>
      </c>
      <c r="T1275" s="9">
        <f t="shared" si="58"/>
        <v>16313.730219907406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P1276">
        <f t="shared" si="59"/>
        <v>31871.919999999998</v>
      </c>
      <c r="Q1276" t="s">
        <v>8323</v>
      </c>
      <c r="R1276" t="s">
        <v>8324</v>
      </c>
      <c r="S1276" s="9">
        <f t="shared" si="57"/>
        <v>15547.690104166666</v>
      </c>
      <c r="T1276" s="9">
        <f t="shared" si="58"/>
        <v>15582.690104166666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P1277">
        <f t="shared" si="59"/>
        <v>19660.55</v>
      </c>
      <c r="Q1277" t="s">
        <v>8323</v>
      </c>
      <c r="R1277" t="s">
        <v>8324</v>
      </c>
      <c r="S1277" s="9">
        <f t="shared" si="57"/>
        <v>15889.867905092593</v>
      </c>
      <c r="T1277" s="9">
        <f t="shared" si="58"/>
        <v>15924.867905092593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P1278">
        <f t="shared" si="59"/>
        <v>3066.3150000000001</v>
      </c>
      <c r="Q1278" t="s">
        <v>8323</v>
      </c>
      <c r="R1278" t="s">
        <v>8324</v>
      </c>
      <c r="S1278" s="9">
        <f t="shared" si="57"/>
        <v>14438.704247685186</v>
      </c>
      <c r="T1278" s="9">
        <f t="shared" si="58"/>
        <v>14488.166666666666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P1279">
        <f t="shared" si="59"/>
        <v>15459.325000000001</v>
      </c>
      <c r="Q1279" t="s">
        <v>8323</v>
      </c>
      <c r="R1279" t="s">
        <v>8324</v>
      </c>
      <c r="S1279" s="9">
        <f t="shared" si="57"/>
        <v>15552.561886574074</v>
      </c>
      <c r="T1279" s="9">
        <f t="shared" si="58"/>
        <v>15587.561886574074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P1280">
        <f t="shared" si="59"/>
        <v>8285.5</v>
      </c>
      <c r="Q1280" t="s">
        <v>8323</v>
      </c>
      <c r="R1280" t="s">
        <v>8324</v>
      </c>
      <c r="S1280" s="9">
        <f t="shared" si="57"/>
        <v>16217.555162037037</v>
      </c>
      <c r="T1280" s="9">
        <f t="shared" si="58"/>
        <v>16246.083333333334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P1281">
        <f t="shared" si="59"/>
        <v>13190.084999999999</v>
      </c>
      <c r="Q1281" t="s">
        <v>8323</v>
      </c>
      <c r="R1281" t="s">
        <v>8324</v>
      </c>
      <c r="S1281" s="9">
        <f t="shared" si="57"/>
        <v>16113.099189814813</v>
      </c>
      <c r="T1281" s="9">
        <f t="shared" si="58"/>
        <v>16153.057523148147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P1282">
        <f t="shared" si="59"/>
        <v>15818.39</v>
      </c>
      <c r="Q1282" t="s">
        <v>8323</v>
      </c>
      <c r="R1282" t="s">
        <v>8324</v>
      </c>
      <c r="S1282" s="9">
        <f t="shared" si="57"/>
        <v>14944.757569444444</v>
      </c>
      <c r="T1282" s="9">
        <f t="shared" si="58"/>
        <v>15034.757569444444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P1283">
        <f t="shared" si="59"/>
        <v>7375</v>
      </c>
      <c r="Q1283" t="s">
        <v>8323</v>
      </c>
      <c r="R1283" t="s">
        <v>8324</v>
      </c>
      <c r="S1283" s="9">
        <f t="shared" ref="S1283:S1346" si="60">(((J1283/60)/60)/24)</f>
        <v>15894.743472222224</v>
      </c>
      <c r="T1283" s="9">
        <f t="shared" ref="T1283:T1346" si="61">(((I1283/60/60)/24))</f>
        <v>15914.743472222224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P1284">
        <f t="shared" ref="P1284:P1347" si="62">AVERAGE(D1284:E1284)</f>
        <v>16771</v>
      </c>
      <c r="Q1284" t="s">
        <v>8323</v>
      </c>
      <c r="R1284" t="s">
        <v>8324</v>
      </c>
      <c r="S1284" s="9">
        <f t="shared" si="60"/>
        <v>16017.475173611112</v>
      </c>
      <c r="T1284" s="9">
        <f t="shared" si="61"/>
        <v>16048.207638888889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P1285">
        <f t="shared" si="62"/>
        <v>1555.25</v>
      </c>
      <c r="Q1285" t="s">
        <v>8323</v>
      </c>
      <c r="R1285" t="s">
        <v>8324</v>
      </c>
      <c r="S1285" s="9">
        <f t="shared" si="60"/>
        <v>15751.717465277776</v>
      </c>
      <c r="T1285" s="9">
        <f t="shared" si="61"/>
        <v>15775.166666666666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P1286">
        <f t="shared" si="62"/>
        <v>2010</v>
      </c>
      <c r="Q1286" t="s">
        <v>8315</v>
      </c>
      <c r="R1286" t="s">
        <v>8316</v>
      </c>
      <c r="S1286" s="9">
        <f t="shared" si="60"/>
        <v>17143.234745370373</v>
      </c>
      <c r="T1286" s="9">
        <f t="shared" si="61"/>
        <v>17166.707638888889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P1287">
        <f t="shared" si="62"/>
        <v>2016.5</v>
      </c>
      <c r="Q1287" t="s">
        <v>8315</v>
      </c>
      <c r="R1287" t="s">
        <v>8316</v>
      </c>
      <c r="S1287" s="9">
        <f t="shared" si="60"/>
        <v>16591.583043981482</v>
      </c>
      <c r="T1287" s="9">
        <f t="shared" si="61"/>
        <v>16606.583043981482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P1288">
        <f t="shared" si="62"/>
        <v>1562.5</v>
      </c>
      <c r="Q1288" t="s">
        <v>8315</v>
      </c>
      <c r="R1288" t="s">
        <v>8316</v>
      </c>
      <c r="S1288" s="9">
        <f t="shared" si="60"/>
        <v>16470.384571759259</v>
      </c>
      <c r="T1288" s="9">
        <f t="shared" si="61"/>
        <v>16483.583333333332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P1289">
        <f t="shared" si="62"/>
        <v>427.5</v>
      </c>
      <c r="Q1289" t="s">
        <v>8315</v>
      </c>
      <c r="R1289" t="s">
        <v>8316</v>
      </c>
      <c r="S1289" s="9">
        <f t="shared" si="60"/>
        <v>16538.621018518515</v>
      </c>
      <c r="T1289" s="9">
        <f t="shared" si="61"/>
        <v>16598.621018518515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P1290">
        <f t="shared" si="62"/>
        <v>4009</v>
      </c>
      <c r="Q1290" t="s">
        <v>8315</v>
      </c>
      <c r="R1290" t="s">
        <v>8316</v>
      </c>
      <c r="S1290" s="9">
        <f t="shared" si="60"/>
        <v>16992.154664351849</v>
      </c>
      <c r="T1290" s="9">
        <f t="shared" si="61"/>
        <v>17023.166666666668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P1291">
        <f t="shared" si="62"/>
        <v>1688</v>
      </c>
      <c r="Q1291" t="s">
        <v>8315</v>
      </c>
      <c r="R1291" t="s">
        <v>8316</v>
      </c>
      <c r="S1291" s="9">
        <f t="shared" si="60"/>
        <v>17140.134780092591</v>
      </c>
      <c r="T1291" s="9">
        <f t="shared" si="61"/>
        <v>17170.134780092591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P1292">
        <f t="shared" si="62"/>
        <v>3650</v>
      </c>
      <c r="Q1292" t="s">
        <v>8315</v>
      </c>
      <c r="R1292" t="s">
        <v>8316</v>
      </c>
      <c r="S1292" s="9">
        <f t="shared" si="60"/>
        <v>16517.614942129629</v>
      </c>
      <c r="T1292" s="9">
        <f t="shared" si="61"/>
        <v>16548.290972222221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P1293">
        <f t="shared" si="62"/>
        <v>3685.5</v>
      </c>
      <c r="Q1293" t="s">
        <v>8315</v>
      </c>
      <c r="R1293" t="s">
        <v>8316</v>
      </c>
      <c r="S1293" s="9">
        <f t="shared" si="60"/>
        <v>16495.652673611112</v>
      </c>
      <c r="T1293" s="9">
        <f t="shared" si="61"/>
        <v>16532.291666666668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P1294">
        <f t="shared" si="62"/>
        <v>1785</v>
      </c>
      <c r="Q1294" t="s">
        <v>8315</v>
      </c>
      <c r="R1294" t="s">
        <v>8316</v>
      </c>
      <c r="S1294" s="9">
        <f t="shared" si="60"/>
        <v>16687.764212962964</v>
      </c>
      <c r="T1294" s="9">
        <f t="shared" si="61"/>
        <v>16714.957638888889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P1295">
        <f t="shared" si="62"/>
        <v>15167.5</v>
      </c>
      <c r="Q1295" t="s">
        <v>8315</v>
      </c>
      <c r="R1295" t="s">
        <v>8316</v>
      </c>
      <c r="S1295" s="9">
        <f t="shared" si="60"/>
        <v>16723.70105324074</v>
      </c>
      <c r="T1295" s="9">
        <f t="shared" si="61"/>
        <v>16753.742719907405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P1296">
        <f t="shared" si="62"/>
        <v>555</v>
      </c>
      <c r="Q1296" t="s">
        <v>8315</v>
      </c>
      <c r="R1296" t="s">
        <v>8316</v>
      </c>
      <c r="S1296" s="9">
        <f t="shared" si="60"/>
        <v>16709.453668981481</v>
      </c>
      <c r="T1296" s="9">
        <f t="shared" si="61"/>
        <v>16727.458333333332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P1297">
        <f t="shared" si="62"/>
        <v>2524.5</v>
      </c>
      <c r="Q1297" t="s">
        <v>8315</v>
      </c>
      <c r="R1297" t="s">
        <v>8316</v>
      </c>
      <c r="S1297" s="9">
        <f t="shared" si="60"/>
        <v>16615.572881944445</v>
      </c>
      <c r="T1297" s="9">
        <f t="shared" si="61"/>
        <v>16645.708333333332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P1298">
        <f t="shared" si="62"/>
        <v>1025</v>
      </c>
      <c r="Q1298" t="s">
        <v>8315</v>
      </c>
      <c r="R1298" t="s">
        <v>8316</v>
      </c>
      <c r="S1298" s="9">
        <f t="shared" si="60"/>
        <v>16854.050613425927</v>
      </c>
      <c r="T1298" s="9">
        <f t="shared" si="61"/>
        <v>16874.008946759259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P1299">
        <f t="shared" si="62"/>
        <v>20952.5</v>
      </c>
      <c r="Q1299" t="s">
        <v>8315</v>
      </c>
      <c r="R1299" t="s">
        <v>8316</v>
      </c>
      <c r="S1299" s="9">
        <f t="shared" si="60"/>
        <v>16892.747199074071</v>
      </c>
      <c r="T1299" s="9">
        <f t="shared" si="61"/>
        <v>16922.747199074071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P1300">
        <f t="shared" si="62"/>
        <v>2046.5</v>
      </c>
      <c r="Q1300" t="s">
        <v>8315</v>
      </c>
      <c r="R1300" t="s">
        <v>8316</v>
      </c>
      <c r="S1300" s="9">
        <f t="shared" si="60"/>
        <v>16889.680925925928</v>
      </c>
      <c r="T1300" s="9">
        <f t="shared" si="61"/>
        <v>16919.680925925928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P1301">
        <f t="shared" si="62"/>
        <v>3920</v>
      </c>
      <c r="Q1301" t="s">
        <v>8315</v>
      </c>
      <c r="R1301" t="s">
        <v>8316</v>
      </c>
      <c r="S1301" s="9">
        <f t="shared" si="60"/>
        <v>16600.814340277775</v>
      </c>
      <c r="T1301" s="9">
        <f t="shared" si="61"/>
        <v>16630.814340277775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P1302">
        <f t="shared" si="62"/>
        <v>3525</v>
      </c>
      <c r="Q1302" t="s">
        <v>8315</v>
      </c>
      <c r="R1302" t="s">
        <v>8316</v>
      </c>
      <c r="S1302" s="9">
        <f t="shared" si="60"/>
        <v>16914.675208333334</v>
      </c>
      <c r="T1302" s="9">
        <f t="shared" si="61"/>
        <v>16953.789583333335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P1303">
        <f t="shared" si="62"/>
        <v>2027.5</v>
      </c>
      <c r="Q1303" t="s">
        <v>8315</v>
      </c>
      <c r="R1303" t="s">
        <v>8316</v>
      </c>
      <c r="S1303" s="9">
        <f t="shared" si="60"/>
        <v>16626.749745370369</v>
      </c>
      <c r="T1303" s="9">
        <f t="shared" si="61"/>
        <v>16637.125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P1304">
        <f t="shared" si="62"/>
        <v>2500</v>
      </c>
      <c r="Q1304" t="s">
        <v>8315</v>
      </c>
      <c r="R1304" t="s">
        <v>8316</v>
      </c>
      <c r="S1304" s="9">
        <f t="shared" si="60"/>
        <v>17106.057997685184</v>
      </c>
      <c r="T1304" s="9">
        <f t="shared" si="61"/>
        <v>17136.099664351852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P1305">
        <f t="shared" si="62"/>
        <v>4029.5650000000001</v>
      </c>
      <c r="Q1305" t="s">
        <v>8315</v>
      </c>
      <c r="R1305" t="s">
        <v>8316</v>
      </c>
      <c r="S1305" s="9">
        <f t="shared" si="60"/>
        <v>16997.441203703704</v>
      </c>
      <c r="T1305" s="9">
        <f t="shared" si="61"/>
        <v>17013.458333333332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P1306">
        <f t="shared" si="62"/>
        <v>27925.5</v>
      </c>
      <c r="Q1306" t="s">
        <v>8317</v>
      </c>
      <c r="R1306" t="s">
        <v>8319</v>
      </c>
      <c r="S1306" s="9">
        <f t="shared" si="60"/>
        <v>17178.194502314815</v>
      </c>
      <c r="T1306" s="9">
        <f t="shared" si="61"/>
        <v>17238.152835648147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P1307">
        <f t="shared" si="62"/>
        <v>18896.5</v>
      </c>
      <c r="Q1307" t="s">
        <v>8317</v>
      </c>
      <c r="R1307" t="s">
        <v>8319</v>
      </c>
      <c r="S1307" s="9">
        <f t="shared" si="60"/>
        <v>16974.665601851852</v>
      </c>
      <c r="T1307" s="9">
        <f t="shared" si="61"/>
        <v>17003.729166666668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P1308">
        <f t="shared" si="62"/>
        <v>90885.5</v>
      </c>
      <c r="Q1308" t="s">
        <v>8317</v>
      </c>
      <c r="R1308" t="s">
        <v>8319</v>
      </c>
      <c r="S1308" s="9">
        <f t="shared" si="60"/>
        <v>16378.457569444443</v>
      </c>
      <c r="T1308" s="9">
        <f t="shared" si="61"/>
        <v>16408.457569444443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P1309">
        <f t="shared" si="62"/>
        <v>27878.5</v>
      </c>
      <c r="Q1309" t="s">
        <v>8317</v>
      </c>
      <c r="R1309" t="s">
        <v>8319</v>
      </c>
      <c r="S1309" s="9">
        <f t="shared" si="60"/>
        <v>16818.503229166665</v>
      </c>
      <c r="T1309" s="9">
        <f t="shared" si="61"/>
        <v>16848.503229166665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P1310">
        <f t="shared" si="62"/>
        <v>5568</v>
      </c>
      <c r="Q1310" t="s">
        <v>8317</v>
      </c>
      <c r="R1310" t="s">
        <v>8319</v>
      </c>
      <c r="S1310" s="9">
        <f t="shared" si="60"/>
        <v>17042.613564814816</v>
      </c>
      <c r="T1310" s="9">
        <f t="shared" si="61"/>
        <v>17082.613564814816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P1311">
        <f t="shared" si="62"/>
        <v>12189.5</v>
      </c>
      <c r="Q1311" t="s">
        <v>8317</v>
      </c>
      <c r="R1311" t="s">
        <v>8319</v>
      </c>
      <c r="S1311" s="9">
        <f t="shared" si="60"/>
        <v>16688.882731481481</v>
      </c>
      <c r="T1311" s="9">
        <f t="shared" si="61"/>
        <v>16723.882731481481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P1312">
        <f t="shared" si="62"/>
        <v>11550</v>
      </c>
      <c r="Q1312" t="s">
        <v>8317</v>
      </c>
      <c r="R1312" t="s">
        <v>8319</v>
      </c>
      <c r="S1312" s="9">
        <f t="shared" si="60"/>
        <v>16987.667245370369</v>
      </c>
      <c r="T1312" s="9">
        <f t="shared" si="61"/>
        <v>17032.667245370369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P1313">
        <f t="shared" si="62"/>
        <v>165035</v>
      </c>
      <c r="Q1313" t="s">
        <v>8317</v>
      </c>
      <c r="R1313" t="s">
        <v>8319</v>
      </c>
      <c r="S1313" s="9">
        <f t="shared" si="60"/>
        <v>17100.80230324074</v>
      </c>
      <c r="T1313" s="9">
        <f t="shared" si="61"/>
        <v>17135.843969907408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P1314">
        <f t="shared" si="62"/>
        <v>2314</v>
      </c>
      <c r="Q1314" t="s">
        <v>8317</v>
      </c>
      <c r="R1314" t="s">
        <v>8319</v>
      </c>
      <c r="S1314" s="9">
        <f t="shared" si="60"/>
        <v>16513.702800925927</v>
      </c>
      <c r="T1314" s="9">
        <f t="shared" si="61"/>
        <v>16543.702800925927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P1315">
        <f t="shared" si="62"/>
        <v>26223</v>
      </c>
      <c r="Q1315" t="s">
        <v>8317</v>
      </c>
      <c r="R1315" t="s">
        <v>8319</v>
      </c>
      <c r="S1315" s="9">
        <f t="shared" si="60"/>
        <v>16833.709652777776</v>
      </c>
      <c r="T1315" s="9">
        <f t="shared" si="61"/>
        <v>16863.709652777776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P1316">
        <f t="shared" si="62"/>
        <v>91014</v>
      </c>
      <c r="Q1316" t="s">
        <v>8317</v>
      </c>
      <c r="R1316" t="s">
        <v>8319</v>
      </c>
      <c r="S1316" s="9">
        <f t="shared" si="60"/>
        <v>17035.669675925925</v>
      </c>
      <c r="T1316" s="9">
        <f t="shared" si="61"/>
        <v>17095.669675925925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P1317">
        <f t="shared" si="62"/>
        <v>70202</v>
      </c>
      <c r="Q1317" t="s">
        <v>8317</v>
      </c>
      <c r="R1317" t="s">
        <v>8319</v>
      </c>
      <c r="S1317" s="9">
        <f t="shared" si="60"/>
        <v>16709.498240740741</v>
      </c>
      <c r="T1317" s="9">
        <f t="shared" si="61"/>
        <v>16745.041666666668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P1318">
        <f t="shared" si="62"/>
        <v>37500.5</v>
      </c>
      <c r="Q1318" t="s">
        <v>8317</v>
      </c>
      <c r="R1318" t="s">
        <v>8319</v>
      </c>
      <c r="S1318" s="9">
        <f t="shared" si="60"/>
        <v>16824.96190972222</v>
      </c>
      <c r="T1318" s="9">
        <f t="shared" si="61"/>
        <v>16859.96190972222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P1319">
        <f t="shared" si="62"/>
        <v>105733.5</v>
      </c>
      <c r="Q1319" t="s">
        <v>8317</v>
      </c>
      <c r="R1319" t="s">
        <v>8319</v>
      </c>
      <c r="S1319" s="9">
        <f t="shared" si="60"/>
        <v>16951.235486111113</v>
      </c>
      <c r="T1319" s="9">
        <f t="shared" si="61"/>
        <v>17003.583333333332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P1320">
        <f t="shared" si="62"/>
        <v>23065</v>
      </c>
      <c r="Q1320" t="s">
        <v>8317</v>
      </c>
      <c r="R1320" t="s">
        <v>8319</v>
      </c>
      <c r="S1320" s="9">
        <f t="shared" si="60"/>
        <v>16416.043657407408</v>
      </c>
      <c r="T1320" s="9">
        <f t="shared" si="61"/>
        <v>16446.043657407408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P1321">
        <f t="shared" si="62"/>
        <v>3338</v>
      </c>
      <c r="Q1321" t="s">
        <v>8317</v>
      </c>
      <c r="R1321" t="s">
        <v>8319</v>
      </c>
      <c r="S1321" s="9">
        <f t="shared" si="60"/>
        <v>16247.812094907407</v>
      </c>
      <c r="T1321" s="9">
        <f t="shared" si="61"/>
        <v>16262.666666666666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P1322">
        <f t="shared" si="62"/>
        <v>50251.5</v>
      </c>
      <c r="Q1322" t="s">
        <v>8317</v>
      </c>
      <c r="R1322" t="s">
        <v>8319</v>
      </c>
      <c r="S1322" s="9">
        <f t="shared" si="60"/>
        <v>17136.690347222222</v>
      </c>
      <c r="T1322" s="9">
        <f t="shared" si="61"/>
        <v>17165.958333333332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P1323">
        <f t="shared" si="62"/>
        <v>234009.5</v>
      </c>
      <c r="Q1323" t="s">
        <v>8317</v>
      </c>
      <c r="R1323" t="s">
        <v>8319</v>
      </c>
      <c r="S1323" s="9">
        <f t="shared" si="60"/>
        <v>17128.749270833334</v>
      </c>
      <c r="T1323" s="9">
        <f t="shared" si="61"/>
        <v>17158.749270833334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P1324">
        <f t="shared" si="62"/>
        <v>17553</v>
      </c>
      <c r="Q1324" t="s">
        <v>8317</v>
      </c>
      <c r="R1324" t="s">
        <v>8319</v>
      </c>
      <c r="S1324" s="9">
        <f t="shared" si="60"/>
        <v>16546.65653935185</v>
      </c>
      <c r="T1324" s="9">
        <f t="shared" si="61"/>
        <v>16576.65653935185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P1325">
        <f t="shared" si="62"/>
        <v>8166</v>
      </c>
      <c r="Q1325" t="s">
        <v>8317</v>
      </c>
      <c r="R1325" t="s">
        <v>8319</v>
      </c>
      <c r="S1325" s="9">
        <f t="shared" si="60"/>
        <v>16882.698449074072</v>
      </c>
      <c r="T1325" s="9">
        <f t="shared" si="61"/>
        <v>16917.288194444445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P1326">
        <f t="shared" si="62"/>
        <v>27460</v>
      </c>
      <c r="Q1326" t="s">
        <v>8317</v>
      </c>
      <c r="R1326" t="s">
        <v>8319</v>
      </c>
      <c r="S1326" s="9">
        <f t="shared" si="60"/>
        <v>17057.633703703705</v>
      </c>
      <c r="T1326" s="9">
        <f t="shared" si="61"/>
        <v>17087.633703703705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P1327">
        <f t="shared" si="62"/>
        <v>10243</v>
      </c>
      <c r="Q1327" t="s">
        <v>8317</v>
      </c>
      <c r="R1327" t="s">
        <v>8319</v>
      </c>
      <c r="S1327" s="9">
        <f t="shared" si="60"/>
        <v>17135.086053240742</v>
      </c>
      <c r="T1327" s="9">
        <f t="shared" si="61"/>
        <v>17165.086053240742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P1328">
        <f t="shared" si="62"/>
        <v>50565</v>
      </c>
      <c r="Q1328" t="s">
        <v>8317</v>
      </c>
      <c r="R1328" t="s">
        <v>8319</v>
      </c>
      <c r="S1328" s="9">
        <f t="shared" si="60"/>
        <v>16405.791990740738</v>
      </c>
      <c r="T1328" s="9">
        <f t="shared" si="61"/>
        <v>16450.791990740738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P1329">
        <f t="shared" si="62"/>
        <v>24852.5</v>
      </c>
      <c r="Q1329" t="s">
        <v>8317</v>
      </c>
      <c r="R1329" t="s">
        <v>8319</v>
      </c>
      <c r="S1329" s="9">
        <f t="shared" si="60"/>
        <v>16554.678645833334</v>
      </c>
      <c r="T1329" s="9">
        <f t="shared" si="61"/>
        <v>16584.678645833334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P1330">
        <f t="shared" si="62"/>
        <v>38374</v>
      </c>
      <c r="Q1330" t="s">
        <v>8317</v>
      </c>
      <c r="R1330" t="s">
        <v>8319</v>
      </c>
      <c r="S1330" s="9">
        <f t="shared" si="60"/>
        <v>17043.642754629629</v>
      </c>
      <c r="T1330" s="9">
        <f t="shared" si="61"/>
        <v>17088.642754629629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P1331">
        <f t="shared" si="62"/>
        <v>25204</v>
      </c>
      <c r="Q1331" t="s">
        <v>8317</v>
      </c>
      <c r="R1331" t="s">
        <v>8319</v>
      </c>
      <c r="S1331" s="9">
        <f t="shared" si="60"/>
        <v>16366.221585648147</v>
      </c>
      <c r="T1331" s="9">
        <f t="shared" si="61"/>
        <v>16406.263252314813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P1332">
        <f t="shared" si="62"/>
        <v>21436.5</v>
      </c>
      <c r="Q1332" t="s">
        <v>8317</v>
      </c>
      <c r="R1332" t="s">
        <v>8319</v>
      </c>
      <c r="S1332" s="9">
        <f t="shared" si="60"/>
        <v>16953.276724537038</v>
      </c>
      <c r="T1332" s="9">
        <f t="shared" si="61"/>
        <v>16984.166666666668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P1333">
        <f t="shared" si="62"/>
        <v>126708.5</v>
      </c>
      <c r="Q1333" t="s">
        <v>8317</v>
      </c>
      <c r="R1333" t="s">
        <v>8319</v>
      </c>
      <c r="S1333" s="9">
        <f t="shared" si="60"/>
        <v>17000.504097222223</v>
      </c>
      <c r="T1333" s="9">
        <f t="shared" si="61"/>
        <v>17030.504097222223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P1334">
        <f t="shared" si="62"/>
        <v>5057.5</v>
      </c>
      <c r="Q1334" t="s">
        <v>8317</v>
      </c>
      <c r="R1334" t="s">
        <v>8319</v>
      </c>
      <c r="S1334" s="9">
        <f t="shared" si="60"/>
        <v>17163.060277777779</v>
      </c>
      <c r="T1334" s="9">
        <f t="shared" si="61"/>
        <v>17193.060277777779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P1335">
        <f t="shared" si="62"/>
        <v>1250</v>
      </c>
      <c r="Q1335" t="s">
        <v>8317</v>
      </c>
      <c r="R1335" t="s">
        <v>8319</v>
      </c>
      <c r="S1335" s="9">
        <f t="shared" si="60"/>
        <v>16237.106770833334</v>
      </c>
      <c r="T1335" s="9">
        <f t="shared" si="61"/>
        <v>16267.106770833334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P1336">
        <f t="shared" si="62"/>
        <v>73651.5</v>
      </c>
      <c r="Q1336" t="s">
        <v>8317</v>
      </c>
      <c r="R1336" t="s">
        <v>8319</v>
      </c>
      <c r="S1336" s="9">
        <f t="shared" si="60"/>
        <v>16841.774155092593</v>
      </c>
      <c r="T1336" s="9">
        <f t="shared" si="61"/>
        <v>16871.774155092593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P1337">
        <f t="shared" si="62"/>
        <v>14970</v>
      </c>
      <c r="Q1337" t="s">
        <v>8317</v>
      </c>
      <c r="R1337" t="s">
        <v>8319</v>
      </c>
      <c r="S1337" s="9">
        <f t="shared" si="60"/>
        <v>16744.936365740741</v>
      </c>
      <c r="T1337" s="9">
        <f t="shared" si="61"/>
        <v>16774.936365740741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P1338">
        <f t="shared" si="62"/>
        <v>92473.5</v>
      </c>
      <c r="Q1338" t="s">
        <v>8317</v>
      </c>
      <c r="R1338" t="s">
        <v>8319</v>
      </c>
      <c r="S1338" s="9">
        <f t="shared" si="60"/>
        <v>16386.86375</v>
      </c>
      <c r="T1338" s="9">
        <f t="shared" si="61"/>
        <v>16421.86375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P1339">
        <f t="shared" si="62"/>
        <v>37345.5</v>
      </c>
      <c r="Q1339" t="s">
        <v>8317</v>
      </c>
      <c r="R1339" t="s">
        <v>8319</v>
      </c>
      <c r="S1339" s="9">
        <f t="shared" si="60"/>
        <v>17198.577303240741</v>
      </c>
      <c r="T1339" s="9">
        <f t="shared" si="61"/>
        <v>17228.577303240741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P1340">
        <f t="shared" si="62"/>
        <v>15495.5</v>
      </c>
      <c r="Q1340" t="s">
        <v>8317</v>
      </c>
      <c r="R1340" t="s">
        <v>8319</v>
      </c>
      <c r="S1340" s="9">
        <f t="shared" si="60"/>
        <v>16619.803622685184</v>
      </c>
      <c r="T1340" s="9">
        <f t="shared" si="61"/>
        <v>16649.803622685184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P1341">
        <f t="shared" si="62"/>
        <v>26658.5</v>
      </c>
      <c r="Q1341" t="s">
        <v>8317</v>
      </c>
      <c r="R1341" t="s">
        <v>8319</v>
      </c>
      <c r="S1341" s="9">
        <f t="shared" si="60"/>
        <v>16367.647164351853</v>
      </c>
      <c r="T1341" s="9">
        <f t="shared" si="61"/>
        <v>16412.68883101852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P1342">
        <f t="shared" si="62"/>
        <v>840</v>
      </c>
      <c r="Q1342" t="s">
        <v>8317</v>
      </c>
      <c r="R1342" t="s">
        <v>8319</v>
      </c>
      <c r="S1342" s="9">
        <f t="shared" si="60"/>
        <v>16267.595520833334</v>
      </c>
      <c r="T1342" s="9">
        <f t="shared" si="61"/>
        <v>16297.595520833334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P1343">
        <f t="shared" si="62"/>
        <v>21295</v>
      </c>
      <c r="Q1343" t="s">
        <v>8317</v>
      </c>
      <c r="R1343" t="s">
        <v>8319</v>
      </c>
      <c r="S1343" s="9">
        <f t="shared" si="60"/>
        <v>17043.624039351853</v>
      </c>
      <c r="T1343" s="9">
        <f t="shared" si="61"/>
        <v>17075.624039351853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P1344">
        <f t="shared" si="62"/>
        <v>25050</v>
      </c>
      <c r="Q1344" t="s">
        <v>8317</v>
      </c>
      <c r="R1344" t="s">
        <v>8319</v>
      </c>
      <c r="S1344" s="9">
        <f t="shared" si="60"/>
        <v>16603.816423611108</v>
      </c>
      <c r="T1344" s="9">
        <f t="shared" si="61"/>
        <v>16633.816423611108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P1345">
        <f t="shared" si="62"/>
        <v>50574.5</v>
      </c>
      <c r="Q1345" t="s">
        <v>8317</v>
      </c>
      <c r="R1345" t="s">
        <v>8319</v>
      </c>
      <c r="S1345" s="9">
        <f t="shared" si="60"/>
        <v>16973.526423611111</v>
      </c>
      <c r="T1345" s="9">
        <f t="shared" si="61"/>
        <v>17032.165972222221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P1346">
        <f t="shared" si="62"/>
        <v>3583</v>
      </c>
      <c r="Q1346" t="s">
        <v>8320</v>
      </c>
      <c r="R1346" t="s">
        <v>8321</v>
      </c>
      <c r="S1346" s="9">
        <f t="shared" si="60"/>
        <v>16953.789803240743</v>
      </c>
      <c r="T1346" s="9">
        <f t="shared" si="61"/>
        <v>16982.789803240743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P1347">
        <f t="shared" si="62"/>
        <v>337.5</v>
      </c>
      <c r="Q1347" t="s">
        <v>8320</v>
      </c>
      <c r="R1347" t="s">
        <v>8321</v>
      </c>
      <c r="S1347" s="9">
        <f t="shared" ref="S1347:S1410" si="63">(((J1347/60)/60)/24)</f>
        <v>16230.814340277777</v>
      </c>
      <c r="T1347" s="9">
        <f t="shared" ref="T1347:T1410" si="64">(((I1347/60/60)/24))</f>
        <v>16265.814340277777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P1348">
        <f t="shared" ref="P1348:P1411" si="65">AVERAGE(D1348:E1348)</f>
        <v>6059.5</v>
      </c>
      <c r="Q1348" t="s">
        <v>8320</v>
      </c>
      <c r="R1348" t="s">
        <v>8321</v>
      </c>
      <c r="S1348" s="9">
        <f t="shared" si="63"/>
        <v>15853.075821759259</v>
      </c>
      <c r="T1348" s="9">
        <f t="shared" si="64"/>
        <v>15883.075821759259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P1349">
        <f t="shared" si="65"/>
        <v>2527.5</v>
      </c>
      <c r="Q1349" t="s">
        <v>8320</v>
      </c>
      <c r="R1349" t="s">
        <v>8321</v>
      </c>
      <c r="S1349" s="9">
        <f t="shared" si="63"/>
        <v>16471.638020833332</v>
      </c>
      <c r="T1349" s="9">
        <f t="shared" si="64"/>
        <v>16501.638020833332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P1350">
        <f t="shared" si="65"/>
        <v>5930</v>
      </c>
      <c r="Q1350" t="s">
        <v>8320</v>
      </c>
      <c r="R1350" t="s">
        <v>8321</v>
      </c>
      <c r="S1350" s="9">
        <f t="shared" si="63"/>
        <v>16394.506168981479</v>
      </c>
      <c r="T1350" s="9">
        <f t="shared" si="64"/>
        <v>16422.506168981479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P1351">
        <f t="shared" si="65"/>
        <v>7605</v>
      </c>
      <c r="Q1351" t="s">
        <v>8320</v>
      </c>
      <c r="R1351" t="s">
        <v>8321</v>
      </c>
      <c r="S1351" s="9">
        <f t="shared" si="63"/>
        <v>16748.33258101852</v>
      </c>
      <c r="T1351" s="9">
        <f t="shared" si="64"/>
        <v>16785.290972222221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P1352">
        <f t="shared" si="65"/>
        <v>5101.25</v>
      </c>
      <c r="Q1352" t="s">
        <v>8320</v>
      </c>
      <c r="R1352" t="s">
        <v>8321</v>
      </c>
      <c r="S1352" s="9">
        <f t="shared" si="63"/>
        <v>16765.013125000001</v>
      </c>
      <c r="T1352" s="9">
        <f t="shared" si="64"/>
        <v>16795.013125000001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P1353">
        <f t="shared" si="65"/>
        <v>20126.5</v>
      </c>
      <c r="Q1353" t="s">
        <v>8320</v>
      </c>
      <c r="R1353" t="s">
        <v>8321</v>
      </c>
      <c r="S1353" s="9">
        <f t="shared" si="63"/>
        <v>16813.740092592594</v>
      </c>
      <c r="T1353" s="9">
        <f t="shared" si="64"/>
        <v>16843.740092592594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P1354">
        <f t="shared" si="65"/>
        <v>11807</v>
      </c>
      <c r="Q1354" t="s">
        <v>8320</v>
      </c>
      <c r="R1354" t="s">
        <v>8321</v>
      </c>
      <c r="S1354" s="9">
        <f t="shared" si="63"/>
        <v>16631.578310185185</v>
      </c>
      <c r="T1354" s="9">
        <f t="shared" si="64"/>
        <v>16683.165972222221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P1355">
        <f t="shared" si="65"/>
        <v>1168</v>
      </c>
      <c r="Q1355" t="s">
        <v>8320</v>
      </c>
      <c r="R1355" t="s">
        <v>8321</v>
      </c>
      <c r="S1355" s="9">
        <f t="shared" si="63"/>
        <v>15740.117916666668</v>
      </c>
      <c r="T1355" s="9">
        <f t="shared" si="64"/>
        <v>15775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P1356">
        <f t="shared" si="65"/>
        <v>1381.5</v>
      </c>
      <c r="Q1356" t="s">
        <v>8320</v>
      </c>
      <c r="R1356" t="s">
        <v>8321</v>
      </c>
      <c r="S1356" s="9">
        <f t="shared" si="63"/>
        <v>16933.807627314814</v>
      </c>
      <c r="T1356" s="9">
        <f t="shared" si="64"/>
        <v>16963.807627314814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P1357">
        <f t="shared" si="65"/>
        <v>2783.5</v>
      </c>
      <c r="Q1357" t="s">
        <v>8320</v>
      </c>
      <c r="R1357" t="s">
        <v>8321</v>
      </c>
      <c r="S1357" s="9">
        <f t="shared" si="63"/>
        <v>15644.254687499999</v>
      </c>
      <c r="T1357" s="9">
        <f t="shared" si="64"/>
        <v>15674.416666666666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P1358">
        <f t="shared" si="65"/>
        <v>4807.7800000000007</v>
      </c>
      <c r="Q1358" t="s">
        <v>8320</v>
      </c>
      <c r="R1358" t="s">
        <v>8321</v>
      </c>
      <c r="S1358" s="9">
        <f t="shared" si="63"/>
        <v>15861.03888888889</v>
      </c>
      <c r="T1358" s="9">
        <f t="shared" si="64"/>
        <v>15891.03888888889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P1359">
        <f t="shared" si="65"/>
        <v>2253</v>
      </c>
      <c r="Q1359" t="s">
        <v>8320</v>
      </c>
      <c r="R1359" t="s">
        <v>8321</v>
      </c>
      <c r="S1359" s="9">
        <f t="shared" si="63"/>
        <v>15735.962233796296</v>
      </c>
      <c r="T1359" s="9">
        <f t="shared" si="64"/>
        <v>15765.249305555555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P1360">
        <f t="shared" si="65"/>
        <v>3175</v>
      </c>
      <c r="Q1360" t="s">
        <v>8320</v>
      </c>
      <c r="R1360" t="s">
        <v>8321</v>
      </c>
      <c r="S1360" s="9">
        <f t="shared" si="63"/>
        <v>15120.570868055556</v>
      </c>
      <c r="T1360" s="9">
        <f t="shared" si="64"/>
        <v>15150.570868055556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P1361">
        <f t="shared" si="65"/>
        <v>712</v>
      </c>
      <c r="Q1361" t="s">
        <v>8320</v>
      </c>
      <c r="R1361" t="s">
        <v>8321</v>
      </c>
      <c r="S1361" s="9">
        <f t="shared" si="63"/>
        <v>15099.814699074073</v>
      </c>
      <c r="T1361" s="9">
        <f t="shared" si="64"/>
        <v>15161.814699074073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P1362">
        <f t="shared" si="65"/>
        <v>2049</v>
      </c>
      <c r="Q1362" t="s">
        <v>8320</v>
      </c>
      <c r="R1362" t="s">
        <v>8321</v>
      </c>
      <c r="S1362" s="9">
        <f t="shared" si="63"/>
        <v>15526.900694444443</v>
      </c>
      <c r="T1362" s="9">
        <f t="shared" si="64"/>
        <v>15554.900694444443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P1363">
        <f t="shared" si="65"/>
        <v>6779.5</v>
      </c>
      <c r="Q1363" t="s">
        <v>8320</v>
      </c>
      <c r="R1363" t="s">
        <v>8321</v>
      </c>
      <c r="S1363" s="9">
        <f t="shared" si="63"/>
        <v>16212.71726851852</v>
      </c>
      <c r="T1363" s="9">
        <f t="shared" si="64"/>
        <v>16242.71726851852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P1364">
        <f t="shared" si="65"/>
        <v>1045.5</v>
      </c>
      <c r="Q1364" t="s">
        <v>8320</v>
      </c>
      <c r="R1364" t="s">
        <v>8321</v>
      </c>
      <c r="S1364" s="9">
        <f t="shared" si="63"/>
        <v>15895.934386574074</v>
      </c>
      <c r="T1364" s="9">
        <f t="shared" si="64"/>
        <v>15955.934386574074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P1365">
        <f t="shared" si="65"/>
        <v>200</v>
      </c>
      <c r="Q1365" t="s">
        <v>8320</v>
      </c>
      <c r="R1365" t="s">
        <v>8321</v>
      </c>
      <c r="S1365" s="9">
        <f t="shared" si="63"/>
        <v>16827.8440625</v>
      </c>
      <c r="T1365" s="9">
        <f t="shared" si="64"/>
        <v>16846.332638888889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P1366">
        <f t="shared" si="65"/>
        <v>45915</v>
      </c>
      <c r="Q1366" t="s">
        <v>8323</v>
      </c>
      <c r="R1366" t="s">
        <v>8324</v>
      </c>
      <c r="S1366" s="9">
        <f t="shared" si="63"/>
        <v>16382.695671296295</v>
      </c>
      <c r="T1366" s="9">
        <f t="shared" si="64"/>
        <v>16442.695671296296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P1367">
        <f t="shared" si="65"/>
        <v>7510</v>
      </c>
      <c r="Q1367" t="s">
        <v>8323</v>
      </c>
      <c r="R1367" t="s">
        <v>8324</v>
      </c>
      <c r="S1367" s="9">
        <f t="shared" si="63"/>
        <v>16480.733240740741</v>
      </c>
      <c r="T1367" s="9">
        <f t="shared" si="64"/>
        <v>16510.691574074073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P1368">
        <f t="shared" si="65"/>
        <v>8493.3450000000012</v>
      </c>
      <c r="Q1368" t="s">
        <v>8323</v>
      </c>
      <c r="R1368" t="s">
        <v>8324</v>
      </c>
      <c r="S1368" s="9">
        <f t="shared" si="63"/>
        <v>16355.996099537037</v>
      </c>
      <c r="T1368" s="9">
        <f t="shared" si="64"/>
        <v>16401.037766203703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P1369">
        <f t="shared" si="65"/>
        <v>5356.5</v>
      </c>
      <c r="Q1369" t="s">
        <v>8323</v>
      </c>
      <c r="R1369" t="s">
        <v>8324</v>
      </c>
      <c r="S1369" s="9">
        <f t="shared" si="63"/>
        <v>16723.002893518518</v>
      </c>
      <c r="T1369" s="9">
        <f t="shared" si="64"/>
        <v>16753.044560185186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P1370">
        <f t="shared" si="65"/>
        <v>5267.5</v>
      </c>
      <c r="Q1370" t="s">
        <v>8323</v>
      </c>
      <c r="R1370" t="s">
        <v>8324</v>
      </c>
      <c r="S1370" s="9">
        <f t="shared" si="63"/>
        <v>16577.190902777777</v>
      </c>
      <c r="T1370" s="9">
        <f t="shared" si="64"/>
        <v>16601.190902777777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P1371">
        <f t="shared" si="65"/>
        <v>33225.315000000002</v>
      </c>
      <c r="Q1371" t="s">
        <v>8323</v>
      </c>
      <c r="R1371" t="s">
        <v>8324</v>
      </c>
      <c r="S1371" s="9">
        <f t="shared" si="63"/>
        <v>16141.594282407406</v>
      </c>
      <c r="T1371" s="9">
        <f t="shared" si="64"/>
        <v>16171.594282407406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P1372">
        <f t="shared" si="65"/>
        <v>1527.5</v>
      </c>
      <c r="Q1372" t="s">
        <v>8323</v>
      </c>
      <c r="R1372" t="s">
        <v>8324</v>
      </c>
      <c r="S1372" s="9">
        <f t="shared" si="63"/>
        <v>15979.00335648148</v>
      </c>
      <c r="T1372" s="9">
        <f t="shared" si="64"/>
        <v>15994.00335648148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P1373">
        <f t="shared" si="65"/>
        <v>7247</v>
      </c>
      <c r="Q1373" t="s">
        <v>8323</v>
      </c>
      <c r="R1373" t="s">
        <v>8324</v>
      </c>
      <c r="S1373" s="9">
        <f t="shared" si="63"/>
        <v>16532.758587962962</v>
      </c>
      <c r="T1373" s="9">
        <f t="shared" si="64"/>
        <v>16562.758587962962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P1374">
        <f t="shared" si="65"/>
        <v>560</v>
      </c>
      <c r="Q1374" t="s">
        <v>8323</v>
      </c>
      <c r="R1374" t="s">
        <v>8324</v>
      </c>
      <c r="S1374" s="9">
        <f t="shared" si="63"/>
        <v>15503.739953703705</v>
      </c>
      <c r="T1374" s="9">
        <f t="shared" si="64"/>
        <v>15533.739953703705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P1375">
        <f t="shared" si="65"/>
        <v>10250.5</v>
      </c>
      <c r="Q1375" t="s">
        <v>8323</v>
      </c>
      <c r="R1375" t="s">
        <v>8324</v>
      </c>
      <c r="S1375" s="9">
        <f t="shared" si="63"/>
        <v>17135.951770833333</v>
      </c>
      <c r="T1375" s="9">
        <f t="shared" si="64"/>
        <v>17165.951770833333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P1376">
        <f t="shared" si="65"/>
        <v>2171</v>
      </c>
      <c r="Q1376" t="s">
        <v>8323</v>
      </c>
      <c r="R1376" t="s">
        <v>8324</v>
      </c>
      <c r="S1376" s="9">
        <f t="shared" si="63"/>
        <v>16855.161898148148</v>
      </c>
      <c r="T1376" s="9">
        <f t="shared" si="64"/>
        <v>16885.12023148148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P1377">
        <f t="shared" si="65"/>
        <v>5426.5</v>
      </c>
      <c r="Q1377" t="s">
        <v>8323</v>
      </c>
      <c r="R1377" t="s">
        <v>8324</v>
      </c>
      <c r="S1377" s="9">
        <f t="shared" si="63"/>
        <v>17151.066192129631</v>
      </c>
      <c r="T1377" s="9">
        <f t="shared" si="64"/>
        <v>17181.066192129631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P1378">
        <f t="shared" si="65"/>
        <v>6521</v>
      </c>
      <c r="Q1378" t="s">
        <v>8323</v>
      </c>
      <c r="R1378" t="s">
        <v>8324</v>
      </c>
      <c r="S1378" s="9">
        <f t="shared" si="63"/>
        <v>17108.669050925924</v>
      </c>
      <c r="T1378" s="9">
        <f t="shared" si="64"/>
        <v>17138.710717592592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P1379">
        <f t="shared" si="65"/>
        <v>1405</v>
      </c>
      <c r="Q1379" t="s">
        <v>8323</v>
      </c>
      <c r="R1379" t="s">
        <v>8324</v>
      </c>
      <c r="S1379" s="9">
        <f t="shared" si="63"/>
        <v>17178.219560185185</v>
      </c>
      <c r="T1379" s="9">
        <f t="shared" si="64"/>
        <v>17200.174305555556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P1380">
        <f t="shared" si="65"/>
        <v>3033.5</v>
      </c>
      <c r="Q1380" t="s">
        <v>8323</v>
      </c>
      <c r="R1380" t="s">
        <v>8324</v>
      </c>
      <c r="S1380" s="9">
        <f t="shared" si="63"/>
        <v>16999.759374999998</v>
      </c>
      <c r="T1380" s="9">
        <f t="shared" si="64"/>
        <v>17014.759374999998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P1381">
        <f t="shared" si="65"/>
        <v>10580</v>
      </c>
      <c r="Q1381" t="s">
        <v>8323</v>
      </c>
      <c r="R1381" t="s">
        <v>8324</v>
      </c>
      <c r="S1381" s="9">
        <f t="shared" si="63"/>
        <v>16561.491620370372</v>
      </c>
      <c r="T1381" s="9">
        <f t="shared" si="64"/>
        <v>16591.491620370372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P1382">
        <f t="shared" si="65"/>
        <v>65.5</v>
      </c>
      <c r="Q1382" t="s">
        <v>8323</v>
      </c>
      <c r="R1382" t="s">
        <v>8324</v>
      </c>
      <c r="S1382" s="9">
        <f t="shared" si="63"/>
        <v>16572.762800925924</v>
      </c>
      <c r="T1382" s="9">
        <f t="shared" si="64"/>
        <v>16595.083333333332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P1383">
        <f t="shared" si="65"/>
        <v>5177.5</v>
      </c>
      <c r="Q1383" t="s">
        <v>8323</v>
      </c>
      <c r="R1383" t="s">
        <v>8324</v>
      </c>
      <c r="S1383" s="9">
        <f t="shared" si="63"/>
        <v>17134.214409722223</v>
      </c>
      <c r="T1383" s="9">
        <f t="shared" si="64"/>
        <v>17164.214409722223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P1384">
        <f t="shared" si="65"/>
        <v>8174.5</v>
      </c>
      <c r="Q1384" t="s">
        <v>8323</v>
      </c>
      <c r="R1384" t="s">
        <v>8324</v>
      </c>
      <c r="S1384" s="9">
        <f t="shared" si="63"/>
        <v>15801.800185185186</v>
      </c>
      <c r="T1384" s="9">
        <f t="shared" si="64"/>
        <v>15831.800185185186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P1385">
        <f t="shared" si="65"/>
        <v>3436.5</v>
      </c>
      <c r="Q1385" t="s">
        <v>8323</v>
      </c>
      <c r="R1385" t="s">
        <v>8324</v>
      </c>
      <c r="S1385" s="9">
        <f t="shared" si="63"/>
        <v>17138.074976851851</v>
      </c>
      <c r="T1385" s="9">
        <f t="shared" si="64"/>
        <v>17158.074976851851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P1386">
        <f t="shared" si="65"/>
        <v>3921.5</v>
      </c>
      <c r="Q1386" t="s">
        <v>8323</v>
      </c>
      <c r="R1386" t="s">
        <v>8324</v>
      </c>
      <c r="S1386" s="9">
        <f t="shared" si="63"/>
        <v>16591.735208333332</v>
      </c>
      <c r="T1386" s="9">
        <f t="shared" si="64"/>
        <v>16621.735208333332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P1387">
        <f t="shared" si="65"/>
        <v>8416.244999999999</v>
      </c>
      <c r="Q1387" t="s">
        <v>8323</v>
      </c>
      <c r="R1387" t="s">
        <v>8324</v>
      </c>
      <c r="S1387" s="9">
        <f t="shared" si="63"/>
        <v>16864.688900462963</v>
      </c>
      <c r="T1387" s="9">
        <f t="shared" si="64"/>
        <v>16920.507638888888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P1388">
        <f t="shared" si="65"/>
        <v>637.5</v>
      </c>
      <c r="Q1388" t="s">
        <v>8323</v>
      </c>
      <c r="R1388" t="s">
        <v>8324</v>
      </c>
      <c r="S1388" s="9">
        <f t="shared" si="63"/>
        <v>16615.646863425925</v>
      </c>
      <c r="T1388" s="9">
        <f t="shared" si="64"/>
        <v>16645.646863425925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P1389">
        <f t="shared" si="65"/>
        <v>4732.5</v>
      </c>
      <c r="Q1389" t="s">
        <v>8323</v>
      </c>
      <c r="R1389" t="s">
        <v>8324</v>
      </c>
      <c r="S1389" s="9">
        <f t="shared" si="63"/>
        <v>16557.921238425926</v>
      </c>
      <c r="T1389" s="9">
        <f t="shared" si="64"/>
        <v>16589.1875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P1390">
        <f t="shared" si="65"/>
        <v>5870.1849999999995</v>
      </c>
      <c r="Q1390" t="s">
        <v>8323</v>
      </c>
      <c r="R1390" t="s">
        <v>8324</v>
      </c>
      <c r="S1390" s="9">
        <f t="shared" si="63"/>
        <v>17065.614780092594</v>
      </c>
      <c r="T1390" s="9">
        <f t="shared" si="64"/>
        <v>17091.676388888889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P1391">
        <f t="shared" si="65"/>
        <v>613.5</v>
      </c>
      <c r="Q1391" t="s">
        <v>8323</v>
      </c>
      <c r="R1391" t="s">
        <v>8324</v>
      </c>
      <c r="S1391" s="9">
        <f t="shared" si="63"/>
        <v>16996.480983796297</v>
      </c>
      <c r="T1391" s="9">
        <f t="shared" si="64"/>
        <v>17026.480983796297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P1392">
        <f t="shared" si="65"/>
        <v>2927.5</v>
      </c>
      <c r="Q1392" t="s">
        <v>8323</v>
      </c>
      <c r="R1392" t="s">
        <v>8324</v>
      </c>
      <c r="S1392" s="9">
        <f t="shared" si="63"/>
        <v>16518.803310185183</v>
      </c>
      <c r="T1392" s="9">
        <f t="shared" si="64"/>
        <v>16552.716666666667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P1393">
        <f t="shared" si="65"/>
        <v>525.5</v>
      </c>
      <c r="Q1393" t="s">
        <v>8323</v>
      </c>
      <c r="R1393" t="s">
        <v>8324</v>
      </c>
      <c r="S1393" s="9">
        <f t="shared" si="63"/>
        <v>16624.650671296295</v>
      </c>
      <c r="T1393" s="9">
        <f t="shared" si="64"/>
        <v>16669.207638888889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P1394">
        <f t="shared" si="65"/>
        <v>2670.5</v>
      </c>
      <c r="Q1394" t="s">
        <v>8323</v>
      </c>
      <c r="R1394" t="s">
        <v>8324</v>
      </c>
      <c r="S1394" s="9">
        <f t="shared" si="63"/>
        <v>16832.154930555556</v>
      </c>
      <c r="T1394" s="9">
        <f t="shared" si="64"/>
        <v>16863.154930555556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P1395">
        <f t="shared" si="65"/>
        <v>10117.5</v>
      </c>
      <c r="Q1395" t="s">
        <v>8323</v>
      </c>
      <c r="R1395" t="s">
        <v>8324</v>
      </c>
      <c r="S1395" s="9">
        <f t="shared" si="63"/>
        <v>16984.681979166668</v>
      </c>
      <c r="T1395" s="9">
        <f t="shared" si="64"/>
        <v>17014.681979166668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P1396">
        <f t="shared" si="65"/>
        <v>833</v>
      </c>
      <c r="Q1396" t="s">
        <v>8323</v>
      </c>
      <c r="R1396" t="s">
        <v>8324</v>
      </c>
      <c r="S1396" s="9">
        <f t="shared" si="63"/>
        <v>17183.144976851851</v>
      </c>
      <c r="T1396" s="9">
        <f t="shared" si="64"/>
        <v>17226.125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P1397">
        <f t="shared" si="65"/>
        <v>3708</v>
      </c>
      <c r="Q1397" t="s">
        <v>8323</v>
      </c>
      <c r="R1397" t="s">
        <v>8324</v>
      </c>
      <c r="S1397" s="9">
        <f t="shared" si="63"/>
        <v>17150.908344907406</v>
      </c>
      <c r="T1397" s="9">
        <f t="shared" si="64"/>
        <v>17180.908344907406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P1398">
        <f t="shared" si="65"/>
        <v>6219</v>
      </c>
      <c r="Q1398" t="s">
        <v>8323</v>
      </c>
      <c r="R1398" t="s">
        <v>8324</v>
      </c>
      <c r="S1398" s="9">
        <f t="shared" si="63"/>
        <v>16449.99863425926</v>
      </c>
      <c r="T1398" s="9">
        <f t="shared" si="64"/>
        <v>16479.99863425926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P1399">
        <f t="shared" si="65"/>
        <v>10692.5</v>
      </c>
      <c r="Q1399" t="s">
        <v>8323</v>
      </c>
      <c r="R1399" t="s">
        <v>8324</v>
      </c>
      <c r="S1399" s="9">
        <f t="shared" si="63"/>
        <v>17071.917939814815</v>
      </c>
      <c r="T1399" s="9">
        <f t="shared" si="64"/>
        <v>17101.888194444444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P1400">
        <f t="shared" si="65"/>
        <v>4613</v>
      </c>
      <c r="Q1400" t="s">
        <v>8323</v>
      </c>
      <c r="R1400" t="s">
        <v>8324</v>
      </c>
      <c r="S1400" s="9">
        <f t="shared" si="63"/>
        <v>16957.874236111111</v>
      </c>
      <c r="T1400" s="9">
        <f t="shared" si="64"/>
        <v>16987.874236111111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P1401">
        <f t="shared" si="65"/>
        <v>10176.5</v>
      </c>
      <c r="Q1401" t="s">
        <v>8323</v>
      </c>
      <c r="R1401" t="s">
        <v>8324</v>
      </c>
      <c r="S1401" s="9">
        <f t="shared" si="63"/>
        <v>16320.004317129627</v>
      </c>
      <c r="T1401" s="9">
        <f t="shared" si="64"/>
        <v>16350.004317129627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P1402">
        <f t="shared" si="65"/>
        <v>468</v>
      </c>
      <c r="Q1402" t="s">
        <v>8323</v>
      </c>
      <c r="R1402" t="s">
        <v>8324</v>
      </c>
      <c r="S1402" s="9">
        <f t="shared" si="63"/>
        <v>16929.341122685186</v>
      </c>
      <c r="T1402" s="9">
        <f t="shared" si="64"/>
        <v>16964.229166666668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P1403">
        <f t="shared" si="65"/>
        <v>7456.5</v>
      </c>
      <c r="Q1403" t="s">
        <v>8323</v>
      </c>
      <c r="R1403" t="s">
        <v>8324</v>
      </c>
      <c r="S1403" s="9">
        <f t="shared" si="63"/>
        <v>15830.996226851852</v>
      </c>
      <c r="T1403" s="9">
        <f t="shared" si="64"/>
        <v>15851.996226851852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P1404">
        <f t="shared" si="65"/>
        <v>2614.5</v>
      </c>
      <c r="Q1404" t="s">
        <v>8323</v>
      </c>
      <c r="R1404" t="s">
        <v>8324</v>
      </c>
      <c r="S1404" s="9">
        <f t="shared" si="63"/>
        <v>16496.053368055556</v>
      </c>
      <c r="T1404" s="9">
        <f t="shared" si="64"/>
        <v>16556.011701388892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P1405">
        <f t="shared" si="65"/>
        <v>4051.5</v>
      </c>
      <c r="Q1405" t="s">
        <v>8323</v>
      </c>
      <c r="R1405" t="s">
        <v>8324</v>
      </c>
      <c r="S1405" s="9">
        <f t="shared" si="63"/>
        <v>15882.062905092593</v>
      </c>
      <c r="T1405" s="9">
        <f t="shared" si="64"/>
        <v>15912.062905092593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P1406">
        <f t="shared" si="65"/>
        <v>7370.5</v>
      </c>
      <c r="Q1406" t="s">
        <v>8320</v>
      </c>
      <c r="R1406" t="s">
        <v>8339</v>
      </c>
      <c r="S1406" s="9">
        <f t="shared" si="63"/>
        <v>16463.510243055556</v>
      </c>
      <c r="T1406" s="9">
        <f t="shared" si="64"/>
        <v>16488.510243055556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P1407">
        <f t="shared" si="65"/>
        <v>12552.5</v>
      </c>
      <c r="Q1407" t="s">
        <v>8320</v>
      </c>
      <c r="R1407" t="s">
        <v>8339</v>
      </c>
      <c r="S1407" s="9">
        <f t="shared" si="63"/>
        <v>16372.68056712963</v>
      </c>
      <c r="T1407" s="9">
        <f t="shared" si="64"/>
        <v>16402.722233796296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P1408">
        <f t="shared" si="65"/>
        <v>6007.5</v>
      </c>
      <c r="Q1408" t="s">
        <v>8320</v>
      </c>
      <c r="R1408" t="s">
        <v>8339</v>
      </c>
      <c r="S1408" s="9">
        <f t="shared" si="63"/>
        <v>16728.432951388888</v>
      </c>
      <c r="T1408" s="9">
        <f t="shared" si="64"/>
        <v>16781.416666666668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P1409">
        <f t="shared" si="65"/>
        <v>1507.5</v>
      </c>
      <c r="Q1409" t="s">
        <v>8320</v>
      </c>
      <c r="R1409" t="s">
        <v>8339</v>
      </c>
      <c r="S1409" s="9">
        <f t="shared" si="63"/>
        <v>16269.536782407406</v>
      </c>
      <c r="T1409" s="9">
        <f t="shared" si="64"/>
        <v>16294.536782407406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P1410">
        <f t="shared" si="65"/>
        <v>536</v>
      </c>
      <c r="Q1410" t="s">
        <v>8320</v>
      </c>
      <c r="R1410" t="s">
        <v>8339</v>
      </c>
      <c r="S1410" s="9">
        <f t="shared" si="63"/>
        <v>16722.872175925924</v>
      </c>
      <c r="T1410" s="9">
        <f t="shared" si="64"/>
        <v>16752.913842592592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P1411">
        <f t="shared" si="65"/>
        <v>2000</v>
      </c>
      <c r="Q1411" t="s">
        <v>8320</v>
      </c>
      <c r="R1411" t="s">
        <v>8339</v>
      </c>
      <c r="S1411" s="9">
        <f t="shared" ref="S1411:S1474" si="66">(((J1411/60)/60)/24)</f>
        <v>16376.133506944445</v>
      </c>
      <c r="T1411" s="9">
        <f t="shared" ref="T1411:T1474" si="67">(((I1411/60/60)/24))</f>
        <v>16436.175173611111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P1412">
        <f t="shared" ref="P1412:P1475" si="68">AVERAGE(D1412:E1412)</f>
        <v>3000.5</v>
      </c>
      <c r="Q1412" t="s">
        <v>8320</v>
      </c>
      <c r="R1412" t="s">
        <v>8339</v>
      </c>
      <c r="S1412" s="9">
        <f t="shared" si="66"/>
        <v>16910.318518518518</v>
      </c>
      <c r="T1412" s="9">
        <f t="shared" si="67"/>
        <v>16955.318518518518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P1413">
        <f t="shared" si="68"/>
        <v>1503.5</v>
      </c>
      <c r="Q1413" t="s">
        <v>8320</v>
      </c>
      <c r="R1413" t="s">
        <v>8339</v>
      </c>
      <c r="S1413" s="9">
        <f t="shared" si="66"/>
        <v>16444.059027777777</v>
      </c>
      <c r="T1413" s="9">
        <f t="shared" si="67"/>
        <v>16472.059027777777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P1414">
        <f t="shared" si="68"/>
        <v>3660</v>
      </c>
      <c r="Q1414" t="s">
        <v>8320</v>
      </c>
      <c r="R1414" t="s">
        <v>8339</v>
      </c>
      <c r="S1414" s="9">
        <f t="shared" si="66"/>
        <v>16378.063645833332</v>
      </c>
      <c r="T1414" s="9">
        <f t="shared" si="67"/>
        <v>16408.063645833332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P1415">
        <f t="shared" si="68"/>
        <v>1050</v>
      </c>
      <c r="Q1415" t="s">
        <v>8320</v>
      </c>
      <c r="R1415" t="s">
        <v>8339</v>
      </c>
      <c r="S1415" s="9">
        <f t="shared" si="66"/>
        <v>16791.437152777777</v>
      </c>
      <c r="T1415" s="9">
        <f t="shared" si="67"/>
        <v>16851.437152777777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P1416">
        <f t="shared" si="68"/>
        <v>250.5</v>
      </c>
      <c r="Q1416" t="s">
        <v>8320</v>
      </c>
      <c r="R1416" t="s">
        <v>8339</v>
      </c>
      <c r="S1416" s="9">
        <f t="shared" si="66"/>
        <v>17139.253090277776</v>
      </c>
      <c r="T1416" s="9">
        <f t="shared" si="67"/>
        <v>17169.253090277776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P1417">
        <f t="shared" si="68"/>
        <v>2600</v>
      </c>
      <c r="Q1417" t="s">
        <v>8320</v>
      </c>
      <c r="R1417" t="s">
        <v>8339</v>
      </c>
      <c r="S1417" s="9">
        <f t="shared" si="66"/>
        <v>16623.675821759261</v>
      </c>
      <c r="T1417" s="9">
        <f t="shared" si="67"/>
        <v>16663.675821759261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P1418">
        <f t="shared" si="68"/>
        <v>25000</v>
      </c>
      <c r="Q1418" t="s">
        <v>8320</v>
      </c>
      <c r="R1418" t="s">
        <v>8339</v>
      </c>
      <c r="S1418" s="9">
        <f t="shared" si="66"/>
        <v>16730.926145833331</v>
      </c>
      <c r="T1418" s="9">
        <f t="shared" si="67"/>
        <v>16760.967812499999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P1419">
        <f t="shared" si="68"/>
        <v>2277.5</v>
      </c>
      <c r="Q1419" t="s">
        <v>8320</v>
      </c>
      <c r="R1419" t="s">
        <v>8339</v>
      </c>
      <c r="S1419" s="9">
        <f t="shared" si="66"/>
        <v>16663.150162037036</v>
      </c>
      <c r="T1419" s="9">
        <f t="shared" si="67"/>
        <v>16693.465972222224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P1420">
        <f t="shared" si="68"/>
        <v>1503</v>
      </c>
      <c r="Q1420" t="s">
        <v>8320</v>
      </c>
      <c r="R1420" t="s">
        <v>8339</v>
      </c>
      <c r="S1420" s="9">
        <f t="shared" si="66"/>
        <v>16826.456412037038</v>
      </c>
      <c r="T1420" s="9">
        <f t="shared" si="67"/>
        <v>16856.456412037038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P1421">
        <f t="shared" si="68"/>
        <v>3372.5</v>
      </c>
      <c r="Q1421" t="s">
        <v>8320</v>
      </c>
      <c r="R1421" t="s">
        <v>8339</v>
      </c>
      <c r="S1421" s="9">
        <f t="shared" si="66"/>
        <v>17053.456238425926</v>
      </c>
      <c r="T1421" s="9">
        <f t="shared" si="67"/>
        <v>17083.456238425926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P1422">
        <f t="shared" si="68"/>
        <v>56.5</v>
      </c>
      <c r="Q1422" t="s">
        <v>8320</v>
      </c>
      <c r="R1422" t="s">
        <v>8339</v>
      </c>
      <c r="S1422" s="9">
        <f t="shared" si="66"/>
        <v>16955.667662037038</v>
      </c>
      <c r="T1422" s="9">
        <f t="shared" si="67"/>
        <v>16980.667662037038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P1423">
        <f t="shared" si="68"/>
        <v>100100</v>
      </c>
      <c r="Q1423" t="s">
        <v>8320</v>
      </c>
      <c r="R1423" t="s">
        <v>8339</v>
      </c>
      <c r="S1423" s="9">
        <f t="shared" si="66"/>
        <v>16444.915613425928</v>
      </c>
      <c r="T1423" s="9">
        <f t="shared" si="67"/>
        <v>16474.915613425928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P1424">
        <f t="shared" si="68"/>
        <v>12513</v>
      </c>
      <c r="Q1424" t="s">
        <v>8320</v>
      </c>
      <c r="R1424" t="s">
        <v>8339</v>
      </c>
      <c r="S1424" s="9">
        <f t="shared" si="66"/>
        <v>17035.239629629628</v>
      </c>
      <c r="T1424" s="9">
        <f t="shared" si="67"/>
        <v>17065.239629629628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P1425">
        <f t="shared" si="68"/>
        <v>15050</v>
      </c>
      <c r="Q1425" t="s">
        <v>8320</v>
      </c>
      <c r="R1425" t="s">
        <v>8339</v>
      </c>
      <c r="S1425" s="9">
        <f t="shared" si="66"/>
        <v>16771.360312500001</v>
      </c>
      <c r="T1425" s="9">
        <f t="shared" si="67"/>
        <v>16801.360312500001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P1426">
        <f t="shared" si="68"/>
        <v>4513.5</v>
      </c>
      <c r="Q1426" t="s">
        <v>8320</v>
      </c>
      <c r="R1426" t="s">
        <v>8339</v>
      </c>
      <c r="S1426" s="9">
        <f t="shared" si="66"/>
        <v>17107.717615740741</v>
      </c>
      <c r="T1426" s="9">
        <f t="shared" si="67"/>
        <v>17120.759282407405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P1427">
        <f t="shared" si="68"/>
        <v>6500</v>
      </c>
      <c r="Q1427" t="s">
        <v>8320</v>
      </c>
      <c r="R1427" t="s">
        <v>8339</v>
      </c>
      <c r="S1427" s="9">
        <f t="shared" si="66"/>
        <v>16524.131469907406</v>
      </c>
      <c r="T1427" s="9">
        <f t="shared" si="67"/>
        <v>16554.131469907406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P1428">
        <f t="shared" si="68"/>
        <v>500</v>
      </c>
      <c r="Q1428" t="s">
        <v>8320</v>
      </c>
      <c r="R1428" t="s">
        <v>8339</v>
      </c>
      <c r="S1428" s="9">
        <f t="shared" si="66"/>
        <v>16611.390277777777</v>
      </c>
      <c r="T1428" s="9">
        <f t="shared" si="67"/>
        <v>16671.390277777777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P1429">
        <f t="shared" si="68"/>
        <v>2709.5</v>
      </c>
      <c r="Q1429" t="s">
        <v>8320</v>
      </c>
      <c r="R1429" t="s">
        <v>8339</v>
      </c>
      <c r="S1429" s="9">
        <f t="shared" si="66"/>
        <v>17032.851678240742</v>
      </c>
      <c r="T1429" s="9">
        <f t="shared" si="67"/>
        <v>17062.851678240742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P1430">
        <f t="shared" si="68"/>
        <v>522.5</v>
      </c>
      <c r="Q1430" t="s">
        <v>8320</v>
      </c>
      <c r="R1430" t="s">
        <v>8339</v>
      </c>
      <c r="S1430" s="9">
        <f t="shared" si="66"/>
        <v>16863.379826388889</v>
      </c>
      <c r="T1430" s="9">
        <f t="shared" si="67"/>
        <v>16893.338159722221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P1431">
        <f t="shared" si="68"/>
        <v>5000</v>
      </c>
      <c r="Q1431" t="s">
        <v>8320</v>
      </c>
      <c r="R1431" t="s">
        <v>8339</v>
      </c>
      <c r="S1431" s="9">
        <f t="shared" si="66"/>
        <v>16505.060671296294</v>
      </c>
      <c r="T1431" s="9">
        <f t="shared" si="67"/>
        <v>16535.060671296294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P1432">
        <f t="shared" si="68"/>
        <v>2701.5</v>
      </c>
      <c r="Q1432" t="s">
        <v>8320</v>
      </c>
      <c r="R1432" t="s">
        <v>8339</v>
      </c>
      <c r="S1432" s="9">
        <f t="shared" si="66"/>
        <v>16392.813518518517</v>
      </c>
      <c r="T1432" s="9">
        <f t="shared" si="67"/>
        <v>16423.813518518517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P1433">
        <f t="shared" si="68"/>
        <v>11215.5</v>
      </c>
      <c r="Q1433" t="s">
        <v>8320</v>
      </c>
      <c r="R1433" t="s">
        <v>8339</v>
      </c>
      <c r="S1433" s="9">
        <f t="shared" si="66"/>
        <v>16735.210833333334</v>
      </c>
      <c r="T1433" s="9">
        <f t="shared" si="67"/>
        <v>16765.252499999999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P1434">
        <f t="shared" si="68"/>
        <v>20000</v>
      </c>
      <c r="Q1434" t="s">
        <v>8320</v>
      </c>
      <c r="R1434" t="s">
        <v>8339</v>
      </c>
      <c r="S1434" s="9">
        <f t="shared" si="66"/>
        <v>16606.780416666668</v>
      </c>
      <c r="T1434" s="9">
        <f t="shared" si="67"/>
        <v>16636.780416666668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P1435">
        <f t="shared" si="68"/>
        <v>6402.5</v>
      </c>
      <c r="Q1435" t="s">
        <v>8320</v>
      </c>
      <c r="R1435" t="s">
        <v>8339</v>
      </c>
      <c r="S1435" s="9">
        <f t="shared" si="66"/>
        <v>17104.625868055555</v>
      </c>
      <c r="T1435" s="9">
        <f t="shared" si="67"/>
        <v>17145.458333333332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P1436">
        <f t="shared" si="68"/>
        <v>45095</v>
      </c>
      <c r="Q1436" t="s">
        <v>8320</v>
      </c>
      <c r="R1436" t="s">
        <v>8339</v>
      </c>
      <c r="S1436" s="9">
        <f t="shared" si="66"/>
        <v>16573.767106481482</v>
      </c>
      <c r="T1436" s="9">
        <f t="shared" si="67"/>
        <v>16594.625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P1437">
        <f t="shared" si="68"/>
        <v>7507.5</v>
      </c>
      <c r="Q1437" t="s">
        <v>8320</v>
      </c>
      <c r="R1437" t="s">
        <v>8339</v>
      </c>
      <c r="S1437" s="9">
        <f t="shared" si="66"/>
        <v>16689.780324074076</v>
      </c>
      <c r="T1437" s="9">
        <f t="shared" si="67"/>
        <v>16719.780324074076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P1438">
        <f t="shared" si="68"/>
        <v>5038.5</v>
      </c>
      <c r="Q1438" t="s">
        <v>8320</v>
      </c>
      <c r="R1438" t="s">
        <v>8339</v>
      </c>
      <c r="S1438" s="9">
        <f t="shared" si="66"/>
        <v>16822.35019675926</v>
      </c>
      <c r="T1438" s="9">
        <f t="shared" si="67"/>
        <v>16852.35019675926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P1439">
        <f t="shared" si="68"/>
        <v>1903.5</v>
      </c>
      <c r="Q1439" t="s">
        <v>8320</v>
      </c>
      <c r="R1439" t="s">
        <v>8339</v>
      </c>
      <c r="S1439" s="9">
        <f t="shared" si="66"/>
        <v>16227.531701388887</v>
      </c>
      <c r="T1439" s="9">
        <f t="shared" si="67"/>
        <v>16264.207638888889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P1440">
        <f t="shared" si="68"/>
        <v>10300</v>
      </c>
      <c r="Q1440" t="s">
        <v>8320</v>
      </c>
      <c r="R1440" t="s">
        <v>8339</v>
      </c>
      <c r="S1440" s="9">
        <f t="shared" si="66"/>
        <v>16888.871516203704</v>
      </c>
      <c r="T1440" s="9">
        <f t="shared" si="67"/>
        <v>16918.579861111113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P1441">
        <f t="shared" si="68"/>
        <v>1452.5</v>
      </c>
      <c r="Q1441" t="s">
        <v>8320</v>
      </c>
      <c r="R1441" t="s">
        <v>8339</v>
      </c>
      <c r="S1441" s="9">
        <f t="shared" si="66"/>
        <v>16471.829872685183</v>
      </c>
      <c r="T1441" s="9">
        <f t="shared" si="67"/>
        <v>16501.829872685183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P1442">
        <f t="shared" si="68"/>
        <v>6500.5</v>
      </c>
      <c r="Q1442" t="s">
        <v>8320</v>
      </c>
      <c r="R1442" t="s">
        <v>8339</v>
      </c>
      <c r="S1442" s="9">
        <f t="shared" si="66"/>
        <v>16917.748414351849</v>
      </c>
      <c r="T1442" s="9">
        <f t="shared" si="67"/>
        <v>16947.748414351849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P1443">
        <f t="shared" si="68"/>
        <v>91010</v>
      </c>
      <c r="Q1443" t="s">
        <v>8320</v>
      </c>
      <c r="R1443" t="s">
        <v>8339</v>
      </c>
      <c r="S1443" s="9">
        <f t="shared" si="66"/>
        <v>16629.765844907408</v>
      </c>
      <c r="T1443" s="9">
        <f t="shared" si="67"/>
        <v>16689.765844907408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P1444">
        <f t="shared" si="68"/>
        <v>750</v>
      </c>
      <c r="Q1444" t="s">
        <v>8320</v>
      </c>
      <c r="R1444" t="s">
        <v>8339</v>
      </c>
      <c r="S1444" s="9">
        <f t="shared" si="66"/>
        <v>16916.645347222224</v>
      </c>
      <c r="T1444" s="9">
        <f t="shared" si="67"/>
        <v>16946.645347222224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P1445">
        <f t="shared" si="68"/>
        <v>6500</v>
      </c>
      <c r="Q1445" t="s">
        <v>8320</v>
      </c>
      <c r="R1445" t="s">
        <v>8339</v>
      </c>
      <c r="S1445" s="9">
        <f t="shared" si="66"/>
        <v>17138.926030092593</v>
      </c>
      <c r="T1445" s="9">
        <f t="shared" si="67"/>
        <v>17168.926030092593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P1446">
        <f t="shared" si="68"/>
        <v>2475</v>
      </c>
      <c r="Q1446" t="s">
        <v>8320</v>
      </c>
      <c r="R1446" t="s">
        <v>8339</v>
      </c>
      <c r="S1446" s="9">
        <f t="shared" si="66"/>
        <v>16630.873402777779</v>
      </c>
      <c r="T1446" s="9">
        <f t="shared" si="67"/>
        <v>16690.873402777779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P1447">
        <f t="shared" si="68"/>
        <v>65000</v>
      </c>
      <c r="Q1447" t="s">
        <v>8320</v>
      </c>
      <c r="R1447" t="s">
        <v>8339</v>
      </c>
      <c r="S1447" s="9">
        <f t="shared" si="66"/>
        <v>16570.542303240742</v>
      </c>
      <c r="T1447" s="9">
        <f t="shared" si="67"/>
        <v>16600.542303240742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P1448">
        <f t="shared" si="68"/>
        <v>450</v>
      </c>
      <c r="Q1448" t="s">
        <v>8320</v>
      </c>
      <c r="R1448" t="s">
        <v>8339</v>
      </c>
      <c r="S1448" s="9">
        <f t="shared" si="66"/>
        <v>16892.447662037037</v>
      </c>
      <c r="T1448" s="9">
        <f t="shared" si="67"/>
        <v>16912.447662037037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P1449">
        <f t="shared" si="68"/>
        <v>250037.5</v>
      </c>
      <c r="Q1449" t="s">
        <v>8320</v>
      </c>
      <c r="R1449" t="s">
        <v>8339</v>
      </c>
      <c r="S1449" s="9">
        <f t="shared" si="66"/>
        <v>16960.730717592593</v>
      </c>
      <c r="T1449" s="9">
        <f t="shared" si="67"/>
        <v>16990.730717592593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P1450">
        <f t="shared" si="68"/>
        <v>100000</v>
      </c>
      <c r="Q1450" t="s">
        <v>8320</v>
      </c>
      <c r="R1450" t="s">
        <v>8339</v>
      </c>
      <c r="S1450" s="9">
        <f t="shared" si="66"/>
        <v>16546.936550925926</v>
      </c>
      <c r="T1450" s="9">
        <f t="shared" si="67"/>
        <v>16577.225694444445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P1451">
        <f t="shared" si="68"/>
        <v>4444</v>
      </c>
      <c r="Q1451" t="s">
        <v>8320</v>
      </c>
      <c r="R1451" t="s">
        <v>8339</v>
      </c>
      <c r="S1451" s="9">
        <f t="shared" si="66"/>
        <v>16517.811400462964</v>
      </c>
      <c r="T1451" s="9">
        <f t="shared" si="67"/>
        <v>16565.811400462964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P1452">
        <f t="shared" si="68"/>
        <v>50000.5</v>
      </c>
      <c r="Q1452" t="s">
        <v>8320</v>
      </c>
      <c r="R1452" t="s">
        <v>8339</v>
      </c>
      <c r="S1452" s="9">
        <f t="shared" si="66"/>
        <v>16821.171261574073</v>
      </c>
      <c r="T1452" s="9">
        <f t="shared" si="67"/>
        <v>16851.171261574073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P1453">
        <f t="shared" si="68"/>
        <v>9476</v>
      </c>
      <c r="Q1453" t="s">
        <v>8320</v>
      </c>
      <c r="R1453" t="s">
        <v>8339</v>
      </c>
      <c r="S1453" s="9">
        <f t="shared" si="66"/>
        <v>16362.959016203704</v>
      </c>
      <c r="T1453" s="9">
        <f t="shared" si="67"/>
        <v>16393.00068287037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P1454">
        <f t="shared" si="68"/>
        <v>7000</v>
      </c>
      <c r="Q1454" t="s">
        <v>8320</v>
      </c>
      <c r="R1454" t="s">
        <v>8339</v>
      </c>
      <c r="S1454" s="9">
        <f t="shared" si="66"/>
        <v>16249.703275462962</v>
      </c>
      <c r="T1454" s="9">
        <f t="shared" si="67"/>
        <v>16279.703275462962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P1455">
        <f t="shared" si="68"/>
        <v>12500</v>
      </c>
      <c r="Q1455" t="s">
        <v>8320</v>
      </c>
      <c r="R1455" t="s">
        <v>8339</v>
      </c>
      <c r="S1455" s="9">
        <f t="shared" si="66"/>
        <v>17226.696145833332</v>
      </c>
      <c r="T1455" s="9">
        <f t="shared" si="67"/>
        <v>17271.654479166664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P1456">
        <f t="shared" si="68"/>
        <v>882.5</v>
      </c>
      <c r="Q1456" t="s">
        <v>8320</v>
      </c>
      <c r="R1456" t="s">
        <v>8339</v>
      </c>
      <c r="S1456" s="9">
        <f t="shared" si="66"/>
        <v>16894.866666666665</v>
      </c>
      <c r="T1456" s="9">
        <f t="shared" si="67"/>
        <v>16915.915972222221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P1457">
        <f t="shared" si="68"/>
        <v>8287.5</v>
      </c>
      <c r="Q1457" t="s">
        <v>8320</v>
      </c>
      <c r="R1457" t="s">
        <v>8339</v>
      </c>
      <c r="S1457" s="9">
        <f t="shared" si="66"/>
        <v>16263.672685185185</v>
      </c>
      <c r="T1457" s="9">
        <f t="shared" si="67"/>
        <v>16318.56875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P1458">
        <f t="shared" si="68"/>
        <v>2572.5</v>
      </c>
      <c r="Q1458" t="s">
        <v>8320</v>
      </c>
      <c r="R1458" t="s">
        <v>8339</v>
      </c>
      <c r="S1458" s="9">
        <f t="shared" si="66"/>
        <v>17139.668576388889</v>
      </c>
      <c r="T1458" s="9">
        <f t="shared" si="67"/>
        <v>17169.668576388889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P1459">
        <f t="shared" si="68"/>
        <v>3000</v>
      </c>
      <c r="Q1459" t="s">
        <v>8320</v>
      </c>
      <c r="R1459" t="s">
        <v>8339</v>
      </c>
      <c r="S1459" s="9">
        <f t="shared" si="66"/>
        <v>16720.896342592594</v>
      </c>
      <c r="T1459" s="9">
        <f t="shared" si="67"/>
        <v>16750.938009259258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P1460">
        <f t="shared" si="68"/>
        <v>2500</v>
      </c>
      <c r="Q1460" t="s">
        <v>8320</v>
      </c>
      <c r="R1460" t="s">
        <v>8339</v>
      </c>
      <c r="S1460" s="9">
        <f t="shared" si="66"/>
        <v>16262.705555555556</v>
      </c>
      <c r="T1460" s="9">
        <f t="shared" si="67"/>
        <v>16293.166666666666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P1461">
        <f t="shared" si="68"/>
        <v>18500</v>
      </c>
      <c r="Q1461" t="s">
        <v>8320</v>
      </c>
      <c r="R1461" t="s">
        <v>8339</v>
      </c>
      <c r="S1461" s="9">
        <f t="shared" si="66"/>
        <v>16743.204814814813</v>
      </c>
      <c r="T1461" s="9">
        <f t="shared" si="67"/>
        <v>16771.725694444445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P1462">
        <f t="shared" si="68"/>
        <v>12500000</v>
      </c>
      <c r="Q1462" t="s">
        <v>8320</v>
      </c>
      <c r="R1462" t="s">
        <v>8339</v>
      </c>
      <c r="S1462" s="9">
        <f t="shared" si="66"/>
        <v>16346.896967592593</v>
      </c>
      <c r="T1462" s="9">
        <f t="shared" si="67"/>
        <v>16404.989583333332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P1463">
        <f t="shared" si="68"/>
        <v>15093.345000000001</v>
      </c>
      <c r="Q1463" t="s">
        <v>8320</v>
      </c>
      <c r="R1463" t="s">
        <v>8340</v>
      </c>
      <c r="S1463" s="9">
        <f t="shared" si="66"/>
        <v>16330.645300925928</v>
      </c>
      <c r="T1463" s="9">
        <f t="shared" si="67"/>
        <v>16364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P1464">
        <f t="shared" si="68"/>
        <v>4170.3500000000004</v>
      </c>
      <c r="Q1464" t="s">
        <v>8320</v>
      </c>
      <c r="R1464" t="s">
        <v>8340</v>
      </c>
      <c r="S1464" s="9">
        <f t="shared" si="66"/>
        <v>15775.662858796297</v>
      </c>
      <c r="T1464" s="9">
        <f t="shared" si="67"/>
        <v>15805.662858796297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P1465">
        <f t="shared" si="68"/>
        <v>743</v>
      </c>
      <c r="Q1465" t="s">
        <v>8320</v>
      </c>
      <c r="R1465" t="s">
        <v>8340</v>
      </c>
      <c r="S1465" s="9">
        <f t="shared" si="66"/>
        <v>15757.911319444445</v>
      </c>
      <c r="T1465" s="9">
        <f t="shared" si="67"/>
        <v>15802.869652777779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P1466">
        <f t="shared" si="68"/>
        <v>6580</v>
      </c>
      <c r="Q1466" t="s">
        <v>8320</v>
      </c>
      <c r="R1466" t="s">
        <v>8340</v>
      </c>
      <c r="S1466" s="9">
        <f t="shared" si="66"/>
        <v>15722.661550925926</v>
      </c>
      <c r="T1466" s="9">
        <f t="shared" si="67"/>
        <v>15752.661550925926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P1467">
        <f t="shared" si="68"/>
        <v>83462.175000000003</v>
      </c>
      <c r="Q1467" t="s">
        <v>8320</v>
      </c>
      <c r="R1467" t="s">
        <v>8340</v>
      </c>
      <c r="S1467" s="9">
        <f t="shared" si="66"/>
        <v>15390.734398148148</v>
      </c>
      <c r="T1467" s="9">
        <f t="shared" si="67"/>
        <v>15421.125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P1468">
        <f t="shared" si="68"/>
        <v>16630.184999999998</v>
      </c>
      <c r="Q1468" t="s">
        <v>8320</v>
      </c>
      <c r="R1468" t="s">
        <v>8340</v>
      </c>
      <c r="S1468" s="9">
        <f t="shared" si="66"/>
        <v>16771.172060185185</v>
      </c>
      <c r="T1468" s="9">
        <f t="shared" si="67"/>
        <v>16812.208333333332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P1469">
        <f t="shared" si="68"/>
        <v>43016</v>
      </c>
      <c r="Q1469" t="s">
        <v>8320</v>
      </c>
      <c r="R1469" t="s">
        <v>8340</v>
      </c>
      <c r="S1469" s="9">
        <f t="shared" si="66"/>
        <v>15364.801909722222</v>
      </c>
      <c r="T1469" s="9">
        <f t="shared" si="67"/>
        <v>15424.760243055556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P1470">
        <f t="shared" si="68"/>
        <v>9612.5</v>
      </c>
      <c r="Q1470" t="s">
        <v>8320</v>
      </c>
      <c r="R1470" t="s">
        <v>8340</v>
      </c>
      <c r="S1470" s="9">
        <f t="shared" si="66"/>
        <v>15077.01445601852</v>
      </c>
      <c r="T1470" s="9">
        <f t="shared" si="67"/>
        <v>15137.01445601852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P1471">
        <f t="shared" si="68"/>
        <v>46114</v>
      </c>
      <c r="Q1471" t="s">
        <v>8320</v>
      </c>
      <c r="R1471" t="s">
        <v>8340</v>
      </c>
      <c r="S1471" s="9">
        <f t="shared" si="66"/>
        <v>15721.598483796297</v>
      </c>
      <c r="T1471" s="9">
        <f t="shared" si="67"/>
        <v>15751.598483796297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P1472">
        <f t="shared" si="68"/>
        <v>1688.5</v>
      </c>
      <c r="Q1472" t="s">
        <v>8320</v>
      </c>
      <c r="R1472" t="s">
        <v>8340</v>
      </c>
      <c r="S1472" s="9">
        <f t="shared" si="66"/>
        <v>15681.827118055555</v>
      </c>
      <c r="T1472" s="9">
        <f t="shared" si="67"/>
        <v>15702.827118055555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P1473">
        <f t="shared" si="68"/>
        <v>32614.5</v>
      </c>
      <c r="Q1473" t="s">
        <v>8320</v>
      </c>
      <c r="R1473" t="s">
        <v>8340</v>
      </c>
      <c r="S1473" s="9">
        <f t="shared" si="66"/>
        <v>16504.957569444443</v>
      </c>
      <c r="T1473" s="9">
        <f t="shared" si="67"/>
        <v>16534.957569444443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P1474">
        <f t="shared" si="68"/>
        <v>29838</v>
      </c>
      <c r="Q1474" t="s">
        <v>8320</v>
      </c>
      <c r="R1474" t="s">
        <v>8340</v>
      </c>
      <c r="S1474" s="9">
        <f t="shared" si="66"/>
        <v>15964.542858796296</v>
      </c>
      <c r="T1474" s="9">
        <f t="shared" si="67"/>
        <v>15994.542858796296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P1475">
        <f t="shared" si="68"/>
        <v>1653.87</v>
      </c>
      <c r="Q1475" t="s">
        <v>8320</v>
      </c>
      <c r="R1475" t="s">
        <v>8340</v>
      </c>
      <c r="S1475" s="9">
        <f t="shared" ref="S1475:S1538" si="69">(((J1475/60)/60)/24)</f>
        <v>15370.979618055555</v>
      </c>
      <c r="T1475" s="9">
        <f t="shared" ref="T1475:T1538" si="70">(((I1475/60/60)/24))</f>
        <v>15400.979618055555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P1476">
        <f t="shared" ref="P1476:P1539" si="71">AVERAGE(D1476:E1476)</f>
        <v>3184</v>
      </c>
      <c r="Q1476" t="s">
        <v>8320</v>
      </c>
      <c r="R1476" t="s">
        <v>8340</v>
      </c>
      <c r="S1476" s="9">
        <f t="shared" si="69"/>
        <v>15931.727916666665</v>
      </c>
      <c r="T1476" s="9">
        <f t="shared" si="70"/>
        <v>15961.727916666665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P1477">
        <f t="shared" si="71"/>
        <v>21650.224999999999</v>
      </c>
      <c r="Q1477" t="s">
        <v>8320</v>
      </c>
      <c r="R1477" t="s">
        <v>8340</v>
      </c>
      <c r="S1477" s="9">
        <f t="shared" si="69"/>
        <v>16391.722951388889</v>
      </c>
      <c r="T1477" s="9">
        <f t="shared" si="70"/>
        <v>16424.207638888889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P1478">
        <f t="shared" si="71"/>
        <v>22846.639999999999</v>
      </c>
      <c r="Q1478" t="s">
        <v>8320</v>
      </c>
      <c r="R1478" t="s">
        <v>8340</v>
      </c>
      <c r="S1478" s="9">
        <f t="shared" si="69"/>
        <v>15197.041921296297</v>
      </c>
      <c r="T1478" s="9">
        <f t="shared" si="70"/>
        <v>15227.041921296297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P1479">
        <f t="shared" si="71"/>
        <v>31696.5</v>
      </c>
      <c r="Q1479" t="s">
        <v>8320</v>
      </c>
      <c r="R1479" t="s">
        <v>8340</v>
      </c>
      <c r="S1479" s="9">
        <f t="shared" si="69"/>
        <v>15271.615787037037</v>
      </c>
      <c r="T1479" s="9">
        <f t="shared" si="70"/>
        <v>15331.125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P1480">
        <f t="shared" si="71"/>
        <v>320403.55499999999</v>
      </c>
      <c r="Q1480" t="s">
        <v>8320</v>
      </c>
      <c r="R1480" t="s">
        <v>8340</v>
      </c>
      <c r="S1480" s="9">
        <f t="shared" si="69"/>
        <v>15825.871678240741</v>
      </c>
      <c r="T1480" s="9">
        <f t="shared" si="70"/>
        <v>15839.871678240741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P1481">
        <f t="shared" si="71"/>
        <v>1899</v>
      </c>
      <c r="Q1481" t="s">
        <v>8320</v>
      </c>
      <c r="R1481" t="s">
        <v>8340</v>
      </c>
      <c r="S1481" s="9">
        <f t="shared" si="69"/>
        <v>16185.745243055555</v>
      </c>
      <c r="T1481" s="9">
        <f t="shared" si="70"/>
        <v>16200.165972222223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P1482">
        <f t="shared" si="71"/>
        <v>54260.1</v>
      </c>
      <c r="Q1482" t="s">
        <v>8320</v>
      </c>
      <c r="R1482" t="s">
        <v>8340</v>
      </c>
      <c r="S1482" s="9">
        <f t="shared" si="69"/>
        <v>15895.934016203704</v>
      </c>
      <c r="T1482" s="9">
        <f t="shared" si="70"/>
        <v>15912.708333333334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P1483">
        <f t="shared" si="71"/>
        <v>2552.5</v>
      </c>
      <c r="Q1483" t="s">
        <v>8320</v>
      </c>
      <c r="R1483" t="s">
        <v>8322</v>
      </c>
      <c r="S1483" s="9">
        <f t="shared" si="69"/>
        <v>15981.922974537038</v>
      </c>
      <c r="T1483" s="9">
        <f t="shared" si="70"/>
        <v>16011.922974537038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P1484">
        <f t="shared" si="71"/>
        <v>2502.5</v>
      </c>
      <c r="Q1484" t="s">
        <v>8320</v>
      </c>
      <c r="R1484" t="s">
        <v>8322</v>
      </c>
      <c r="S1484" s="9">
        <f t="shared" si="69"/>
        <v>15567.858055555558</v>
      </c>
      <c r="T1484" s="9">
        <f t="shared" si="70"/>
        <v>15590.327083333332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P1485">
        <f t="shared" si="71"/>
        <v>3525</v>
      </c>
      <c r="Q1485" t="s">
        <v>8320</v>
      </c>
      <c r="R1485" t="s">
        <v>8322</v>
      </c>
      <c r="S1485" s="9">
        <f t="shared" si="69"/>
        <v>16979.192997685186</v>
      </c>
      <c r="T1485" s="9">
        <f t="shared" si="70"/>
        <v>17004.192997685186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P1486">
        <f t="shared" si="71"/>
        <v>1000</v>
      </c>
      <c r="Q1486" t="s">
        <v>8320</v>
      </c>
      <c r="R1486" t="s">
        <v>8322</v>
      </c>
      <c r="S1486" s="9">
        <f t="shared" si="69"/>
        <v>15484.200960648146</v>
      </c>
      <c r="T1486" s="9">
        <f t="shared" si="70"/>
        <v>15542.61875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P1487">
        <f t="shared" si="71"/>
        <v>3425</v>
      </c>
      <c r="Q1487" t="s">
        <v>8320</v>
      </c>
      <c r="R1487" t="s">
        <v>8322</v>
      </c>
      <c r="S1487" s="9">
        <f t="shared" si="69"/>
        <v>16561.795983796295</v>
      </c>
      <c r="T1487" s="9">
        <f t="shared" si="70"/>
        <v>16606.795983796295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P1488">
        <f t="shared" si="71"/>
        <v>10024</v>
      </c>
      <c r="Q1488" t="s">
        <v>8320</v>
      </c>
      <c r="R1488" t="s">
        <v>8322</v>
      </c>
      <c r="S1488" s="9">
        <f t="shared" si="69"/>
        <v>16463.168530092593</v>
      </c>
      <c r="T1488" s="9">
        <f t="shared" si="70"/>
        <v>16493.168530092593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P1489">
        <f t="shared" si="71"/>
        <v>5000</v>
      </c>
      <c r="Q1489" t="s">
        <v>8320</v>
      </c>
      <c r="R1489" t="s">
        <v>8322</v>
      </c>
      <c r="S1489" s="9">
        <f t="shared" si="69"/>
        <v>16985.917488425926</v>
      </c>
      <c r="T1489" s="9">
        <f t="shared" si="70"/>
        <v>17015.917488425926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P1490">
        <f t="shared" si="71"/>
        <v>7680</v>
      </c>
      <c r="Q1490" t="s">
        <v>8320</v>
      </c>
      <c r="R1490" t="s">
        <v>8322</v>
      </c>
      <c r="S1490" s="9">
        <f t="shared" si="69"/>
        <v>16045.563194444445</v>
      </c>
      <c r="T1490" s="9">
        <f t="shared" si="70"/>
        <v>16075.563194444445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P1491">
        <f t="shared" si="71"/>
        <v>2500</v>
      </c>
      <c r="Q1491" t="s">
        <v>8320</v>
      </c>
      <c r="R1491" t="s">
        <v>8322</v>
      </c>
      <c r="S1491" s="9">
        <f t="shared" si="69"/>
        <v>15629.611712962964</v>
      </c>
      <c r="T1491" s="9">
        <f t="shared" si="70"/>
        <v>15659.65337962963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P1492">
        <f t="shared" si="71"/>
        <v>1897.5</v>
      </c>
      <c r="Q1492" t="s">
        <v>8320</v>
      </c>
      <c r="R1492" t="s">
        <v>8322</v>
      </c>
      <c r="S1492" s="9">
        <f t="shared" si="69"/>
        <v>15951.561041666666</v>
      </c>
      <c r="T1492" s="9">
        <f t="shared" si="70"/>
        <v>15980.561041666666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P1493">
        <f t="shared" si="71"/>
        <v>650</v>
      </c>
      <c r="Q1493" t="s">
        <v>8320</v>
      </c>
      <c r="R1493" t="s">
        <v>8322</v>
      </c>
      <c r="S1493" s="9">
        <f t="shared" si="69"/>
        <v>16422.713460648149</v>
      </c>
      <c r="T1493" s="9">
        <f t="shared" si="70"/>
        <v>16481.651388888891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P1494">
        <f t="shared" si="71"/>
        <v>2015</v>
      </c>
      <c r="Q1494" t="s">
        <v>8320</v>
      </c>
      <c r="R1494" t="s">
        <v>8322</v>
      </c>
      <c r="S1494" s="9">
        <f t="shared" si="69"/>
        <v>15113.884791666669</v>
      </c>
      <c r="T1494" s="9">
        <f t="shared" si="70"/>
        <v>15143.884791666669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P1495">
        <f t="shared" si="71"/>
        <v>1200</v>
      </c>
      <c r="Q1495" t="s">
        <v>8320</v>
      </c>
      <c r="R1495" t="s">
        <v>8322</v>
      </c>
      <c r="S1495" s="9">
        <f t="shared" si="69"/>
        <v>15842.866608796297</v>
      </c>
      <c r="T1495" s="9">
        <f t="shared" si="70"/>
        <v>15872.866608796297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P1496">
        <f t="shared" si="71"/>
        <v>2722.5</v>
      </c>
      <c r="Q1496" t="s">
        <v>8320</v>
      </c>
      <c r="R1496" t="s">
        <v>8322</v>
      </c>
      <c r="S1496" s="9">
        <f t="shared" si="69"/>
        <v>16498.722372685184</v>
      </c>
      <c r="T1496" s="9">
        <f t="shared" si="70"/>
        <v>16528.651388888891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P1497">
        <f t="shared" si="71"/>
        <v>1000</v>
      </c>
      <c r="Q1497" t="s">
        <v>8320</v>
      </c>
      <c r="R1497" t="s">
        <v>8322</v>
      </c>
      <c r="S1497" s="9">
        <f t="shared" si="69"/>
        <v>15183.789710648149</v>
      </c>
      <c r="T1497" s="9">
        <f t="shared" si="70"/>
        <v>15213.789710648149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P1498">
        <f t="shared" si="71"/>
        <v>750</v>
      </c>
      <c r="Q1498" t="s">
        <v>8320</v>
      </c>
      <c r="R1498" t="s">
        <v>8322</v>
      </c>
      <c r="S1498" s="9">
        <f t="shared" si="69"/>
        <v>16269.475219907406</v>
      </c>
      <c r="T1498" s="9">
        <f t="shared" si="70"/>
        <v>16329.475219907406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P1499">
        <f t="shared" si="71"/>
        <v>7500.5</v>
      </c>
      <c r="Q1499" t="s">
        <v>8320</v>
      </c>
      <c r="R1499" t="s">
        <v>8322</v>
      </c>
      <c r="S1499" s="9">
        <f t="shared" si="69"/>
        <v>15875.64261574074</v>
      </c>
      <c r="T1499" s="9">
        <f t="shared" si="70"/>
        <v>15917.821527777778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P1500">
        <f t="shared" si="71"/>
        <v>1528.5</v>
      </c>
      <c r="Q1500" t="s">
        <v>8320</v>
      </c>
      <c r="R1500" t="s">
        <v>8322</v>
      </c>
      <c r="S1500" s="9">
        <f t="shared" si="69"/>
        <v>16271.983541666668</v>
      </c>
      <c r="T1500" s="9">
        <f t="shared" si="70"/>
        <v>16316.983541666668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P1501">
        <f t="shared" si="71"/>
        <v>1002.5</v>
      </c>
      <c r="Q1501" t="s">
        <v>8320</v>
      </c>
      <c r="R1501" t="s">
        <v>8322</v>
      </c>
      <c r="S1501" s="9">
        <f t="shared" si="69"/>
        <v>16958.007326388888</v>
      </c>
      <c r="T1501" s="9">
        <f t="shared" si="70"/>
        <v>17018.007326388888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P1502">
        <f t="shared" si="71"/>
        <v>1750.5</v>
      </c>
      <c r="Q1502" t="s">
        <v>8320</v>
      </c>
      <c r="R1502" t="s">
        <v>8322</v>
      </c>
      <c r="S1502" s="9">
        <f t="shared" si="69"/>
        <v>15796.904594907408</v>
      </c>
      <c r="T1502" s="9">
        <f t="shared" si="70"/>
        <v>15826.904594907408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P1503">
        <f t="shared" si="71"/>
        <v>69246</v>
      </c>
      <c r="Q1503" t="s">
        <v>8336</v>
      </c>
      <c r="R1503" t="s">
        <v>8337</v>
      </c>
      <c r="S1503" s="9">
        <f t="shared" si="69"/>
        <v>16594.583599537036</v>
      </c>
      <c r="T1503" s="9">
        <f t="shared" si="70"/>
        <v>16624.583599537036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P1504">
        <f t="shared" si="71"/>
        <v>22159</v>
      </c>
      <c r="Q1504" t="s">
        <v>8336</v>
      </c>
      <c r="R1504" t="s">
        <v>8337</v>
      </c>
      <c r="S1504" s="9">
        <f t="shared" si="69"/>
        <v>16857.542592592592</v>
      </c>
      <c r="T1504" s="9">
        <f t="shared" si="70"/>
        <v>16885.916666666668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P1505">
        <f t="shared" si="71"/>
        <v>3897.9650000000001</v>
      </c>
      <c r="Q1505" t="s">
        <v>8336</v>
      </c>
      <c r="R1505" t="s">
        <v>8337</v>
      </c>
      <c r="S1505" s="9">
        <f t="shared" si="69"/>
        <v>17037.347233796296</v>
      </c>
      <c r="T1505" s="9">
        <f t="shared" si="70"/>
        <v>17097.347233796296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P1506">
        <f t="shared" si="71"/>
        <v>12283</v>
      </c>
      <c r="Q1506" t="s">
        <v>8336</v>
      </c>
      <c r="R1506" t="s">
        <v>8337</v>
      </c>
      <c r="S1506" s="9">
        <f t="shared" si="69"/>
        <v>16203.657685185186</v>
      </c>
      <c r="T1506" s="9">
        <f t="shared" si="70"/>
        <v>16231.356249999999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P1507">
        <f t="shared" si="71"/>
        <v>16286.5</v>
      </c>
      <c r="Q1507" t="s">
        <v>8336</v>
      </c>
      <c r="R1507" t="s">
        <v>8337</v>
      </c>
      <c r="S1507" s="9">
        <f t="shared" si="69"/>
        <v>16845.44332175926</v>
      </c>
      <c r="T1507" s="9">
        <f t="shared" si="70"/>
        <v>16882.834027777779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P1508">
        <f t="shared" si="71"/>
        <v>1585.5</v>
      </c>
      <c r="Q1508" t="s">
        <v>8336</v>
      </c>
      <c r="R1508" t="s">
        <v>8337</v>
      </c>
      <c r="S1508" s="9">
        <f t="shared" si="69"/>
        <v>16245.785925925928</v>
      </c>
      <c r="T1508" s="9">
        <f t="shared" si="70"/>
        <v>16275.785925925928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P1509">
        <f t="shared" si="71"/>
        <v>1890</v>
      </c>
      <c r="Q1509" t="s">
        <v>8336</v>
      </c>
      <c r="R1509" t="s">
        <v>8337</v>
      </c>
      <c r="S1509" s="9">
        <f t="shared" si="69"/>
        <v>14685.450335648149</v>
      </c>
      <c r="T1509" s="9">
        <f t="shared" si="70"/>
        <v>14744.340277777779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P1510">
        <f t="shared" si="71"/>
        <v>19495.5</v>
      </c>
      <c r="Q1510" t="s">
        <v>8336</v>
      </c>
      <c r="R1510" t="s">
        <v>8337</v>
      </c>
      <c r="S1510" s="9">
        <f t="shared" si="69"/>
        <v>16217.614363425926</v>
      </c>
      <c r="T1510" s="9">
        <f t="shared" si="70"/>
        <v>16248.614363425926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P1511">
        <f t="shared" si="71"/>
        <v>19568.61</v>
      </c>
      <c r="Q1511" t="s">
        <v>8336</v>
      </c>
      <c r="R1511" t="s">
        <v>8337</v>
      </c>
      <c r="S1511" s="9">
        <f t="shared" si="69"/>
        <v>17182.533391203702</v>
      </c>
      <c r="T1511" s="9">
        <f t="shared" si="70"/>
        <v>17211.957638888889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P1512">
        <f t="shared" si="71"/>
        <v>16082.8</v>
      </c>
      <c r="Q1512" t="s">
        <v>8336</v>
      </c>
      <c r="R1512" t="s">
        <v>8337</v>
      </c>
      <c r="S1512" s="9">
        <f t="shared" si="69"/>
        <v>16240.385162037035</v>
      </c>
      <c r="T1512" s="9">
        <f t="shared" si="70"/>
        <v>16270.385162037035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P1513">
        <f t="shared" si="71"/>
        <v>14825.5</v>
      </c>
      <c r="Q1513" t="s">
        <v>8336</v>
      </c>
      <c r="R1513" t="s">
        <v>8337</v>
      </c>
      <c r="S1513" s="9">
        <f t="shared" si="69"/>
        <v>16727.583379629628</v>
      </c>
      <c r="T1513" s="9">
        <f t="shared" si="70"/>
        <v>16757.625046296296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P1514">
        <f t="shared" si="71"/>
        <v>11528.5</v>
      </c>
      <c r="Q1514" t="s">
        <v>8336</v>
      </c>
      <c r="R1514" t="s">
        <v>8337</v>
      </c>
      <c r="S1514" s="9">
        <f t="shared" si="69"/>
        <v>17172.684479166666</v>
      </c>
      <c r="T1514" s="9">
        <f t="shared" si="70"/>
        <v>17202.684479166666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P1515">
        <f t="shared" si="71"/>
        <v>10000.75</v>
      </c>
      <c r="Q1515" t="s">
        <v>8336</v>
      </c>
      <c r="R1515" t="s">
        <v>8337</v>
      </c>
      <c r="S1515" s="9">
        <f t="shared" si="69"/>
        <v>16237.637337962964</v>
      </c>
      <c r="T1515" s="9">
        <f t="shared" si="70"/>
        <v>16267.637337962964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P1516">
        <f t="shared" si="71"/>
        <v>25809.5</v>
      </c>
      <c r="Q1516" t="s">
        <v>8336</v>
      </c>
      <c r="R1516" t="s">
        <v>8337</v>
      </c>
      <c r="S1516" s="9">
        <f t="shared" si="69"/>
        <v>16665.597685185185</v>
      </c>
      <c r="T1516" s="9">
        <f t="shared" si="70"/>
        <v>16705.597685185185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P1517">
        <f t="shared" si="71"/>
        <v>385783.5</v>
      </c>
      <c r="Q1517" t="s">
        <v>8336</v>
      </c>
      <c r="R1517" t="s">
        <v>8337</v>
      </c>
      <c r="S1517" s="9">
        <f t="shared" si="69"/>
        <v>16846.2534375</v>
      </c>
      <c r="T1517" s="9">
        <f t="shared" si="70"/>
        <v>16876.211770833332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P1518">
        <f t="shared" si="71"/>
        <v>17736</v>
      </c>
      <c r="Q1518" t="s">
        <v>8336</v>
      </c>
      <c r="R1518" t="s">
        <v>8337</v>
      </c>
      <c r="S1518" s="9">
        <f t="shared" si="69"/>
        <v>17050.466342592594</v>
      </c>
      <c r="T1518" s="9">
        <f t="shared" si="70"/>
        <v>17080.583333333332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P1519">
        <f t="shared" si="71"/>
        <v>19648.5</v>
      </c>
      <c r="Q1519" t="s">
        <v>8336</v>
      </c>
      <c r="R1519" t="s">
        <v>8337</v>
      </c>
      <c r="S1519" s="9">
        <f t="shared" si="69"/>
        <v>16379.566585648148</v>
      </c>
      <c r="T1519" s="9">
        <f t="shared" si="70"/>
        <v>16410.25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P1520">
        <f t="shared" si="71"/>
        <v>22902.5</v>
      </c>
      <c r="Q1520" t="s">
        <v>8336</v>
      </c>
      <c r="R1520" t="s">
        <v>8337</v>
      </c>
      <c r="S1520" s="9">
        <f t="shared" si="69"/>
        <v>16191.820046296298</v>
      </c>
      <c r="T1520" s="9">
        <f t="shared" si="70"/>
        <v>16221.820046296298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P1521">
        <f t="shared" si="71"/>
        <v>9151.375</v>
      </c>
      <c r="Q1521" t="s">
        <v>8336</v>
      </c>
      <c r="R1521" t="s">
        <v>8337</v>
      </c>
      <c r="S1521" s="9">
        <f t="shared" si="69"/>
        <v>16213.74170138889</v>
      </c>
      <c r="T1521" s="9">
        <f t="shared" si="70"/>
        <v>16241.915972222223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P1522">
        <f t="shared" si="71"/>
        <v>18312.5</v>
      </c>
      <c r="Q1522" t="s">
        <v>8336</v>
      </c>
      <c r="R1522" t="s">
        <v>8337</v>
      </c>
      <c r="S1522" s="9">
        <f t="shared" si="69"/>
        <v>16386.857789351849</v>
      </c>
      <c r="T1522" s="9">
        <f t="shared" si="70"/>
        <v>16423.166666666668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P1523">
        <f t="shared" si="71"/>
        <v>38777.5</v>
      </c>
      <c r="Q1523" t="s">
        <v>8336</v>
      </c>
      <c r="R1523" t="s">
        <v>8337</v>
      </c>
      <c r="S1523" s="9">
        <f t="shared" si="69"/>
        <v>16924.167719907407</v>
      </c>
      <c r="T1523" s="9">
        <f t="shared" si="70"/>
        <v>16959.167719907407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P1524">
        <f t="shared" si="71"/>
        <v>51975.05</v>
      </c>
      <c r="Q1524" t="s">
        <v>8336</v>
      </c>
      <c r="R1524" t="s">
        <v>8337</v>
      </c>
      <c r="S1524" s="9">
        <f t="shared" si="69"/>
        <v>16330.8303125</v>
      </c>
      <c r="T1524" s="9">
        <f t="shared" si="70"/>
        <v>16360.8303125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P1525">
        <f t="shared" si="71"/>
        <v>20798</v>
      </c>
      <c r="Q1525" t="s">
        <v>8336</v>
      </c>
      <c r="R1525" t="s">
        <v>8337</v>
      </c>
      <c r="S1525" s="9">
        <f t="shared" si="69"/>
        <v>16395.751342592594</v>
      </c>
      <c r="T1525" s="9">
        <f t="shared" si="70"/>
        <v>16427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P1526">
        <f t="shared" si="71"/>
        <v>4605</v>
      </c>
      <c r="Q1526" t="s">
        <v>8336</v>
      </c>
      <c r="R1526" t="s">
        <v>8337</v>
      </c>
      <c r="S1526" s="9">
        <f t="shared" si="69"/>
        <v>17187.501041666666</v>
      </c>
      <c r="T1526" s="9">
        <f t="shared" si="70"/>
        <v>17217.501041666666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P1527">
        <f t="shared" si="71"/>
        <v>3562.0749999999998</v>
      </c>
      <c r="Q1527" t="s">
        <v>8336</v>
      </c>
      <c r="R1527" t="s">
        <v>8337</v>
      </c>
      <c r="S1527" s="9">
        <f t="shared" si="69"/>
        <v>17001.702986111111</v>
      </c>
      <c r="T1527" s="9">
        <f t="shared" si="70"/>
        <v>17031.702986111111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P1528">
        <f t="shared" si="71"/>
        <v>25337.5</v>
      </c>
      <c r="Q1528" t="s">
        <v>8336</v>
      </c>
      <c r="R1528" t="s">
        <v>8337</v>
      </c>
      <c r="S1528" s="9">
        <f t="shared" si="69"/>
        <v>16770.276006944445</v>
      </c>
      <c r="T1528" s="9">
        <f t="shared" si="70"/>
        <v>16819.276006944445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P1529">
        <f t="shared" si="71"/>
        <v>3682.7750000000001</v>
      </c>
      <c r="Q1529" t="s">
        <v>8336</v>
      </c>
      <c r="R1529" t="s">
        <v>8337</v>
      </c>
      <c r="S1529" s="9">
        <f t="shared" si="69"/>
        <v>17211.600532407407</v>
      </c>
      <c r="T1529" s="9">
        <f t="shared" si="70"/>
        <v>17239.558865740739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P1530">
        <f t="shared" si="71"/>
        <v>5723.5</v>
      </c>
      <c r="Q1530" t="s">
        <v>8336</v>
      </c>
      <c r="R1530" t="s">
        <v>8337</v>
      </c>
      <c r="S1530" s="9">
        <f t="shared" si="69"/>
        <v>17167.732893518518</v>
      </c>
      <c r="T1530" s="9">
        <f t="shared" si="70"/>
        <v>17198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P1531">
        <f t="shared" si="71"/>
        <v>19064.5</v>
      </c>
      <c r="Q1531" t="s">
        <v>8336</v>
      </c>
      <c r="R1531" t="s">
        <v>8337</v>
      </c>
      <c r="S1531" s="9">
        <f t="shared" si="69"/>
        <v>16483.628703703704</v>
      </c>
      <c r="T1531" s="9">
        <f t="shared" si="70"/>
        <v>16513.587037037036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P1532">
        <f t="shared" si="71"/>
        <v>41094.5</v>
      </c>
      <c r="Q1532" t="s">
        <v>8336</v>
      </c>
      <c r="R1532" t="s">
        <v>8337</v>
      </c>
      <c r="S1532" s="9">
        <f t="shared" si="69"/>
        <v>16706.767303240744</v>
      </c>
      <c r="T1532" s="9">
        <f t="shared" si="70"/>
        <v>16731.767303240744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P1533">
        <f t="shared" si="71"/>
        <v>3242.5</v>
      </c>
      <c r="Q1533" t="s">
        <v>8336</v>
      </c>
      <c r="R1533" t="s">
        <v>8337</v>
      </c>
      <c r="S1533" s="9">
        <f t="shared" si="69"/>
        <v>16372.802384259259</v>
      </c>
      <c r="T1533" s="9">
        <f t="shared" si="70"/>
        <v>16405.125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P1534">
        <f t="shared" si="71"/>
        <v>14600.5</v>
      </c>
      <c r="Q1534" t="s">
        <v>8336</v>
      </c>
      <c r="R1534" t="s">
        <v>8337</v>
      </c>
      <c r="S1534" s="9">
        <f t="shared" si="69"/>
        <v>16822.475289351853</v>
      </c>
      <c r="T1534" s="9">
        <f t="shared" si="70"/>
        <v>16846.625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P1535">
        <f t="shared" si="71"/>
        <v>55156.5</v>
      </c>
      <c r="Q1535" t="s">
        <v>8336</v>
      </c>
      <c r="R1535" t="s">
        <v>8337</v>
      </c>
      <c r="S1535" s="9">
        <f t="shared" si="69"/>
        <v>16874.00204861111</v>
      </c>
      <c r="T1535" s="9">
        <f t="shared" si="70"/>
        <v>16923.165972222221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P1536">
        <f t="shared" si="71"/>
        <v>19415</v>
      </c>
      <c r="Q1536" t="s">
        <v>8336</v>
      </c>
      <c r="R1536" t="s">
        <v>8337</v>
      </c>
      <c r="S1536" s="9">
        <f t="shared" si="69"/>
        <v>16652.674328703706</v>
      </c>
      <c r="T1536" s="9">
        <f t="shared" si="70"/>
        <v>16682.674328703706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P1537">
        <f t="shared" si="71"/>
        <v>4648.5</v>
      </c>
      <c r="Q1537" t="s">
        <v>8336</v>
      </c>
      <c r="R1537" t="s">
        <v>8337</v>
      </c>
      <c r="S1537" s="9">
        <f t="shared" si="69"/>
        <v>16915.829062500001</v>
      </c>
      <c r="T1537" s="9">
        <f t="shared" si="70"/>
        <v>16944.916666666668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P1538">
        <f t="shared" si="71"/>
        <v>21018.504999999997</v>
      </c>
      <c r="Q1538" t="s">
        <v>8336</v>
      </c>
      <c r="R1538" t="s">
        <v>8337</v>
      </c>
      <c r="S1538" s="9">
        <f t="shared" si="69"/>
        <v>16644.802199074074</v>
      </c>
      <c r="T1538" s="9">
        <f t="shared" si="70"/>
        <v>16674.802199074074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P1539">
        <f t="shared" si="71"/>
        <v>16794</v>
      </c>
      <c r="Q1539" t="s">
        <v>8336</v>
      </c>
      <c r="R1539" t="s">
        <v>8337</v>
      </c>
      <c r="S1539" s="9">
        <f t="shared" ref="S1539:S1602" si="72">(((J1539/60)/60)/24)</f>
        <v>16983.315127314814</v>
      </c>
      <c r="T1539" s="9">
        <f t="shared" ref="T1539:T1602" si="73">(((I1539/60/60)/24))</f>
        <v>17019.75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P1540">
        <f t="shared" ref="P1540:P1603" si="74">AVERAGE(D1540:E1540)</f>
        <v>7092</v>
      </c>
      <c r="Q1540" t="s">
        <v>8336</v>
      </c>
      <c r="R1540" t="s">
        <v>8337</v>
      </c>
      <c r="S1540" s="9">
        <f t="shared" si="72"/>
        <v>16412.782060185185</v>
      </c>
      <c r="T1540" s="9">
        <f t="shared" si="73"/>
        <v>16457.782060185185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P1541">
        <f t="shared" si="74"/>
        <v>23598.61</v>
      </c>
      <c r="Q1541" t="s">
        <v>8336</v>
      </c>
      <c r="R1541" t="s">
        <v>8337</v>
      </c>
      <c r="S1541" s="9">
        <f t="shared" si="72"/>
        <v>17136.919201388886</v>
      </c>
      <c r="T1541" s="9">
        <f t="shared" si="73"/>
        <v>17169.919201388886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P1542">
        <f t="shared" si="74"/>
        <v>16340</v>
      </c>
      <c r="Q1542" t="s">
        <v>8336</v>
      </c>
      <c r="R1542" t="s">
        <v>8337</v>
      </c>
      <c r="S1542" s="9">
        <f t="shared" si="72"/>
        <v>16370.00712962963</v>
      </c>
      <c r="T1542" s="9">
        <f t="shared" si="73"/>
        <v>16400.052083333332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P1543">
        <f t="shared" si="74"/>
        <v>9003</v>
      </c>
      <c r="Q1543" t="s">
        <v>8336</v>
      </c>
      <c r="R1543" t="s">
        <v>8341</v>
      </c>
      <c r="S1543" s="9">
        <f t="shared" si="72"/>
        <v>16405.712245370371</v>
      </c>
      <c r="T1543" s="9">
        <f t="shared" si="73"/>
        <v>16435.712245370371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P1544">
        <f t="shared" si="74"/>
        <v>260</v>
      </c>
      <c r="Q1544" t="s">
        <v>8336</v>
      </c>
      <c r="R1544" t="s">
        <v>8341</v>
      </c>
      <c r="S1544" s="9">
        <f t="shared" si="72"/>
        <v>16601.996527777777</v>
      </c>
      <c r="T1544" s="9">
        <f t="shared" si="73"/>
        <v>16616.996527777777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P1545">
        <f t="shared" si="74"/>
        <v>1130</v>
      </c>
      <c r="Q1545" t="s">
        <v>8336</v>
      </c>
      <c r="R1545" t="s">
        <v>8341</v>
      </c>
      <c r="S1545" s="9">
        <f t="shared" si="72"/>
        <v>16366.509652777777</v>
      </c>
      <c r="T1545" s="9">
        <f t="shared" si="73"/>
        <v>16396.551319444443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P1546">
        <f t="shared" si="74"/>
        <v>500</v>
      </c>
      <c r="Q1546" t="s">
        <v>8336</v>
      </c>
      <c r="R1546" t="s">
        <v>8341</v>
      </c>
      <c r="S1546" s="9">
        <f t="shared" si="72"/>
        <v>16484.051203703704</v>
      </c>
      <c r="T1546" s="9">
        <f t="shared" si="73"/>
        <v>16526.012500000001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P1547">
        <f t="shared" si="74"/>
        <v>1500.5</v>
      </c>
      <c r="Q1547" t="s">
        <v>8336</v>
      </c>
      <c r="R1547" t="s">
        <v>8341</v>
      </c>
      <c r="S1547" s="9">
        <f t="shared" si="72"/>
        <v>16462.884652777775</v>
      </c>
      <c r="T1547" s="9">
        <f t="shared" si="73"/>
        <v>16496.886111111111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P1548">
        <f t="shared" si="74"/>
        <v>644.5</v>
      </c>
      <c r="Q1548" t="s">
        <v>8336</v>
      </c>
      <c r="R1548" t="s">
        <v>8341</v>
      </c>
      <c r="S1548" s="9">
        <f t="shared" si="72"/>
        <v>16270.212951388887</v>
      </c>
      <c r="T1548" s="9">
        <f t="shared" si="73"/>
        <v>16330.212951388887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P1549">
        <f t="shared" si="74"/>
        <v>10</v>
      </c>
      <c r="Q1549" t="s">
        <v>8336</v>
      </c>
      <c r="R1549" t="s">
        <v>8341</v>
      </c>
      <c r="S1549" s="9">
        <f t="shared" si="72"/>
        <v>17213.426875000001</v>
      </c>
      <c r="T1549" s="9">
        <f t="shared" si="73"/>
        <v>17220.426875000001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P1550">
        <f t="shared" si="74"/>
        <v>380</v>
      </c>
      <c r="Q1550" t="s">
        <v>8336</v>
      </c>
      <c r="R1550" t="s">
        <v>8341</v>
      </c>
      <c r="S1550" s="9">
        <f t="shared" si="72"/>
        <v>16717.882175925926</v>
      </c>
      <c r="T1550" s="9">
        <f t="shared" si="73"/>
        <v>16747.923842592591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P1551">
        <f t="shared" si="74"/>
        <v>335</v>
      </c>
      <c r="Q1551" t="s">
        <v>8336</v>
      </c>
      <c r="R1551" t="s">
        <v>8341</v>
      </c>
      <c r="S1551" s="9">
        <f t="shared" si="72"/>
        <v>16712.136099537038</v>
      </c>
      <c r="T1551" s="9">
        <f t="shared" si="73"/>
        <v>16742.177766203702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P1552">
        <f t="shared" si="74"/>
        <v>425.5</v>
      </c>
      <c r="Q1552" t="s">
        <v>8336</v>
      </c>
      <c r="R1552" t="s">
        <v>8341</v>
      </c>
      <c r="S1552" s="9">
        <f t="shared" si="72"/>
        <v>16903.449467592593</v>
      </c>
      <c r="T1552" s="9">
        <f t="shared" si="73"/>
        <v>16933.449467592593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P1553">
        <f t="shared" si="74"/>
        <v>1750</v>
      </c>
      <c r="Q1553" t="s">
        <v>8336</v>
      </c>
      <c r="R1553" t="s">
        <v>8341</v>
      </c>
      <c r="S1553" s="9">
        <f t="shared" si="72"/>
        <v>16552.824525462962</v>
      </c>
      <c r="T1553" s="9">
        <f t="shared" si="73"/>
        <v>16582.824525462962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P1554">
        <f t="shared" si="74"/>
        <v>3207.5</v>
      </c>
      <c r="Q1554" t="s">
        <v>8336</v>
      </c>
      <c r="R1554" t="s">
        <v>8341</v>
      </c>
      <c r="S1554" s="9">
        <f t="shared" si="72"/>
        <v>16323.688750000001</v>
      </c>
      <c r="T1554" s="9">
        <f t="shared" si="73"/>
        <v>16344.165972222223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P1555">
        <f t="shared" si="74"/>
        <v>3000</v>
      </c>
      <c r="Q1555" t="s">
        <v>8336</v>
      </c>
      <c r="R1555" t="s">
        <v>8341</v>
      </c>
      <c r="S1555" s="9">
        <f t="shared" si="72"/>
        <v>16650.28295138889</v>
      </c>
      <c r="T1555" s="9">
        <f t="shared" si="73"/>
        <v>16680.28295138889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P1556">
        <f t="shared" si="74"/>
        <v>10000</v>
      </c>
      <c r="Q1556" t="s">
        <v>8336</v>
      </c>
      <c r="R1556" t="s">
        <v>8341</v>
      </c>
      <c r="S1556" s="9">
        <f t="shared" si="72"/>
        <v>16619.252199074075</v>
      </c>
      <c r="T1556" s="9">
        <f t="shared" si="73"/>
        <v>16649.252199074075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P1557">
        <f t="shared" si="74"/>
        <v>375</v>
      </c>
      <c r="Q1557" t="s">
        <v>8336</v>
      </c>
      <c r="R1557" t="s">
        <v>8341</v>
      </c>
      <c r="S1557" s="9">
        <f t="shared" si="72"/>
        <v>16672.613796296297</v>
      </c>
      <c r="T1557" s="9">
        <f t="shared" si="73"/>
        <v>16695.708333333332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P1558">
        <f t="shared" si="74"/>
        <v>1088.5</v>
      </c>
      <c r="Q1558" t="s">
        <v>8336</v>
      </c>
      <c r="R1558" t="s">
        <v>8341</v>
      </c>
      <c r="S1558" s="9">
        <f t="shared" si="72"/>
        <v>16956.153055555555</v>
      </c>
      <c r="T1558" s="9">
        <f t="shared" si="73"/>
        <v>16986.153055555555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P1559">
        <f t="shared" si="74"/>
        <v>1300</v>
      </c>
      <c r="Q1559" t="s">
        <v>8336</v>
      </c>
      <c r="R1559" t="s">
        <v>8341</v>
      </c>
      <c r="S1559" s="9">
        <f t="shared" si="72"/>
        <v>16302.653159722222</v>
      </c>
      <c r="T1559" s="9">
        <f t="shared" si="73"/>
        <v>16333.653159722222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P1560">
        <f t="shared" si="74"/>
        <v>392.5</v>
      </c>
      <c r="Q1560" t="s">
        <v>8336</v>
      </c>
      <c r="R1560" t="s">
        <v>8341</v>
      </c>
      <c r="S1560" s="9">
        <f t="shared" si="72"/>
        <v>16616.397673611111</v>
      </c>
      <c r="T1560" s="9">
        <f t="shared" si="73"/>
        <v>16675.508333333335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P1561">
        <f t="shared" si="74"/>
        <v>7525</v>
      </c>
      <c r="Q1561" t="s">
        <v>8336</v>
      </c>
      <c r="R1561" t="s">
        <v>8341</v>
      </c>
      <c r="S1561" s="9">
        <f t="shared" si="72"/>
        <v>16539.053229166664</v>
      </c>
      <c r="T1561" s="9">
        <f t="shared" si="73"/>
        <v>16554.053229166664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P1562">
        <f t="shared" si="74"/>
        <v>1297</v>
      </c>
      <c r="Q1562" t="s">
        <v>8336</v>
      </c>
      <c r="R1562" t="s">
        <v>8341</v>
      </c>
      <c r="S1562" s="9">
        <f t="shared" si="72"/>
        <v>16367.020752314815</v>
      </c>
      <c r="T1562" s="9">
        <f t="shared" si="73"/>
        <v>16387.062418981481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P1563">
        <f t="shared" si="74"/>
        <v>5033.5</v>
      </c>
      <c r="Q1563" t="s">
        <v>8320</v>
      </c>
      <c r="R1563" t="s">
        <v>8342</v>
      </c>
      <c r="S1563" s="9">
        <f t="shared" si="72"/>
        <v>15986.041701388889</v>
      </c>
      <c r="T1563" s="9">
        <f t="shared" si="73"/>
        <v>16016.083368055557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P1564">
        <f t="shared" si="74"/>
        <v>2000</v>
      </c>
      <c r="Q1564" t="s">
        <v>8320</v>
      </c>
      <c r="R1564" t="s">
        <v>8342</v>
      </c>
      <c r="S1564" s="9">
        <f t="shared" si="72"/>
        <v>14510.566157407406</v>
      </c>
      <c r="T1564" s="9">
        <f t="shared" si="73"/>
        <v>14580.034722222221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P1565">
        <f t="shared" si="74"/>
        <v>3042.5</v>
      </c>
      <c r="Q1565" t="s">
        <v>8320</v>
      </c>
      <c r="R1565" t="s">
        <v>8342</v>
      </c>
      <c r="S1565" s="9">
        <f t="shared" si="72"/>
        <v>16083.742488425925</v>
      </c>
      <c r="T1565" s="9">
        <f t="shared" si="73"/>
        <v>16143.700821759259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P1566">
        <f t="shared" si="74"/>
        <v>5005</v>
      </c>
      <c r="Q1566" t="s">
        <v>8320</v>
      </c>
      <c r="R1566" t="s">
        <v>8342</v>
      </c>
      <c r="S1566" s="9">
        <f t="shared" si="72"/>
        <v>16552.367002314815</v>
      </c>
      <c r="T1566" s="9">
        <f t="shared" si="73"/>
        <v>16583.836805555555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P1567">
        <f t="shared" si="74"/>
        <v>2050</v>
      </c>
      <c r="Q1567" t="s">
        <v>8320</v>
      </c>
      <c r="R1567" t="s">
        <v>8342</v>
      </c>
      <c r="S1567" s="9">
        <f t="shared" si="72"/>
        <v>15103.729872685186</v>
      </c>
      <c r="T1567" s="9">
        <f t="shared" si="73"/>
        <v>15133.729872685186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P1568">
        <f t="shared" si="74"/>
        <v>18187.5</v>
      </c>
      <c r="Q1568" t="s">
        <v>8320</v>
      </c>
      <c r="R1568" t="s">
        <v>8342</v>
      </c>
      <c r="S1568" s="9">
        <f t="shared" si="72"/>
        <v>16980.91671296296</v>
      </c>
      <c r="T1568" s="9">
        <f t="shared" si="73"/>
        <v>17009.916666666668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P1569">
        <f t="shared" si="74"/>
        <v>4425</v>
      </c>
      <c r="Q1569" t="s">
        <v>8320</v>
      </c>
      <c r="R1569" t="s">
        <v>8342</v>
      </c>
      <c r="S1569" s="9">
        <f t="shared" si="72"/>
        <v>16102.936863425924</v>
      </c>
      <c r="T1569" s="9">
        <f t="shared" si="73"/>
        <v>16118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P1570">
        <f t="shared" si="74"/>
        <v>14205</v>
      </c>
      <c r="Q1570" t="s">
        <v>8320</v>
      </c>
      <c r="R1570" t="s">
        <v>8342</v>
      </c>
      <c r="S1570" s="9">
        <f t="shared" si="72"/>
        <v>16393.062326388888</v>
      </c>
      <c r="T1570" s="9">
        <f t="shared" si="73"/>
        <v>16428.062326388888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P1571">
        <f t="shared" si="74"/>
        <v>15000</v>
      </c>
      <c r="Q1571" t="s">
        <v>8320</v>
      </c>
      <c r="R1571" t="s">
        <v>8342</v>
      </c>
      <c r="S1571" s="9">
        <f t="shared" si="72"/>
        <v>15820.679560185185</v>
      </c>
      <c r="T1571" s="9">
        <f t="shared" si="73"/>
        <v>15850.679560185185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P1572">
        <f t="shared" si="74"/>
        <v>4242</v>
      </c>
      <c r="Q1572" t="s">
        <v>8320</v>
      </c>
      <c r="R1572" t="s">
        <v>8342</v>
      </c>
      <c r="S1572" s="9">
        <f t="shared" si="72"/>
        <v>16869.813449074074</v>
      </c>
      <c r="T1572" s="9">
        <f t="shared" si="73"/>
        <v>16899.77178240741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P1573">
        <f t="shared" si="74"/>
        <v>6090</v>
      </c>
      <c r="Q1573" t="s">
        <v>8320</v>
      </c>
      <c r="R1573" t="s">
        <v>8342</v>
      </c>
      <c r="S1573" s="9">
        <f t="shared" si="72"/>
        <v>16575.769479166669</v>
      </c>
      <c r="T1573" s="9">
        <f t="shared" si="73"/>
        <v>16605.769479166669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P1574">
        <f t="shared" si="74"/>
        <v>1312.5</v>
      </c>
      <c r="Q1574" t="s">
        <v>8320</v>
      </c>
      <c r="R1574" t="s">
        <v>8342</v>
      </c>
      <c r="S1574" s="9">
        <f t="shared" si="72"/>
        <v>16835.033090277775</v>
      </c>
      <c r="T1574" s="9">
        <f t="shared" si="73"/>
        <v>16859.999305555557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P1575">
        <f t="shared" si="74"/>
        <v>4611.5</v>
      </c>
      <c r="Q1575" t="s">
        <v>8320</v>
      </c>
      <c r="R1575" t="s">
        <v>8342</v>
      </c>
      <c r="S1575" s="9">
        <f t="shared" si="72"/>
        <v>17217.00002314815</v>
      </c>
      <c r="T1575" s="9">
        <f t="shared" si="73"/>
        <v>17257.165972222221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P1576">
        <f t="shared" si="74"/>
        <v>5253</v>
      </c>
      <c r="Q1576" t="s">
        <v>8320</v>
      </c>
      <c r="R1576" t="s">
        <v>8342</v>
      </c>
      <c r="S1576" s="9">
        <f t="shared" si="72"/>
        <v>16448.927418981482</v>
      </c>
      <c r="T1576" s="9">
        <f t="shared" si="73"/>
        <v>16483.927418981482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P1577">
        <f t="shared" si="74"/>
        <v>6145.5</v>
      </c>
      <c r="Q1577" t="s">
        <v>8320</v>
      </c>
      <c r="R1577" t="s">
        <v>8342</v>
      </c>
      <c r="S1577" s="9">
        <f t="shared" si="72"/>
        <v>16230.52425925926</v>
      </c>
      <c r="T1577" s="9">
        <f t="shared" si="73"/>
        <v>16260.52425925926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P1578">
        <f t="shared" si="74"/>
        <v>2825</v>
      </c>
      <c r="Q1578" t="s">
        <v>8320</v>
      </c>
      <c r="R1578" t="s">
        <v>8342</v>
      </c>
      <c r="S1578" s="9">
        <f t="shared" si="72"/>
        <v>16571.879259259258</v>
      </c>
      <c r="T1578" s="9">
        <f t="shared" si="73"/>
        <v>16616.879259259258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P1579">
        <f t="shared" si="74"/>
        <v>5027.5</v>
      </c>
      <c r="Q1579" t="s">
        <v>8320</v>
      </c>
      <c r="R1579" t="s">
        <v>8342</v>
      </c>
      <c r="S1579" s="9">
        <f t="shared" si="72"/>
        <v>15485.847777777779</v>
      </c>
      <c r="T1579" s="9">
        <f t="shared" si="73"/>
        <v>15545.847777777779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P1580">
        <f t="shared" si="74"/>
        <v>1051</v>
      </c>
      <c r="Q1580" t="s">
        <v>8320</v>
      </c>
      <c r="R1580" t="s">
        <v>8342</v>
      </c>
      <c r="S1580" s="9">
        <f t="shared" si="72"/>
        <v>14830.065868055557</v>
      </c>
      <c r="T1580" s="9">
        <f t="shared" si="73"/>
        <v>14854.083333333334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P1581">
        <f t="shared" si="74"/>
        <v>1680.5</v>
      </c>
      <c r="Q1581" t="s">
        <v>8320</v>
      </c>
      <c r="R1581" t="s">
        <v>8342</v>
      </c>
      <c r="S1581" s="9">
        <f t="shared" si="72"/>
        <v>15912.996423611112</v>
      </c>
      <c r="T1581" s="9">
        <f t="shared" si="73"/>
        <v>15945.996423611112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P1582">
        <f t="shared" si="74"/>
        <v>875</v>
      </c>
      <c r="Q1582" t="s">
        <v>8320</v>
      </c>
      <c r="R1582" t="s">
        <v>8342</v>
      </c>
      <c r="S1582" s="9">
        <f t="shared" si="72"/>
        <v>15421.050069444447</v>
      </c>
      <c r="T1582" s="9">
        <f t="shared" si="73"/>
        <v>15481.050069444447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P1583">
        <f t="shared" si="74"/>
        <v>502.5</v>
      </c>
      <c r="Q1583" t="s">
        <v>8336</v>
      </c>
      <c r="R1583" t="s">
        <v>8343</v>
      </c>
      <c r="S1583" s="9">
        <f t="shared" si="72"/>
        <v>16756.448958333334</v>
      </c>
      <c r="T1583" s="9">
        <f t="shared" si="73"/>
        <v>16788.448958333334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P1584">
        <f t="shared" si="74"/>
        <v>546.5</v>
      </c>
      <c r="Q1584" t="s">
        <v>8336</v>
      </c>
      <c r="R1584" t="s">
        <v>8343</v>
      </c>
      <c r="S1584" s="9">
        <f t="shared" si="72"/>
        <v>16677.789965277778</v>
      </c>
      <c r="T1584" s="9">
        <f t="shared" si="73"/>
        <v>16734.888888888887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P1585">
        <f t="shared" si="74"/>
        <v>10007.5</v>
      </c>
      <c r="Q1585" t="s">
        <v>8336</v>
      </c>
      <c r="R1585" t="s">
        <v>8343</v>
      </c>
      <c r="S1585" s="9">
        <f t="shared" si="72"/>
        <v>16308.904988425928</v>
      </c>
      <c r="T1585" s="9">
        <f t="shared" si="73"/>
        <v>16338.904988425928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P1586">
        <f t="shared" si="74"/>
        <v>600</v>
      </c>
      <c r="Q1586" t="s">
        <v>8336</v>
      </c>
      <c r="R1586" t="s">
        <v>8343</v>
      </c>
      <c r="S1586" s="9">
        <f t="shared" si="72"/>
        <v>16210.64931712963</v>
      </c>
      <c r="T1586" s="9">
        <f t="shared" si="73"/>
        <v>16220.64931712963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P1587">
        <f t="shared" si="74"/>
        <v>1790</v>
      </c>
      <c r="Q1587" t="s">
        <v>8336</v>
      </c>
      <c r="R1587" t="s">
        <v>8343</v>
      </c>
      <c r="S1587" s="9">
        <f t="shared" si="72"/>
        <v>17138.895462962962</v>
      </c>
      <c r="T1587" s="9">
        <f t="shared" si="73"/>
        <v>17160.458333333332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P1588">
        <f t="shared" si="74"/>
        <v>750</v>
      </c>
      <c r="Q1588" t="s">
        <v>8336</v>
      </c>
      <c r="R1588" t="s">
        <v>8343</v>
      </c>
      <c r="S1588" s="9">
        <f t="shared" si="72"/>
        <v>16500.104421296299</v>
      </c>
      <c r="T1588" s="9">
        <f t="shared" si="73"/>
        <v>16530.062754629631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P1589">
        <f t="shared" si="74"/>
        <v>3750.5</v>
      </c>
      <c r="Q1589" t="s">
        <v>8336</v>
      </c>
      <c r="R1589" t="s">
        <v>8343</v>
      </c>
      <c r="S1589" s="9">
        <f t="shared" si="72"/>
        <v>16387.950983796298</v>
      </c>
      <c r="T1589" s="9">
        <f t="shared" si="73"/>
        <v>16417.950983796298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P1590">
        <f t="shared" si="74"/>
        <v>258</v>
      </c>
      <c r="Q1590" t="s">
        <v>8336</v>
      </c>
      <c r="R1590" t="s">
        <v>8343</v>
      </c>
      <c r="S1590" s="9">
        <f t="shared" si="72"/>
        <v>16436.249988425927</v>
      </c>
      <c r="T1590" s="9">
        <f t="shared" si="73"/>
        <v>16466.841666666667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P1591">
        <f t="shared" si="74"/>
        <v>600</v>
      </c>
      <c r="Q1591" t="s">
        <v>8336</v>
      </c>
      <c r="R1591" t="s">
        <v>8343</v>
      </c>
      <c r="S1591" s="9">
        <f t="shared" si="72"/>
        <v>16687.984791666666</v>
      </c>
      <c r="T1591" s="9">
        <f t="shared" si="73"/>
        <v>16717.984791666666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P1592">
        <f t="shared" si="74"/>
        <v>30510</v>
      </c>
      <c r="Q1592" t="s">
        <v>8336</v>
      </c>
      <c r="R1592" t="s">
        <v>8343</v>
      </c>
      <c r="S1592" s="9">
        <f t="shared" si="72"/>
        <v>16671.857222222221</v>
      </c>
      <c r="T1592" s="9">
        <f t="shared" si="73"/>
        <v>16701.857222222221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P1593">
        <f t="shared" si="74"/>
        <v>9046</v>
      </c>
      <c r="Q1593" t="s">
        <v>8336</v>
      </c>
      <c r="R1593" t="s">
        <v>8343</v>
      </c>
      <c r="S1593" s="9">
        <f t="shared" si="72"/>
        <v>16864.72616898148</v>
      </c>
      <c r="T1593" s="9">
        <f t="shared" si="73"/>
        <v>16894.684502314816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P1594">
        <f t="shared" si="74"/>
        <v>12.5</v>
      </c>
      <c r="Q1594" t="s">
        <v>8336</v>
      </c>
      <c r="R1594" t="s">
        <v>8343</v>
      </c>
      <c r="S1594" s="9">
        <f t="shared" si="72"/>
        <v>16477.072743055556</v>
      </c>
      <c r="T1594" s="9">
        <f t="shared" si="73"/>
        <v>16522.031076388888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P1595">
        <f t="shared" si="74"/>
        <v>11001.5</v>
      </c>
      <c r="Q1595" t="s">
        <v>8336</v>
      </c>
      <c r="R1595" t="s">
        <v>8343</v>
      </c>
      <c r="S1595" s="9">
        <f t="shared" si="72"/>
        <v>16464.845543981482</v>
      </c>
      <c r="T1595" s="9">
        <f t="shared" si="73"/>
        <v>16494.845543981482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P1596">
        <f t="shared" si="74"/>
        <v>602.5</v>
      </c>
      <c r="Q1596" t="s">
        <v>8336</v>
      </c>
      <c r="R1596" t="s">
        <v>8343</v>
      </c>
      <c r="S1596" s="9">
        <f t="shared" si="72"/>
        <v>16876.712754629629</v>
      </c>
      <c r="T1596" s="9">
        <f t="shared" si="73"/>
        <v>16936.681249999998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P1597">
        <f t="shared" si="74"/>
        <v>50140</v>
      </c>
      <c r="Q1597" t="s">
        <v>8336</v>
      </c>
      <c r="R1597" t="s">
        <v>8343</v>
      </c>
      <c r="S1597" s="9">
        <f t="shared" si="72"/>
        <v>16211.050092592594</v>
      </c>
      <c r="T1597" s="9">
        <f t="shared" si="73"/>
        <v>16239.842361111112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P1598">
        <f t="shared" si="74"/>
        <v>1662.5</v>
      </c>
      <c r="Q1598" t="s">
        <v>8336</v>
      </c>
      <c r="R1598" t="s">
        <v>8343</v>
      </c>
      <c r="S1598" s="9">
        <f t="shared" si="72"/>
        <v>16372.43019675926</v>
      </c>
      <c r="T1598" s="9">
        <f t="shared" si="73"/>
        <v>16417.471863425926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P1599">
        <f t="shared" si="74"/>
        <v>7500</v>
      </c>
      <c r="Q1599" t="s">
        <v>8336</v>
      </c>
      <c r="R1599" t="s">
        <v>8343</v>
      </c>
      <c r="S1599" s="9">
        <f t="shared" si="72"/>
        <v>17034.354131944445</v>
      </c>
      <c r="T1599" s="9">
        <f t="shared" si="73"/>
        <v>17064.354131944445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P1600">
        <f t="shared" si="74"/>
        <v>400.5</v>
      </c>
      <c r="Q1600" t="s">
        <v>8336</v>
      </c>
      <c r="R1600" t="s">
        <v>8343</v>
      </c>
      <c r="S1600" s="9">
        <f t="shared" si="72"/>
        <v>16582.667337962961</v>
      </c>
      <c r="T1600" s="9">
        <f t="shared" si="73"/>
        <v>16642.667337962961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P1601">
        <f t="shared" si="74"/>
        <v>250</v>
      </c>
      <c r="Q1601" t="s">
        <v>8336</v>
      </c>
      <c r="R1601" t="s">
        <v>8343</v>
      </c>
      <c r="S1601" s="9">
        <f t="shared" si="72"/>
        <v>16869.539074074073</v>
      </c>
      <c r="T1601" s="9">
        <f t="shared" si="73"/>
        <v>16899.497407407409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P1602">
        <f t="shared" si="74"/>
        <v>2683.5</v>
      </c>
      <c r="Q1602" t="s">
        <v>8336</v>
      </c>
      <c r="R1602" t="s">
        <v>8343</v>
      </c>
      <c r="S1602" s="9">
        <f t="shared" si="72"/>
        <v>16222.057314814816</v>
      </c>
      <c r="T1602" s="9">
        <f t="shared" si="73"/>
        <v>16266.215972222222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P1603">
        <f t="shared" si="74"/>
        <v>2603.1149999999998</v>
      </c>
      <c r="Q1603" t="s">
        <v>8323</v>
      </c>
      <c r="R1603" t="s">
        <v>8324</v>
      </c>
      <c r="S1603" s="9">
        <f t="shared" ref="S1603:S1666" si="75">(((J1603/60)/60)/24)</f>
        <v>15069.092974537038</v>
      </c>
      <c r="T1603" s="9">
        <f t="shared" ref="T1603:T1666" si="76">(((I1603/60/60)/24))</f>
        <v>15099.092974537038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P1604">
        <f t="shared" ref="P1604:P1667" si="77">AVERAGE(D1604:E1604)</f>
        <v>1501.25</v>
      </c>
      <c r="Q1604" t="s">
        <v>8323</v>
      </c>
      <c r="R1604" t="s">
        <v>8324</v>
      </c>
      <c r="S1604" s="9">
        <f t="shared" si="75"/>
        <v>15219.297650462962</v>
      </c>
      <c r="T1604" s="9">
        <f t="shared" si="76"/>
        <v>15261.958333333334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P1605">
        <f t="shared" si="77"/>
        <v>2000.33</v>
      </c>
      <c r="Q1605" t="s">
        <v>8323</v>
      </c>
      <c r="R1605" t="s">
        <v>8324</v>
      </c>
      <c r="S1605" s="9">
        <f t="shared" si="75"/>
        <v>15307.169664351852</v>
      </c>
      <c r="T1605" s="9">
        <f t="shared" si="76"/>
        <v>15367.169664351852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P1606">
        <f t="shared" si="77"/>
        <v>3109.5</v>
      </c>
      <c r="Q1606" t="s">
        <v>8323</v>
      </c>
      <c r="R1606" t="s">
        <v>8324</v>
      </c>
      <c r="S1606" s="9">
        <f t="shared" si="75"/>
        <v>15376.8453125</v>
      </c>
      <c r="T1606" s="9">
        <f t="shared" si="76"/>
        <v>15416.803645833332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P1607">
        <f t="shared" si="77"/>
        <v>6020.8</v>
      </c>
      <c r="Q1607" t="s">
        <v>8323</v>
      </c>
      <c r="R1607" t="s">
        <v>8324</v>
      </c>
      <c r="S1607" s="9">
        <f t="shared" si="75"/>
        <v>15178.012881944445</v>
      </c>
      <c r="T1607" s="9">
        <f t="shared" si="76"/>
        <v>15187.291666666666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P1608">
        <f t="shared" si="77"/>
        <v>8040.165</v>
      </c>
      <c r="Q1608" t="s">
        <v>8323</v>
      </c>
      <c r="R1608" t="s">
        <v>8324</v>
      </c>
      <c r="S1608" s="9">
        <f t="shared" si="75"/>
        <v>14967.111550925925</v>
      </c>
      <c r="T1608" s="9">
        <f t="shared" si="76"/>
        <v>15057.069884259259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P1609">
        <f t="shared" si="77"/>
        <v>12255.5</v>
      </c>
      <c r="Q1609" t="s">
        <v>8323</v>
      </c>
      <c r="R1609" t="s">
        <v>8324</v>
      </c>
      <c r="S1609" s="9">
        <f t="shared" si="75"/>
        <v>15484.808460648148</v>
      </c>
      <c r="T1609" s="9">
        <f t="shared" si="76"/>
        <v>15505.808460648148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P1610">
        <f t="shared" si="77"/>
        <v>1207.5</v>
      </c>
      <c r="Q1610" t="s">
        <v>8323</v>
      </c>
      <c r="R1610" t="s">
        <v>8324</v>
      </c>
      <c r="S1610" s="9">
        <f t="shared" si="75"/>
        <v>16038.830856481482</v>
      </c>
      <c r="T1610" s="9">
        <f t="shared" si="76"/>
        <v>16071.22638888889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P1611">
        <f t="shared" si="77"/>
        <v>1637.5</v>
      </c>
      <c r="Q1611" t="s">
        <v>8323</v>
      </c>
      <c r="R1611" t="s">
        <v>8324</v>
      </c>
      <c r="S1611" s="9">
        <f t="shared" si="75"/>
        <v>15227.001261574072</v>
      </c>
      <c r="T1611" s="9">
        <f t="shared" si="76"/>
        <v>15280.333333333334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P1612">
        <f t="shared" si="77"/>
        <v>3718.5</v>
      </c>
      <c r="Q1612" t="s">
        <v>8323</v>
      </c>
      <c r="R1612" t="s">
        <v>8324</v>
      </c>
      <c r="S1612" s="9">
        <f t="shared" si="75"/>
        <v>15659.924884259259</v>
      </c>
      <c r="T1612" s="9">
        <f t="shared" si="76"/>
        <v>15689.924884259259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P1613">
        <f t="shared" si="77"/>
        <v>900.5</v>
      </c>
      <c r="Q1613" t="s">
        <v>8323</v>
      </c>
      <c r="R1613" t="s">
        <v>8324</v>
      </c>
      <c r="S1613" s="9">
        <f t="shared" si="75"/>
        <v>15840.000370370371</v>
      </c>
      <c r="T1613" s="9">
        <f t="shared" si="76"/>
        <v>15861.000370370371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P1614">
        <f t="shared" si="77"/>
        <v>525</v>
      </c>
      <c r="Q1614" t="s">
        <v>8323</v>
      </c>
      <c r="R1614" t="s">
        <v>8324</v>
      </c>
      <c r="S1614" s="9">
        <f t="shared" si="75"/>
        <v>15677.874814814815</v>
      </c>
      <c r="T1614" s="9">
        <f t="shared" si="76"/>
        <v>15707.874814814815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P1615">
        <f t="shared" si="77"/>
        <v>1007.5</v>
      </c>
      <c r="Q1615" t="s">
        <v>8323</v>
      </c>
      <c r="R1615" t="s">
        <v>8324</v>
      </c>
      <c r="S1615" s="9">
        <f t="shared" si="75"/>
        <v>15513.069467592593</v>
      </c>
      <c r="T1615" s="9">
        <f t="shared" si="76"/>
        <v>15543.069467592593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P1616">
        <f t="shared" si="77"/>
        <v>5067.5</v>
      </c>
      <c r="Q1616" t="s">
        <v>8323</v>
      </c>
      <c r="R1616" t="s">
        <v>8324</v>
      </c>
      <c r="S1616" s="9">
        <f t="shared" si="75"/>
        <v>16225.981122685183</v>
      </c>
      <c r="T1616" s="9">
        <f t="shared" si="76"/>
        <v>16285.708333333334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P1617">
        <f t="shared" si="77"/>
        <v>8565</v>
      </c>
      <c r="Q1617" t="s">
        <v>8323</v>
      </c>
      <c r="R1617" t="s">
        <v>8324</v>
      </c>
      <c r="S1617" s="9">
        <f t="shared" si="75"/>
        <v>15276.050879629629</v>
      </c>
      <c r="T1617" s="9">
        <f t="shared" si="76"/>
        <v>15321.092546296297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P1618">
        <f t="shared" si="77"/>
        <v>10210</v>
      </c>
      <c r="Q1618" t="s">
        <v>8323</v>
      </c>
      <c r="R1618" t="s">
        <v>8324</v>
      </c>
      <c r="S1618" s="9">
        <f t="shared" si="75"/>
        <v>15625.715520833335</v>
      </c>
      <c r="T1618" s="9">
        <f t="shared" si="76"/>
        <v>15666.916666666666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P1619">
        <f t="shared" si="77"/>
        <v>8605</v>
      </c>
      <c r="Q1619" t="s">
        <v>8323</v>
      </c>
      <c r="R1619" t="s">
        <v>8324</v>
      </c>
      <c r="S1619" s="9">
        <f t="shared" si="75"/>
        <v>15977.664212962962</v>
      </c>
      <c r="T1619" s="9">
        <f t="shared" si="76"/>
        <v>16010.791666666666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P1620">
        <f t="shared" si="77"/>
        <v>1538</v>
      </c>
      <c r="Q1620" t="s">
        <v>8323</v>
      </c>
      <c r="R1620" t="s">
        <v>8324</v>
      </c>
      <c r="S1620" s="9">
        <f t="shared" si="75"/>
        <v>15732.654340277777</v>
      </c>
      <c r="T1620" s="9">
        <f t="shared" si="76"/>
        <v>15772.654340277777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P1621">
        <f t="shared" si="77"/>
        <v>1750</v>
      </c>
      <c r="Q1621" t="s">
        <v>8323</v>
      </c>
      <c r="R1621" t="s">
        <v>8324</v>
      </c>
      <c r="S1621" s="9">
        <f t="shared" si="75"/>
        <v>16307.186180555558</v>
      </c>
      <c r="T1621" s="9">
        <f t="shared" si="76"/>
        <v>16328.186180555558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P1622">
        <f t="shared" si="77"/>
        <v>1065</v>
      </c>
      <c r="Q1622" t="s">
        <v>8323</v>
      </c>
      <c r="R1622" t="s">
        <v>8324</v>
      </c>
      <c r="S1622" s="9">
        <f t="shared" si="75"/>
        <v>15752.339583333334</v>
      </c>
      <c r="T1622" s="9">
        <f t="shared" si="76"/>
        <v>15759.339583333334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P1623">
        <f t="shared" si="77"/>
        <v>5530</v>
      </c>
      <c r="Q1623" t="s">
        <v>8323</v>
      </c>
      <c r="R1623" t="s">
        <v>8324</v>
      </c>
      <c r="S1623" s="9">
        <f t="shared" si="75"/>
        <v>15434.606655092592</v>
      </c>
      <c r="T1623" s="9">
        <f t="shared" si="76"/>
        <v>15488.165972222223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P1624">
        <f t="shared" si="77"/>
        <v>6959.5</v>
      </c>
      <c r="Q1624" t="s">
        <v>8323</v>
      </c>
      <c r="R1624" t="s">
        <v>8324</v>
      </c>
      <c r="S1624" s="9">
        <f t="shared" si="75"/>
        <v>16381.294837962962</v>
      </c>
      <c r="T1624" s="9">
        <f t="shared" si="76"/>
        <v>16421.332638888889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P1625">
        <f t="shared" si="77"/>
        <v>754</v>
      </c>
      <c r="Q1625" t="s">
        <v>8323</v>
      </c>
      <c r="R1625" t="s">
        <v>8324</v>
      </c>
      <c r="S1625" s="9">
        <f t="shared" si="75"/>
        <v>15884.688530092593</v>
      </c>
      <c r="T1625" s="9">
        <f t="shared" si="76"/>
        <v>15944.688530092593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P1626">
        <f t="shared" si="77"/>
        <v>1090</v>
      </c>
      <c r="Q1626" t="s">
        <v>8323</v>
      </c>
      <c r="R1626" t="s">
        <v>8324</v>
      </c>
      <c r="S1626" s="9">
        <f t="shared" si="75"/>
        <v>15674.367303240741</v>
      </c>
      <c r="T1626" s="9">
        <f t="shared" si="76"/>
        <v>15714.367303240741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P1627">
        <f t="shared" si="77"/>
        <v>9575</v>
      </c>
      <c r="Q1627" t="s">
        <v>8323</v>
      </c>
      <c r="R1627" t="s">
        <v>8324</v>
      </c>
      <c r="S1627" s="9">
        <f t="shared" si="75"/>
        <v>15566.699687500002</v>
      </c>
      <c r="T1627" s="9">
        <f t="shared" si="76"/>
        <v>15594.699687500002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P1628">
        <f t="shared" si="77"/>
        <v>8047.5</v>
      </c>
      <c r="Q1628" t="s">
        <v>8323</v>
      </c>
      <c r="R1628" t="s">
        <v>8324</v>
      </c>
      <c r="S1628" s="9">
        <f t="shared" si="75"/>
        <v>16010.847997685187</v>
      </c>
      <c r="T1628" s="9">
        <f t="shared" si="76"/>
        <v>16040.889664351853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P1629">
        <f t="shared" si="77"/>
        <v>2170</v>
      </c>
      <c r="Q1629" t="s">
        <v>8323</v>
      </c>
      <c r="R1629" t="s">
        <v>8324</v>
      </c>
      <c r="S1629" s="9">
        <f t="shared" si="75"/>
        <v>15636.70704861111</v>
      </c>
      <c r="T1629" s="9">
        <f t="shared" si="76"/>
        <v>15670.207638888889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P1630">
        <f t="shared" si="77"/>
        <v>4018.5</v>
      </c>
      <c r="Q1630" t="s">
        <v>8323</v>
      </c>
      <c r="R1630" t="s">
        <v>8324</v>
      </c>
      <c r="S1630" s="9">
        <f t="shared" si="75"/>
        <v>16205.737060185185</v>
      </c>
      <c r="T1630" s="9">
        <f t="shared" si="76"/>
        <v>16238.737060185185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P1631">
        <f t="shared" si="77"/>
        <v>6110</v>
      </c>
      <c r="Q1631" t="s">
        <v>8323</v>
      </c>
      <c r="R1631" t="s">
        <v>8324</v>
      </c>
      <c r="S1631" s="9">
        <f t="shared" si="75"/>
        <v>16076.867280092592</v>
      </c>
      <c r="T1631" s="9">
        <f t="shared" si="76"/>
        <v>16121.867280092592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P1632">
        <f t="shared" si="77"/>
        <v>7305</v>
      </c>
      <c r="Q1632" t="s">
        <v>8323</v>
      </c>
      <c r="R1632" t="s">
        <v>8324</v>
      </c>
      <c r="S1632" s="9">
        <f t="shared" si="75"/>
        <v>15370.837673611111</v>
      </c>
      <c r="T1632" s="9">
        <f t="shared" si="76"/>
        <v>15401.290972222223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P1633">
        <f t="shared" si="77"/>
        <v>12795.5</v>
      </c>
      <c r="Q1633" t="s">
        <v>8323</v>
      </c>
      <c r="R1633" t="s">
        <v>8324</v>
      </c>
      <c r="S1633" s="9">
        <f t="shared" si="75"/>
        <v>15595.859502314815</v>
      </c>
      <c r="T1633" s="9">
        <f t="shared" si="76"/>
        <v>15625.859502314815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P1634">
        <f t="shared" si="77"/>
        <v>4032.5</v>
      </c>
      <c r="Q1634" t="s">
        <v>8323</v>
      </c>
      <c r="R1634" t="s">
        <v>8324</v>
      </c>
      <c r="S1634" s="9">
        <f t="shared" si="75"/>
        <v>15181.340902777776</v>
      </c>
      <c r="T1634" s="9">
        <f t="shared" si="76"/>
        <v>15241.340902777776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P1635">
        <f t="shared" si="77"/>
        <v>10000</v>
      </c>
      <c r="Q1635" t="s">
        <v>8323</v>
      </c>
      <c r="R1635" t="s">
        <v>8324</v>
      </c>
      <c r="S1635" s="9">
        <f t="shared" si="75"/>
        <v>15327.883750000001</v>
      </c>
      <c r="T1635" s="9">
        <f t="shared" si="76"/>
        <v>15355.208333333334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P1636">
        <f t="shared" si="77"/>
        <v>2005</v>
      </c>
      <c r="Q1636" t="s">
        <v>8323</v>
      </c>
      <c r="R1636" t="s">
        <v>8324</v>
      </c>
      <c r="S1636" s="9">
        <f t="shared" si="75"/>
        <v>15089.189826388889</v>
      </c>
      <c r="T1636" s="9">
        <f t="shared" si="76"/>
        <v>15127.249305555555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P1637">
        <f t="shared" si="77"/>
        <v>2253</v>
      </c>
      <c r="Q1637" t="s">
        <v>8323</v>
      </c>
      <c r="R1637" t="s">
        <v>8324</v>
      </c>
      <c r="S1637" s="9">
        <f t="shared" si="75"/>
        <v>16933.868761574075</v>
      </c>
      <c r="T1637" s="9">
        <f t="shared" si="76"/>
        <v>16993.868761574075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P1638">
        <f t="shared" si="77"/>
        <v>4580</v>
      </c>
      <c r="Q1638" t="s">
        <v>8323</v>
      </c>
      <c r="R1638" t="s">
        <v>8324</v>
      </c>
      <c r="S1638" s="9">
        <f t="shared" si="75"/>
        <v>15094.086666666668</v>
      </c>
      <c r="T1638" s="9">
        <f t="shared" si="76"/>
        <v>15137.166666666666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P1639">
        <f t="shared" si="77"/>
        <v>509.5</v>
      </c>
      <c r="Q1639" t="s">
        <v>8323</v>
      </c>
      <c r="R1639" t="s">
        <v>8324</v>
      </c>
      <c r="S1639" s="9">
        <f t="shared" si="75"/>
        <v>14553.751620370369</v>
      </c>
      <c r="T1639" s="9">
        <f t="shared" si="76"/>
        <v>14609.985416666668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P1640">
        <f t="shared" si="77"/>
        <v>1025</v>
      </c>
      <c r="Q1640" t="s">
        <v>8323</v>
      </c>
      <c r="R1640" t="s">
        <v>8324</v>
      </c>
      <c r="S1640" s="9">
        <f t="shared" si="75"/>
        <v>15719.687129629629</v>
      </c>
      <c r="T1640" s="9">
        <f t="shared" si="76"/>
        <v>15764.892361111111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P1641">
        <f t="shared" si="77"/>
        <v>1800</v>
      </c>
      <c r="Q1641" t="s">
        <v>8323</v>
      </c>
      <c r="R1641" t="s">
        <v>8324</v>
      </c>
      <c r="S1641" s="9">
        <f t="shared" si="75"/>
        <v>15372.652372685186</v>
      </c>
      <c r="T1641" s="9">
        <f t="shared" si="76"/>
        <v>15402.652372685186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P1642">
        <f t="shared" si="77"/>
        <v>539.72</v>
      </c>
      <c r="Q1642" t="s">
        <v>8323</v>
      </c>
      <c r="R1642" t="s">
        <v>8324</v>
      </c>
      <c r="S1642" s="9">
        <f t="shared" si="75"/>
        <v>14810.230960648149</v>
      </c>
      <c r="T1642" s="9">
        <f t="shared" si="76"/>
        <v>14824.082638888889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P1643">
        <f t="shared" si="77"/>
        <v>2517.5</v>
      </c>
      <c r="Q1643" t="s">
        <v>8323</v>
      </c>
      <c r="R1643" t="s">
        <v>8344</v>
      </c>
      <c r="S1643" s="9">
        <f t="shared" si="75"/>
        <v>16393.596574074076</v>
      </c>
      <c r="T1643" s="9">
        <f t="shared" si="76"/>
        <v>16423.596574074076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P1644">
        <f t="shared" si="77"/>
        <v>1200</v>
      </c>
      <c r="Q1644" t="s">
        <v>8323</v>
      </c>
      <c r="R1644" t="s">
        <v>8344</v>
      </c>
      <c r="S1644" s="9">
        <f t="shared" si="75"/>
        <v>15119.024618055555</v>
      </c>
      <c r="T1644" s="9">
        <f t="shared" si="76"/>
        <v>15139.024618055555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P1645">
        <f t="shared" si="77"/>
        <v>5617.5</v>
      </c>
      <c r="Q1645" t="s">
        <v>8323</v>
      </c>
      <c r="R1645" t="s">
        <v>8344</v>
      </c>
      <c r="S1645" s="9">
        <f t="shared" si="75"/>
        <v>15577.824212962963</v>
      </c>
      <c r="T1645" s="9">
        <f t="shared" si="76"/>
        <v>15607.824212962963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P1646">
        <f t="shared" si="77"/>
        <v>10475</v>
      </c>
      <c r="Q1646" t="s">
        <v>8323</v>
      </c>
      <c r="R1646" t="s">
        <v>8344</v>
      </c>
      <c r="S1646" s="9">
        <f t="shared" si="75"/>
        <v>15606.059722222222</v>
      </c>
      <c r="T1646" s="9">
        <f t="shared" si="76"/>
        <v>15666.10138888889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P1647">
        <f t="shared" si="77"/>
        <v>5270</v>
      </c>
      <c r="Q1647" t="s">
        <v>8323</v>
      </c>
      <c r="R1647" t="s">
        <v>8344</v>
      </c>
      <c r="S1647" s="9">
        <f t="shared" si="75"/>
        <v>15952.61736111111</v>
      </c>
      <c r="T1647" s="9">
        <f t="shared" si="76"/>
        <v>15966.61736111111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P1648">
        <f t="shared" si="77"/>
        <v>2102</v>
      </c>
      <c r="Q1648" t="s">
        <v>8323</v>
      </c>
      <c r="R1648" t="s">
        <v>8344</v>
      </c>
      <c r="S1648" s="9">
        <f t="shared" si="75"/>
        <v>16264.450266203703</v>
      </c>
      <c r="T1648" s="9">
        <f t="shared" si="76"/>
        <v>16296.75763888889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P1649">
        <f t="shared" si="77"/>
        <v>5118</v>
      </c>
      <c r="Q1649" t="s">
        <v>8323</v>
      </c>
      <c r="R1649" t="s">
        <v>8344</v>
      </c>
      <c r="S1649" s="9">
        <f t="shared" si="75"/>
        <v>15470.409456018519</v>
      </c>
      <c r="T1649" s="9">
        <f t="shared" si="76"/>
        <v>15500.409456018519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P1650">
        <f t="shared" si="77"/>
        <v>2590.5</v>
      </c>
      <c r="Q1650" t="s">
        <v>8323</v>
      </c>
      <c r="R1650" t="s">
        <v>8344</v>
      </c>
      <c r="S1650" s="9">
        <f t="shared" si="75"/>
        <v>15023.704652777778</v>
      </c>
      <c r="T1650" s="9">
        <f t="shared" si="76"/>
        <v>15053.662986111112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P1651">
        <f t="shared" si="77"/>
        <v>3811.165</v>
      </c>
      <c r="Q1651" t="s">
        <v>8323</v>
      </c>
      <c r="R1651" t="s">
        <v>8344</v>
      </c>
      <c r="S1651" s="9">
        <f t="shared" si="75"/>
        <v>16168.684664351853</v>
      </c>
      <c r="T1651" s="9">
        <f t="shared" si="76"/>
        <v>16213.684664351853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P1652">
        <f t="shared" si="77"/>
        <v>2415.5</v>
      </c>
      <c r="Q1652" t="s">
        <v>8323</v>
      </c>
      <c r="R1652" t="s">
        <v>8344</v>
      </c>
      <c r="S1652" s="9">
        <f t="shared" si="75"/>
        <v>15957.435613425927</v>
      </c>
      <c r="T1652" s="9">
        <f t="shared" si="76"/>
        <v>15987.435613425927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P1653">
        <f t="shared" si="77"/>
        <v>2007.5</v>
      </c>
      <c r="Q1653" t="s">
        <v>8323</v>
      </c>
      <c r="R1653" t="s">
        <v>8344</v>
      </c>
      <c r="S1653" s="9">
        <f t="shared" si="75"/>
        <v>15056.900694444443</v>
      </c>
      <c r="T1653" s="9">
        <f t="shared" si="76"/>
        <v>15090.290972222223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P1654">
        <f t="shared" si="77"/>
        <v>4515</v>
      </c>
      <c r="Q1654" t="s">
        <v>8323</v>
      </c>
      <c r="R1654" t="s">
        <v>8344</v>
      </c>
      <c r="S1654" s="9">
        <f t="shared" si="75"/>
        <v>16003.492974537037</v>
      </c>
      <c r="T1654" s="9">
        <f t="shared" si="76"/>
        <v>16033.534641203703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P1655">
        <f t="shared" si="77"/>
        <v>6855.76</v>
      </c>
      <c r="Q1655" t="s">
        <v>8323</v>
      </c>
      <c r="R1655" t="s">
        <v>8344</v>
      </c>
      <c r="S1655" s="9">
        <f t="shared" si="75"/>
        <v>15057.834444444445</v>
      </c>
      <c r="T1655" s="9">
        <f t="shared" si="76"/>
        <v>15088.834444444445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P1656">
        <f t="shared" si="77"/>
        <v>1209.5</v>
      </c>
      <c r="Q1656" t="s">
        <v>8323</v>
      </c>
      <c r="R1656" t="s">
        <v>8344</v>
      </c>
      <c r="S1656" s="9">
        <f t="shared" si="75"/>
        <v>15418.890740740741</v>
      </c>
      <c r="T1656" s="9">
        <f t="shared" si="76"/>
        <v>15448.890740740741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P1657">
        <f t="shared" si="77"/>
        <v>1821.5</v>
      </c>
      <c r="Q1657" t="s">
        <v>8323</v>
      </c>
      <c r="R1657" t="s">
        <v>8344</v>
      </c>
      <c r="S1657" s="9">
        <f t="shared" si="75"/>
        <v>15405.791898148147</v>
      </c>
      <c r="T1657" s="9">
        <f t="shared" si="76"/>
        <v>15435.750231481479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P1658">
        <f t="shared" si="77"/>
        <v>7512.5599999999995</v>
      </c>
      <c r="Q1658" t="s">
        <v>8323</v>
      </c>
      <c r="R1658" t="s">
        <v>8344</v>
      </c>
      <c r="S1658" s="9">
        <f t="shared" si="75"/>
        <v>15657.928842592593</v>
      </c>
      <c r="T1658" s="9">
        <f t="shared" si="76"/>
        <v>15687.928842592593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P1659">
        <f t="shared" si="77"/>
        <v>25616.724999999999</v>
      </c>
      <c r="Q1659" t="s">
        <v>8323</v>
      </c>
      <c r="R1659" t="s">
        <v>8344</v>
      </c>
      <c r="S1659" s="9">
        <f t="shared" si="75"/>
        <v>15454.782037037037</v>
      </c>
      <c r="T1659" s="9">
        <f t="shared" si="76"/>
        <v>15484.782037037037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P1660">
        <f t="shared" si="77"/>
        <v>6967</v>
      </c>
      <c r="Q1660" t="s">
        <v>8323</v>
      </c>
      <c r="R1660" t="s">
        <v>8344</v>
      </c>
      <c r="S1660" s="9">
        <f t="shared" si="75"/>
        <v>15654.221840277778</v>
      </c>
      <c r="T1660" s="9">
        <f t="shared" si="76"/>
        <v>15692.597222222221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P1661">
        <f t="shared" si="77"/>
        <v>532</v>
      </c>
      <c r="Q1661" t="s">
        <v>8323</v>
      </c>
      <c r="R1661" t="s">
        <v>8344</v>
      </c>
      <c r="S1661" s="9">
        <f t="shared" si="75"/>
        <v>16027.913437500001</v>
      </c>
      <c r="T1661" s="9">
        <f t="shared" si="76"/>
        <v>16056.5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P1662">
        <f t="shared" si="77"/>
        <v>541.5</v>
      </c>
      <c r="Q1662" t="s">
        <v>8323</v>
      </c>
      <c r="R1662" t="s">
        <v>8344</v>
      </c>
      <c r="S1662" s="9">
        <f t="shared" si="75"/>
        <v>16890.693865740741</v>
      </c>
      <c r="T1662" s="9">
        <f t="shared" si="76"/>
        <v>16921.915972222221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P1663">
        <f t="shared" si="77"/>
        <v>7999</v>
      </c>
      <c r="Q1663" t="s">
        <v>8323</v>
      </c>
      <c r="R1663" t="s">
        <v>8344</v>
      </c>
      <c r="S1663" s="9">
        <f t="shared" si="75"/>
        <v>16774.998043981483</v>
      </c>
      <c r="T1663" s="9">
        <f t="shared" si="76"/>
        <v>16817.875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P1664">
        <f t="shared" si="77"/>
        <v>8105.5</v>
      </c>
      <c r="Q1664" t="s">
        <v>8323</v>
      </c>
      <c r="R1664" t="s">
        <v>8344</v>
      </c>
      <c r="S1664" s="9">
        <f t="shared" si="75"/>
        <v>15279.198333333334</v>
      </c>
      <c r="T1664" s="9">
        <f t="shared" si="76"/>
        <v>15339.24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P1665">
        <f t="shared" si="77"/>
        <v>1040</v>
      </c>
      <c r="Q1665" t="s">
        <v>8323</v>
      </c>
      <c r="R1665" t="s">
        <v>8344</v>
      </c>
      <c r="S1665" s="9">
        <f t="shared" si="75"/>
        <v>16437.02207175926</v>
      </c>
      <c r="T1665" s="9">
        <f t="shared" si="76"/>
        <v>16467.02207175926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P1666">
        <f t="shared" si="77"/>
        <v>2780.1099999999997</v>
      </c>
      <c r="Q1666" t="s">
        <v>8323</v>
      </c>
      <c r="R1666" t="s">
        <v>8344</v>
      </c>
      <c r="S1666" s="9">
        <f t="shared" si="75"/>
        <v>15370.761782407406</v>
      </c>
      <c r="T1666" s="9">
        <f t="shared" si="76"/>
        <v>15415.165972222223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P1667">
        <f t="shared" si="77"/>
        <v>3840.5</v>
      </c>
      <c r="Q1667" t="s">
        <v>8323</v>
      </c>
      <c r="R1667" t="s">
        <v>8344</v>
      </c>
      <c r="S1667" s="9">
        <f t="shared" ref="S1667:S1730" si="78">(((J1667/60)/60)/24)</f>
        <v>14995.649456018517</v>
      </c>
      <c r="T1667" s="9">
        <f t="shared" ref="T1667:T1730" si="79">(((I1667/60/60)/24))</f>
        <v>15027.125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P1668">
        <f t="shared" ref="P1668:P1731" si="80">AVERAGE(D1668:E1668)</f>
        <v>3261</v>
      </c>
      <c r="Q1668" t="s">
        <v>8323</v>
      </c>
      <c r="R1668" t="s">
        <v>8344</v>
      </c>
      <c r="S1668" s="9">
        <f t="shared" si="78"/>
        <v>15762.253159722224</v>
      </c>
      <c r="T1668" s="9">
        <f t="shared" si="79"/>
        <v>15792.211493055556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P1669">
        <f t="shared" si="80"/>
        <v>3856.5</v>
      </c>
      <c r="Q1669" t="s">
        <v>8323</v>
      </c>
      <c r="R1669" t="s">
        <v>8344</v>
      </c>
      <c r="S1669" s="9">
        <f t="shared" si="78"/>
        <v>16113.070578703702</v>
      </c>
      <c r="T1669" s="9">
        <f t="shared" si="79"/>
        <v>16140.290972222223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P1670">
        <f t="shared" si="80"/>
        <v>8105.5</v>
      </c>
      <c r="Q1670" t="s">
        <v>8323</v>
      </c>
      <c r="R1670" t="s">
        <v>8344</v>
      </c>
      <c r="S1670" s="9">
        <f t="shared" si="78"/>
        <v>15276.149756944442</v>
      </c>
      <c r="T1670" s="9">
        <f t="shared" si="79"/>
        <v>15306.19142361111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P1671">
        <f t="shared" si="80"/>
        <v>2397.5</v>
      </c>
      <c r="Q1671" t="s">
        <v>8323</v>
      </c>
      <c r="R1671" t="s">
        <v>8344</v>
      </c>
      <c r="S1671" s="9">
        <f t="shared" si="78"/>
        <v>16892.885138888891</v>
      </c>
      <c r="T1671" s="9">
        <f t="shared" si="79"/>
        <v>16952.885138888891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P1672">
        <f t="shared" si="80"/>
        <v>1013</v>
      </c>
      <c r="Q1672" t="s">
        <v>8323</v>
      </c>
      <c r="R1672" t="s">
        <v>8344</v>
      </c>
      <c r="S1672" s="9">
        <f t="shared" si="78"/>
        <v>14744.930543981483</v>
      </c>
      <c r="T1672" s="9">
        <f t="shared" si="79"/>
        <v>14795.166666666666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P1673">
        <f t="shared" si="80"/>
        <v>2006.7350000000001</v>
      </c>
      <c r="Q1673" t="s">
        <v>8323</v>
      </c>
      <c r="R1673" t="s">
        <v>8344</v>
      </c>
      <c r="S1673" s="9">
        <f t="shared" si="78"/>
        <v>16984.544143518517</v>
      </c>
      <c r="T1673" s="9">
        <f t="shared" si="79"/>
        <v>17014.544143518517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P1674">
        <f t="shared" si="80"/>
        <v>1810</v>
      </c>
      <c r="Q1674" t="s">
        <v>8323</v>
      </c>
      <c r="R1674" t="s">
        <v>8344</v>
      </c>
      <c r="S1674" s="9">
        <f t="shared" si="78"/>
        <v>15465.656597222223</v>
      </c>
      <c r="T1674" s="9">
        <f t="shared" si="79"/>
        <v>15495.656597222223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P1675">
        <f t="shared" si="80"/>
        <v>2395</v>
      </c>
      <c r="Q1675" t="s">
        <v>8323</v>
      </c>
      <c r="R1675" t="s">
        <v>8344</v>
      </c>
      <c r="S1675" s="9">
        <f t="shared" si="78"/>
        <v>16470.87837962963</v>
      </c>
      <c r="T1675" s="9">
        <f t="shared" si="79"/>
        <v>16500.87837962963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P1676">
        <f t="shared" si="80"/>
        <v>7542.5</v>
      </c>
      <c r="Q1676" t="s">
        <v>8323</v>
      </c>
      <c r="R1676" t="s">
        <v>8344</v>
      </c>
      <c r="S1676" s="9">
        <f t="shared" si="78"/>
        <v>17000.605393518515</v>
      </c>
      <c r="T1676" s="9">
        <f t="shared" si="79"/>
        <v>17031.290972222221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P1677">
        <f t="shared" si="80"/>
        <v>1187.08</v>
      </c>
      <c r="Q1677" t="s">
        <v>8323</v>
      </c>
      <c r="R1677" t="s">
        <v>8344</v>
      </c>
      <c r="S1677" s="9">
        <f t="shared" si="78"/>
        <v>15233.733101851853</v>
      </c>
      <c r="T1677" s="9">
        <f t="shared" si="79"/>
        <v>15263.918749999999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P1678">
        <f t="shared" si="80"/>
        <v>3230</v>
      </c>
      <c r="Q1678" t="s">
        <v>8323</v>
      </c>
      <c r="R1678" t="s">
        <v>8344</v>
      </c>
      <c r="S1678" s="9">
        <f t="shared" si="78"/>
        <v>15404.726238425928</v>
      </c>
      <c r="T1678" s="9">
        <f t="shared" si="79"/>
        <v>15451.165972222223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P1679">
        <f t="shared" si="80"/>
        <v>6350</v>
      </c>
      <c r="Q1679" t="s">
        <v>8323</v>
      </c>
      <c r="R1679" t="s">
        <v>8344</v>
      </c>
      <c r="S1679" s="9">
        <f t="shared" si="78"/>
        <v>16847.407129629628</v>
      </c>
      <c r="T1679" s="9">
        <f t="shared" si="79"/>
        <v>16907.249305555557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P1680">
        <f t="shared" si="80"/>
        <v>1638</v>
      </c>
      <c r="Q1680" t="s">
        <v>8323</v>
      </c>
      <c r="R1680" t="s">
        <v>8344</v>
      </c>
      <c r="S1680" s="9">
        <f t="shared" si="78"/>
        <v>16093.854988425926</v>
      </c>
      <c r="T1680" s="9">
        <f t="shared" si="79"/>
        <v>16107.854988425926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P1681">
        <f t="shared" si="80"/>
        <v>2750</v>
      </c>
      <c r="Q1681" t="s">
        <v>8323</v>
      </c>
      <c r="R1681" t="s">
        <v>8344</v>
      </c>
      <c r="S1681" s="9">
        <f t="shared" si="78"/>
        <v>15154.06880787037</v>
      </c>
      <c r="T1681" s="9">
        <f t="shared" si="79"/>
        <v>15177.06880787037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P1682">
        <f t="shared" si="80"/>
        <v>1087.5</v>
      </c>
      <c r="Q1682" t="s">
        <v>8323</v>
      </c>
      <c r="R1682" t="s">
        <v>8344</v>
      </c>
      <c r="S1682" s="9">
        <f t="shared" si="78"/>
        <v>16233.757719907408</v>
      </c>
      <c r="T1682" s="9">
        <f t="shared" si="79"/>
        <v>16263.757719907408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P1683">
        <f t="shared" si="80"/>
        <v>65462.19</v>
      </c>
      <c r="Q1683" t="s">
        <v>8323</v>
      </c>
      <c r="R1683" t="s">
        <v>8345</v>
      </c>
      <c r="S1683" s="9">
        <f t="shared" si="78"/>
        <v>17205.121342592593</v>
      </c>
      <c r="T1683" s="9">
        <f t="shared" si="79"/>
        <v>17254.083333333332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P1684">
        <f t="shared" si="80"/>
        <v>3000</v>
      </c>
      <c r="Q1684" t="s">
        <v>8323</v>
      </c>
      <c r="R1684" t="s">
        <v>8345</v>
      </c>
      <c r="S1684" s="9">
        <f t="shared" si="78"/>
        <v>17210.213657407407</v>
      </c>
      <c r="T1684" s="9">
        <f t="shared" si="79"/>
        <v>17270.171990740742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P1685">
        <f t="shared" si="80"/>
        <v>2130</v>
      </c>
      <c r="Q1685" t="s">
        <v>8323</v>
      </c>
      <c r="R1685" t="s">
        <v>8345</v>
      </c>
      <c r="S1685" s="9">
        <f t="shared" si="78"/>
        <v>17239.781689814812</v>
      </c>
      <c r="T1685" s="9">
        <f t="shared" si="79"/>
        <v>17263.781689814812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P1686">
        <f t="shared" si="80"/>
        <v>8365</v>
      </c>
      <c r="Q1686" t="s">
        <v>8323</v>
      </c>
      <c r="R1686" t="s">
        <v>8345</v>
      </c>
      <c r="S1686" s="9">
        <f t="shared" si="78"/>
        <v>17214.815289351853</v>
      </c>
      <c r="T1686" s="9">
        <f t="shared" si="79"/>
        <v>17242.773622685185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P1687">
        <f t="shared" si="80"/>
        <v>355</v>
      </c>
      <c r="Q1687" t="s">
        <v>8323</v>
      </c>
      <c r="R1687" t="s">
        <v>8345</v>
      </c>
      <c r="S1687" s="9">
        <f t="shared" si="78"/>
        <v>17219.250266203704</v>
      </c>
      <c r="T1687" s="9">
        <f t="shared" si="79"/>
        <v>17249.208599537036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P1688">
        <f t="shared" si="80"/>
        <v>2509</v>
      </c>
      <c r="Q1688" t="s">
        <v>8323</v>
      </c>
      <c r="R1688" t="s">
        <v>8345</v>
      </c>
      <c r="S1688" s="9">
        <f t="shared" si="78"/>
        <v>17223.843969907408</v>
      </c>
      <c r="T1688" s="9">
        <f t="shared" si="79"/>
        <v>17283.80230324074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P1689">
        <f t="shared" si="80"/>
        <v>6562.5</v>
      </c>
      <c r="Q1689" t="s">
        <v>8323</v>
      </c>
      <c r="R1689" t="s">
        <v>8345</v>
      </c>
      <c r="S1689" s="9">
        <f t="shared" si="78"/>
        <v>17233.046817129631</v>
      </c>
      <c r="T1689" s="9">
        <f t="shared" si="79"/>
        <v>17266.84375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P1690">
        <f t="shared" si="80"/>
        <v>2886</v>
      </c>
      <c r="Q1690" t="s">
        <v>8323</v>
      </c>
      <c r="R1690" t="s">
        <v>8345</v>
      </c>
      <c r="S1690" s="9">
        <f t="shared" si="78"/>
        <v>17235.534652777777</v>
      </c>
      <c r="T1690" s="9">
        <f t="shared" si="79"/>
        <v>17265.492986111112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P1691">
        <f t="shared" si="80"/>
        <v>2400</v>
      </c>
      <c r="Q1691" t="s">
        <v>8323</v>
      </c>
      <c r="R1691" t="s">
        <v>8345</v>
      </c>
      <c r="S1691" s="9">
        <f t="shared" si="78"/>
        <v>17211.942476851855</v>
      </c>
      <c r="T1691" s="9">
        <f t="shared" si="79"/>
        <v>17241.900810185187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P1692">
        <f t="shared" si="80"/>
        <v>1567.5</v>
      </c>
      <c r="Q1692" t="s">
        <v>8323</v>
      </c>
      <c r="R1692" t="s">
        <v>8345</v>
      </c>
      <c r="S1692" s="9">
        <f t="shared" si="78"/>
        <v>17232.431041666667</v>
      </c>
      <c r="T1692" s="9">
        <f t="shared" si="79"/>
        <v>17262.389374999999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P1693">
        <f t="shared" si="80"/>
        <v>20021</v>
      </c>
      <c r="Q1693" t="s">
        <v>8323</v>
      </c>
      <c r="R1693" t="s">
        <v>8345</v>
      </c>
      <c r="S1693" s="9">
        <f t="shared" si="78"/>
        <v>17226.701481481479</v>
      </c>
      <c r="T1693" s="9">
        <f t="shared" si="79"/>
        <v>17259.041666666668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P1694">
        <f t="shared" si="80"/>
        <v>3695</v>
      </c>
      <c r="Q1694" t="s">
        <v>8323</v>
      </c>
      <c r="R1694" t="s">
        <v>8345</v>
      </c>
      <c r="S1694" s="9">
        <f t="shared" si="78"/>
        <v>17219.151238425929</v>
      </c>
      <c r="T1694" s="9">
        <f t="shared" si="79"/>
        <v>17251.999305555557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P1695">
        <f t="shared" si="80"/>
        <v>1640</v>
      </c>
      <c r="Q1695" t="s">
        <v>8323</v>
      </c>
      <c r="R1695" t="s">
        <v>8345</v>
      </c>
      <c r="S1695" s="9">
        <f t="shared" si="78"/>
        <v>17234.920277777779</v>
      </c>
      <c r="T1695" s="9">
        <f t="shared" si="79"/>
        <v>17265.833333333332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P1696">
        <f t="shared" si="80"/>
        <v>5002.5</v>
      </c>
      <c r="Q1696" t="s">
        <v>8323</v>
      </c>
      <c r="R1696" t="s">
        <v>8345</v>
      </c>
      <c r="S1696" s="9">
        <f t="shared" si="78"/>
        <v>17222.669837962963</v>
      </c>
      <c r="T1696" s="9">
        <f t="shared" si="79"/>
        <v>17252.191666666666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P1697">
        <f t="shared" si="80"/>
        <v>6702.5</v>
      </c>
      <c r="Q1697" t="s">
        <v>8323</v>
      </c>
      <c r="R1697" t="s">
        <v>8345</v>
      </c>
      <c r="S1697" s="9">
        <f t="shared" si="78"/>
        <v>17232.031412037039</v>
      </c>
      <c r="T1697" s="9">
        <f t="shared" si="79"/>
        <v>17266.041666666668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P1698">
        <f t="shared" si="80"/>
        <v>150000</v>
      </c>
      <c r="Q1698" t="s">
        <v>8323</v>
      </c>
      <c r="R1698" t="s">
        <v>8345</v>
      </c>
      <c r="S1698" s="9">
        <f t="shared" si="78"/>
        <v>17227.069571759257</v>
      </c>
      <c r="T1698" s="9">
        <f t="shared" si="79"/>
        <v>17257.027905092593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P1699">
        <f t="shared" si="80"/>
        <v>7513</v>
      </c>
      <c r="Q1699" t="s">
        <v>8323</v>
      </c>
      <c r="R1699" t="s">
        <v>8345</v>
      </c>
      <c r="S1699" s="9">
        <f t="shared" si="78"/>
        <v>17236.03296296296</v>
      </c>
      <c r="T1699" s="9">
        <f t="shared" si="79"/>
        <v>17265.991296296295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P1700">
        <f t="shared" si="80"/>
        <v>62500</v>
      </c>
      <c r="Q1700" t="s">
        <v>8323</v>
      </c>
      <c r="R1700" t="s">
        <v>8345</v>
      </c>
      <c r="S1700" s="9">
        <f t="shared" si="78"/>
        <v>17227.20787037037</v>
      </c>
      <c r="T1700" s="9">
        <f t="shared" si="79"/>
        <v>17251.147916666665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P1701">
        <f t="shared" si="80"/>
        <v>2660.5</v>
      </c>
      <c r="Q1701" t="s">
        <v>8323</v>
      </c>
      <c r="R1701" t="s">
        <v>8345</v>
      </c>
      <c r="S1701" s="9">
        <f t="shared" si="78"/>
        <v>17237.863946759258</v>
      </c>
      <c r="T1701" s="9">
        <f t="shared" si="79"/>
        <v>17267.863946759258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P1702">
        <f t="shared" si="80"/>
        <v>12606</v>
      </c>
      <c r="Q1702" t="s">
        <v>8323</v>
      </c>
      <c r="R1702" t="s">
        <v>8345</v>
      </c>
      <c r="S1702" s="9">
        <f t="shared" si="78"/>
        <v>17227.07164351852</v>
      </c>
      <c r="T1702" s="9">
        <f t="shared" si="79"/>
        <v>17257.166666666668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P1703">
        <f t="shared" si="80"/>
        <v>2530</v>
      </c>
      <c r="Q1703" t="s">
        <v>8323</v>
      </c>
      <c r="R1703" t="s">
        <v>8345</v>
      </c>
      <c r="S1703" s="9">
        <f t="shared" si="78"/>
        <v>16420.664409722223</v>
      </c>
      <c r="T1703" s="9">
        <f t="shared" si="79"/>
        <v>16450.664409722223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P1704">
        <f t="shared" si="80"/>
        <v>8250.5</v>
      </c>
      <c r="Q1704" t="s">
        <v>8323</v>
      </c>
      <c r="R1704" t="s">
        <v>8345</v>
      </c>
      <c r="S1704" s="9">
        <f t="shared" si="78"/>
        <v>16494.869791666668</v>
      </c>
      <c r="T1704" s="9">
        <f t="shared" si="79"/>
        <v>16524.828125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P1705">
        <f t="shared" si="80"/>
        <v>2525.5</v>
      </c>
      <c r="Q1705" t="s">
        <v>8323</v>
      </c>
      <c r="R1705" t="s">
        <v>8345</v>
      </c>
      <c r="S1705" s="9">
        <f t="shared" si="78"/>
        <v>16618.281678240743</v>
      </c>
      <c r="T1705" s="9">
        <f t="shared" si="79"/>
        <v>16678.281678240743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P1706">
        <f t="shared" si="80"/>
        <v>1651</v>
      </c>
      <c r="Q1706" t="s">
        <v>8323</v>
      </c>
      <c r="R1706" t="s">
        <v>8345</v>
      </c>
      <c r="S1706" s="9">
        <f t="shared" si="78"/>
        <v>16452.139733796295</v>
      </c>
      <c r="T1706" s="9">
        <f t="shared" si="79"/>
        <v>16482.139733796295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P1707">
        <f t="shared" si="80"/>
        <v>1000</v>
      </c>
      <c r="Q1707" t="s">
        <v>8323</v>
      </c>
      <c r="R1707" t="s">
        <v>8345</v>
      </c>
      <c r="S1707" s="9">
        <f t="shared" si="78"/>
        <v>16676.016736111113</v>
      </c>
      <c r="T1707" s="9">
        <f t="shared" si="79"/>
        <v>16687.666666666668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P1708">
        <f t="shared" si="80"/>
        <v>2750</v>
      </c>
      <c r="Q1708" t="s">
        <v>8323</v>
      </c>
      <c r="R1708" t="s">
        <v>8345</v>
      </c>
      <c r="S1708" s="9">
        <f t="shared" si="78"/>
        <v>16610.30638888889</v>
      </c>
      <c r="T1708" s="9">
        <f t="shared" si="79"/>
        <v>16670.30638888889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P1709">
        <f t="shared" si="80"/>
        <v>2743.5</v>
      </c>
      <c r="Q1709" t="s">
        <v>8323</v>
      </c>
      <c r="R1709" t="s">
        <v>8345</v>
      </c>
      <c r="S1709" s="9">
        <f t="shared" si="78"/>
        <v>16858.721006944445</v>
      </c>
      <c r="T1709" s="9">
        <f t="shared" si="79"/>
        <v>16888.679340277777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P1710">
        <f t="shared" si="80"/>
        <v>3500</v>
      </c>
      <c r="Q1710" t="s">
        <v>8323</v>
      </c>
      <c r="R1710" t="s">
        <v>8345</v>
      </c>
      <c r="S1710" s="9">
        <f t="shared" si="78"/>
        <v>16882.866967592592</v>
      </c>
      <c r="T1710" s="9">
        <f t="shared" si="79"/>
        <v>16922.866967592592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P1711">
        <f t="shared" si="80"/>
        <v>917.5</v>
      </c>
      <c r="Q1711" t="s">
        <v>8323</v>
      </c>
      <c r="R1711" t="s">
        <v>8345</v>
      </c>
      <c r="S1711" s="9">
        <f t="shared" si="78"/>
        <v>16272.563819444442</v>
      </c>
      <c r="T1711" s="9">
        <f t="shared" si="79"/>
        <v>16313.81875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P1712">
        <f t="shared" si="80"/>
        <v>2517</v>
      </c>
      <c r="Q1712" t="s">
        <v>8323</v>
      </c>
      <c r="R1712" t="s">
        <v>8345</v>
      </c>
      <c r="S1712" s="9">
        <f t="shared" si="78"/>
        <v>16772.591296296294</v>
      </c>
      <c r="T1712" s="9">
        <f t="shared" si="79"/>
        <v>16818.541666666668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P1713">
        <f t="shared" si="80"/>
        <v>5525</v>
      </c>
      <c r="Q1713" t="s">
        <v>8323</v>
      </c>
      <c r="R1713" t="s">
        <v>8345</v>
      </c>
      <c r="S1713" s="9">
        <f t="shared" si="78"/>
        <v>16283.646226851852</v>
      </c>
      <c r="T1713" s="9">
        <f t="shared" si="79"/>
        <v>16314.646226851852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P1714">
        <f t="shared" si="80"/>
        <v>2500</v>
      </c>
      <c r="Q1714" t="s">
        <v>8323</v>
      </c>
      <c r="R1714" t="s">
        <v>8345</v>
      </c>
      <c r="S1714" s="9">
        <f t="shared" si="78"/>
        <v>16556.913807870369</v>
      </c>
      <c r="T1714" s="9">
        <f t="shared" si="79"/>
        <v>16616.913807870369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P1715">
        <f t="shared" si="80"/>
        <v>1525</v>
      </c>
      <c r="Q1715" t="s">
        <v>8323</v>
      </c>
      <c r="R1715" t="s">
        <v>8345</v>
      </c>
      <c r="S1715" s="9">
        <f t="shared" si="78"/>
        <v>16318.801064814817</v>
      </c>
      <c r="T1715" s="9">
        <f t="shared" si="79"/>
        <v>16348.801064814817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P1716">
        <f t="shared" si="80"/>
        <v>13483.5</v>
      </c>
      <c r="Q1716" t="s">
        <v>8323</v>
      </c>
      <c r="R1716" t="s">
        <v>8345</v>
      </c>
      <c r="S1716" s="9">
        <f t="shared" si="78"/>
        <v>16526.918530092593</v>
      </c>
      <c r="T1716" s="9">
        <f t="shared" si="79"/>
        <v>16556.918530092593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P1717">
        <f t="shared" si="80"/>
        <v>2505.5</v>
      </c>
      <c r="Q1717" t="s">
        <v>8323</v>
      </c>
      <c r="R1717" t="s">
        <v>8345</v>
      </c>
      <c r="S1717" s="9">
        <f t="shared" si="78"/>
        <v>16495.21741898148</v>
      </c>
      <c r="T1717" s="9">
        <f t="shared" si="79"/>
        <v>16525.140277777777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P1718">
        <f t="shared" si="80"/>
        <v>1075</v>
      </c>
      <c r="Q1718" t="s">
        <v>8323</v>
      </c>
      <c r="R1718" t="s">
        <v>8345</v>
      </c>
      <c r="S1718" s="9">
        <f t="shared" si="78"/>
        <v>17104.577534722219</v>
      </c>
      <c r="T1718" s="9">
        <f t="shared" si="79"/>
        <v>17144.619201388887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P1719">
        <f t="shared" si="80"/>
        <v>2330</v>
      </c>
      <c r="Q1719" t="s">
        <v>8323</v>
      </c>
      <c r="R1719" t="s">
        <v>8345</v>
      </c>
      <c r="S1719" s="9">
        <f t="shared" si="78"/>
        <v>16891.981921296294</v>
      </c>
      <c r="T1719" s="9">
        <f t="shared" si="79"/>
        <v>16912.166666666668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P1720">
        <f t="shared" si="80"/>
        <v>17537.5</v>
      </c>
      <c r="Q1720" t="s">
        <v>8323</v>
      </c>
      <c r="R1720" t="s">
        <v>8345</v>
      </c>
      <c r="S1720" s="9">
        <f t="shared" si="78"/>
        <v>16891.610520833332</v>
      </c>
      <c r="T1720" s="9">
        <f t="shared" si="79"/>
        <v>16935.207638888889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P1721">
        <f t="shared" si="80"/>
        <v>2017.5</v>
      </c>
      <c r="Q1721" t="s">
        <v>8323</v>
      </c>
      <c r="R1721" t="s">
        <v>8345</v>
      </c>
      <c r="S1721" s="9">
        <f t="shared" si="78"/>
        <v>16300.534618055557</v>
      </c>
      <c r="T1721" s="9">
        <f t="shared" si="79"/>
        <v>16330.534618055557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P1722">
        <f t="shared" si="80"/>
        <v>2112.5</v>
      </c>
      <c r="Q1722" t="s">
        <v>8323</v>
      </c>
      <c r="R1722" t="s">
        <v>8345</v>
      </c>
      <c r="S1722" s="9">
        <f t="shared" si="78"/>
        <v>16353.783229166669</v>
      </c>
      <c r="T1722" s="9">
        <f t="shared" si="79"/>
        <v>16383.824895833335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P1723">
        <f t="shared" si="80"/>
        <v>2500</v>
      </c>
      <c r="Q1723" t="s">
        <v>8323</v>
      </c>
      <c r="R1723" t="s">
        <v>8345</v>
      </c>
      <c r="S1723" s="9">
        <f t="shared" si="78"/>
        <v>16750.461377314812</v>
      </c>
      <c r="T1723" s="9">
        <f t="shared" si="79"/>
        <v>16780.461377314812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P1724">
        <f t="shared" si="80"/>
        <v>1440.5</v>
      </c>
      <c r="Q1724" t="s">
        <v>8323</v>
      </c>
      <c r="R1724" t="s">
        <v>8345</v>
      </c>
      <c r="S1724" s="9">
        <f t="shared" si="78"/>
        <v>16856.960983796296</v>
      </c>
      <c r="T1724" s="9">
        <f t="shared" si="79"/>
        <v>16894.006944444445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P1725">
        <f t="shared" si="80"/>
        <v>5325</v>
      </c>
      <c r="Q1725" t="s">
        <v>8323</v>
      </c>
      <c r="R1725" t="s">
        <v>8345</v>
      </c>
      <c r="S1725" s="9">
        <f t="shared" si="78"/>
        <v>16560.825405092593</v>
      </c>
      <c r="T1725" s="9">
        <f t="shared" si="79"/>
        <v>16617.25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P1726">
        <f t="shared" si="80"/>
        <v>3017.5</v>
      </c>
      <c r="Q1726" t="s">
        <v>8323</v>
      </c>
      <c r="R1726" t="s">
        <v>8345</v>
      </c>
      <c r="S1726" s="9">
        <f t="shared" si="78"/>
        <v>16343.932430555555</v>
      </c>
      <c r="T1726" s="9">
        <f t="shared" si="79"/>
        <v>16373.932430555555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P1727">
        <f t="shared" si="80"/>
        <v>3030</v>
      </c>
      <c r="Q1727" t="s">
        <v>8323</v>
      </c>
      <c r="R1727" t="s">
        <v>8345</v>
      </c>
      <c r="S1727" s="9">
        <f t="shared" si="78"/>
        <v>16276.968159722221</v>
      </c>
      <c r="T1727" s="9">
        <f t="shared" si="79"/>
        <v>16306.968159722221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P1728">
        <f t="shared" si="80"/>
        <v>4348</v>
      </c>
      <c r="Q1728" t="s">
        <v>8323</v>
      </c>
      <c r="R1728" t="s">
        <v>8345</v>
      </c>
      <c r="S1728" s="9">
        <f t="shared" si="78"/>
        <v>16219.919722222221</v>
      </c>
      <c r="T1728" s="9">
        <f t="shared" si="79"/>
        <v>16248.919722222221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P1729">
        <f t="shared" si="80"/>
        <v>1500.5</v>
      </c>
      <c r="Q1729" t="s">
        <v>8323</v>
      </c>
      <c r="R1729" t="s">
        <v>8345</v>
      </c>
      <c r="S1729" s="9">
        <f t="shared" si="78"/>
        <v>16475.92797453704</v>
      </c>
      <c r="T1729" s="9">
        <f t="shared" si="79"/>
        <v>16530.458333333332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P1730">
        <f t="shared" si="80"/>
        <v>1052.5</v>
      </c>
      <c r="Q1730" t="s">
        <v>8323</v>
      </c>
      <c r="R1730" t="s">
        <v>8345</v>
      </c>
      <c r="S1730" s="9">
        <f t="shared" si="78"/>
        <v>16699.625856481482</v>
      </c>
      <c r="T1730" s="9">
        <f t="shared" si="79"/>
        <v>16729.625856481482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P1731">
        <f t="shared" si="80"/>
        <v>5000</v>
      </c>
      <c r="Q1731" t="s">
        <v>8323</v>
      </c>
      <c r="R1731" t="s">
        <v>8345</v>
      </c>
      <c r="S1731" s="9">
        <f t="shared" ref="S1731:S1794" si="81">(((J1731/60)/60)/24)</f>
        <v>16902.052152777778</v>
      </c>
      <c r="T1731" s="9">
        <f t="shared" ref="T1731:T1794" si="82">(((I1731/60/60)/24))</f>
        <v>16962.052152777778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P1732">
        <f t="shared" ref="P1732:P1751" si="83">AVERAGE(D1732:E1732)</f>
        <v>1500</v>
      </c>
      <c r="Q1732" t="s">
        <v>8323</v>
      </c>
      <c r="R1732" t="s">
        <v>8345</v>
      </c>
      <c r="S1732" s="9">
        <f t="shared" si="81"/>
        <v>16703.087766203706</v>
      </c>
      <c r="T1732" s="9">
        <f t="shared" si="82"/>
        <v>16733.087766203706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P1733">
        <f t="shared" si="83"/>
        <v>500</v>
      </c>
      <c r="Q1733" t="s">
        <v>8323</v>
      </c>
      <c r="R1733" t="s">
        <v>8345</v>
      </c>
      <c r="S1733" s="9">
        <f t="shared" si="81"/>
        <v>16583.906851851851</v>
      </c>
      <c r="T1733" s="9">
        <f t="shared" si="82"/>
        <v>16597.625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P1734">
        <f t="shared" si="83"/>
        <v>2000</v>
      </c>
      <c r="Q1734" t="s">
        <v>8323</v>
      </c>
      <c r="R1734" t="s">
        <v>8345</v>
      </c>
      <c r="S1734" s="9">
        <f t="shared" si="81"/>
        <v>16756.683807870369</v>
      </c>
      <c r="T1734" s="9">
        <f t="shared" si="82"/>
        <v>16816.208333333332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P1735">
        <f t="shared" si="83"/>
        <v>5000</v>
      </c>
      <c r="Q1735" t="s">
        <v>8323</v>
      </c>
      <c r="R1735" t="s">
        <v>8345</v>
      </c>
      <c r="S1735" s="9">
        <f t="shared" si="81"/>
        <v>17045.675625</v>
      </c>
      <c r="T1735" s="9">
        <f t="shared" si="82"/>
        <v>17057.895833333332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P1736">
        <f t="shared" si="83"/>
        <v>2250.5</v>
      </c>
      <c r="Q1736" t="s">
        <v>8323</v>
      </c>
      <c r="R1736" t="s">
        <v>8345</v>
      </c>
      <c r="S1736" s="9">
        <f t="shared" si="81"/>
        <v>16533.036527777778</v>
      </c>
      <c r="T1736" s="9">
        <f t="shared" si="82"/>
        <v>16563.036527777778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P1737">
        <f t="shared" si="83"/>
        <v>555</v>
      </c>
      <c r="Q1737" t="s">
        <v>8323</v>
      </c>
      <c r="R1737" t="s">
        <v>8345</v>
      </c>
      <c r="S1737" s="9">
        <f t="shared" si="81"/>
        <v>16990.814178240744</v>
      </c>
      <c r="T1737" s="9">
        <f t="shared" si="82"/>
        <v>17020.814178240744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P1738">
        <f t="shared" si="83"/>
        <v>1511</v>
      </c>
      <c r="Q1738" t="s">
        <v>8323</v>
      </c>
      <c r="R1738" t="s">
        <v>8345</v>
      </c>
      <c r="S1738" s="9">
        <f t="shared" si="81"/>
        <v>16717.861493055556</v>
      </c>
      <c r="T1738" s="9">
        <f t="shared" si="82"/>
        <v>16747.903159722224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P1739">
        <f t="shared" si="83"/>
        <v>2425</v>
      </c>
      <c r="Q1739" t="s">
        <v>8323</v>
      </c>
      <c r="R1739" t="s">
        <v>8345</v>
      </c>
      <c r="S1739" s="9">
        <f t="shared" si="81"/>
        <v>16606.948981481484</v>
      </c>
      <c r="T1739" s="9">
        <f t="shared" si="82"/>
        <v>16636.948981481484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P1740">
        <f t="shared" si="83"/>
        <v>2510</v>
      </c>
      <c r="Q1740" t="s">
        <v>8323</v>
      </c>
      <c r="R1740" t="s">
        <v>8345</v>
      </c>
      <c r="S1740" s="9">
        <f t="shared" si="81"/>
        <v>16315.874328703705</v>
      </c>
      <c r="T1740" s="9">
        <f t="shared" si="82"/>
        <v>16345.874328703705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P1741">
        <f t="shared" si="83"/>
        <v>500.5</v>
      </c>
      <c r="Q1741" t="s">
        <v>8323</v>
      </c>
      <c r="R1741" t="s">
        <v>8345</v>
      </c>
      <c r="S1741" s="9">
        <f t="shared" si="81"/>
        <v>16866.874212962965</v>
      </c>
      <c r="T1741" s="9">
        <f t="shared" si="82"/>
        <v>16925.832546296297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P1742">
        <f t="shared" si="83"/>
        <v>1500</v>
      </c>
      <c r="Q1742" t="s">
        <v>8323</v>
      </c>
      <c r="R1742" t="s">
        <v>8345</v>
      </c>
      <c r="S1742" s="9">
        <f t="shared" si="81"/>
        <v>16602.817384259262</v>
      </c>
      <c r="T1742" s="9">
        <f t="shared" si="82"/>
        <v>16632.817384259262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P1743">
        <f t="shared" si="83"/>
        <v>1265</v>
      </c>
      <c r="Q1743" t="s">
        <v>8336</v>
      </c>
      <c r="R1743" t="s">
        <v>8337</v>
      </c>
      <c r="S1743" s="9">
        <f t="shared" si="81"/>
        <v>16551.628136574072</v>
      </c>
      <c r="T1743" s="9">
        <f t="shared" si="82"/>
        <v>16596.628136574072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P1744">
        <f t="shared" si="83"/>
        <v>2087.5</v>
      </c>
      <c r="Q1744" t="s">
        <v>8336</v>
      </c>
      <c r="R1744" t="s">
        <v>8337</v>
      </c>
      <c r="S1744" s="9">
        <f t="shared" si="81"/>
        <v>17141.876967592591</v>
      </c>
      <c r="T1744" s="9">
        <f t="shared" si="82"/>
        <v>17173.875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P1745">
        <f t="shared" si="83"/>
        <v>6012.5</v>
      </c>
      <c r="Q1745" t="s">
        <v>8336</v>
      </c>
      <c r="R1745" t="s">
        <v>8337</v>
      </c>
      <c r="S1745" s="9">
        <f t="shared" si="81"/>
        <v>17017.925636574077</v>
      </c>
      <c r="T1745" s="9">
        <f t="shared" si="82"/>
        <v>17040.165972222221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P1746">
        <f t="shared" si="83"/>
        <v>6007.5</v>
      </c>
      <c r="Q1746" t="s">
        <v>8336</v>
      </c>
      <c r="R1746" t="s">
        <v>8337</v>
      </c>
      <c r="S1746" s="9">
        <f t="shared" si="81"/>
        <v>16457.605057870373</v>
      </c>
      <c r="T1746" s="9">
        <f t="shared" si="82"/>
        <v>16502.563391203705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P1747">
        <f t="shared" si="83"/>
        <v>7490.5</v>
      </c>
      <c r="Q1747" t="s">
        <v>8336</v>
      </c>
      <c r="R1747" t="s">
        <v>8337</v>
      </c>
      <c r="S1747" s="9">
        <f t="shared" si="81"/>
        <v>17121.259699074075</v>
      </c>
      <c r="T1747" s="9">
        <f t="shared" si="82"/>
        <v>17157.083333333332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P1748">
        <f t="shared" si="83"/>
        <v>18607.5</v>
      </c>
      <c r="Q1748" t="s">
        <v>8336</v>
      </c>
      <c r="R1748" t="s">
        <v>8337</v>
      </c>
      <c r="S1748" s="9">
        <f t="shared" si="81"/>
        <v>17099.176701388889</v>
      </c>
      <c r="T1748" s="9">
        <f t="shared" si="82"/>
        <v>17129.083333333332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P1749">
        <f t="shared" si="83"/>
        <v>9223</v>
      </c>
      <c r="Q1749" t="s">
        <v>8336</v>
      </c>
      <c r="R1749" t="s">
        <v>8337</v>
      </c>
      <c r="S1749" s="9">
        <f t="shared" si="81"/>
        <v>16723.435532407409</v>
      </c>
      <c r="T1749" s="9">
        <f t="shared" si="82"/>
        <v>16752.625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P1750">
        <f t="shared" si="83"/>
        <v>57487</v>
      </c>
      <c r="Q1750" t="s">
        <v>8336</v>
      </c>
      <c r="R1750" t="s">
        <v>8337</v>
      </c>
      <c r="S1750" s="9">
        <f t="shared" si="81"/>
        <v>16650.950729166667</v>
      </c>
      <c r="T1750" s="9">
        <f t="shared" si="82"/>
        <v>16680.950729166667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P1751">
        <f t="shared" si="83"/>
        <v>11230.25</v>
      </c>
      <c r="Q1751" t="s">
        <v>8336</v>
      </c>
      <c r="R1751" t="s">
        <v>8337</v>
      </c>
      <c r="S1751" s="9">
        <f t="shared" si="81"/>
        <v>17189.975937500003</v>
      </c>
      <c r="T1751" s="9">
        <f t="shared" si="82"/>
        <v>17226.791666666668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Q1752" t="s">
        <v>8336</v>
      </c>
      <c r="R1752" t="s">
        <v>8337</v>
      </c>
      <c r="S1752" s="9">
        <f t="shared" si="81"/>
        <v>16885.836851851851</v>
      </c>
      <c r="T1752" s="9">
        <f t="shared" si="82"/>
        <v>16910.836851851851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Q1753" t="s">
        <v>8336</v>
      </c>
      <c r="R1753" t="s">
        <v>8337</v>
      </c>
      <c r="S1753" s="9">
        <f t="shared" si="81"/>
        <v>16483.781516203704</v>
      </c>
      <c r="T1753" s="9">
        <f t="shared" si="82"/>
        <v>16513.739849537036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Q1754" t="s">
        <v>8336</v>
      </c>
      <c r="R1754" t="s">
        <v>8337</v>
      </c>
      <c r="S1754" s="9">
        <f t="shared" si="81"/>
        <v>17058.253263888888</v>
      </c>
      <c r="T1754" s="9">
        <f t="shared" si="82"/>
        <v>17088.253263888888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Q1755" t="s">
        <v>8336</v>
      </c>
      <c r="R1755" t="s">
        <v>8337</v>
      </c>
      <c r="S1755" s="9">
        <f t="shared" si="81"/>
        <v>16851.749629629627</v>
      </c>
      <c r="T1755" s="9">
        <f t="shared" si="82"/>
        <v>16881.707962962962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Q1756" t="s">
        <v>8336</v>
      </c>
      <c r="R1756" t="s">
        <v>8337</v>
      </c>
      <c r="S1756" s="9">
        <f t="shared" si="81"/>
        <v>16498.876770833336</v>
      </c>
      <c r="T1756" s="9">
        <f t="shared" si="82"/>
        <v>16528.835104166668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Q1757" t="s">
        <v>8336</v>
      </c>
      <c r="R1757" t="s">
        <v>8337</v>
      </c>
      <c r="S1757" s="9">
        <f t="shared" si="81"/>
        <v>16683.788900462961</v>
      </c>
      <c r="T1757" s="9">
        <f t="shared" si="82"/>
        <v>16713.788900462961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Q1758" t="s">
        <v>8336</v>
      </c>
      <c r="R1758" t="s">
        <v>8337</v>
      </c>
      <c r="S1758" s="9">
        <f t="shared" si="81"/>
        <v>17002.167465277777</v>
      </c>
      <c r="T1758" s="9">
        <f t="shared" si="82"/>
        <v>17042.167465277777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Q1759" t="s">
        <v>8336</v>
      </c>
      <c r="R1759" t="s">
        <v>8337</v>
      </c>
      <c r="S1759" s="9">
        <f t="shared" si="81"/>
        <v>17164.827349537038</v>
      </c>
      <c r="T1759" s="9">
        <f t="shared" si="82"/>
        <v>17194.811805555557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Q1760" t="s">
        <v>8336</v>
      </c>
      <c r="R1760" t="s">
        <v>8337</v>
      </c>
      <c r="S1760" s="9">
        <f t="shared" si="81"/>
        <v>16936.955925925929</v>
      </c>
      <c r="T1760" s="9">
        <f t="shared" si="82"/>
        <v>16996.955925925929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Q1761" t="s">
        <v>8336</v>
      </c>
      <c r="R1761" t="s">
        <v>8337</v>
      </c>
      <c r="S1761" s="9">
        <f t="shared" si="81"/>
        <v>16499.829039351851</v>
      </c>
      <c r="T1761" s="9">
        <f t="shared" si="82"/>
        <v>16519.787372685187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Q1762" t="s">
        <v>8336</v>
      </c>
      <c r="R1762" t="s">
        <v>8337</v>
      </c>
      <c r="S1762" s="9">
        <f t="shared" si="81"/>
        <v>16836.672604166666</v>
      </c>
      <c r="T1762" s="9">
        <f t="shared" si="82"/>
        <v>16856.672604166666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Q1763" t="s">
        <v>8336</v>
      </c>
      <c r="R1763" t="s">
        <v>8337</v>
      </c>
      <c r="S1763" s="9">
        <f t="shared" si="81"/>
        <v>16640.567824074074</v>
      </c>
      <c r="T1763" s="9">
        <f t="shared" si="82"/>
        <v>16690.567824074074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Q1764" t="s">
        <v>8336</v>
      </c>
      <c r="R1764" t="s">
        <v>8337</v>
      </c>
      <c r="S1764" s="9">
        <f t="shared" si="81"/>
        <v>16841.982002314813</v>
      </c>
      <c r="T1764" s="9">
        <f t="shared" si="82"/>
        <v>16871.982002314813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Q1765" t="s">
        <v>8336</v>
      </c>
      <c r="R1765" t="s">
        <v>8337</v>
      </c>
      <c r="S1765" s="9">
        <f t="shared" si="81"/>
        <v>17067.86851851852</v>
      </c>
      <c r="T1765" s="9">
        <f t="shared" si="82"/>
        <v>17097.86851851852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Q1766" t="s">
        <v>8336</v>
      </c>
      <c r="R1766" t="s">
        <v>8337</v>
      </c>
      <c r="S1766" s="9">
        <f t="shared" si="81"/>
        <v>16256.485868055555</v>
      </c>
      <c r="T1766" s="9">
        <f t="shared" si="82"/>
        <v>16285.485868055555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Q1767" t="s">
        <v>8336</v>
      </c>
      <c r="R1767" t="s">
        <v>8337</v>
      </c>
      <c r="S1767" s="9">
        <f t="shared" si="81"/>
        <v>16265.980462962963</v>
      </c>
      <c r="T1767" s="9">
        <f t="shared" si="82"/>
        <v>16295.980462962963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Q1768" t="s">
        <v>8336</v>
      </c>
      <c r="R1768" t="s">
        <v>8337</v>
      </c>
      <c r="S1768" s="9">
        <f t="shared" si="81"/>
        <v>16286.859814814814</v>
      </c>
      <c r="T1768" s="9">
        <f t="shared" si="82"/>
        <v>16307.859814814814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Q1769" t="s">
        <v>8336</v>
      </c>
      <c r="R1769" t="s">
        <v>8337</v>
      </c>
      <c r="S1769" s="9">
        <f t="shared" si="81"/>
        <v>16255.658379629631</v>
      </c>
      <c r="T1769" s="9">
        <f t="shared" si="82"/>
        <v>16285.658379629631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Q1770" t="s">
        <v>8336</v>
      </c>
      <c r="R1770" t="s">
        <v>8337</v>
      </c>
      <c r="S1770" s="9">
        <f t="shared" si="81"/>
        <v>16280.560694444444</v>
      </c>
      <c r="T1770" s="9">
        <f t="shared" si="82"/>
        <v>16340.560694444444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Q1771" t="s">
        <v>8336</v>
      </c>
      <c r="R1771" t="s">
        <v>8337</v>
      </c>
      <c r="S1771" s="9">
        <f t="shared" si="81"/>
        <v>16418.818969907406</v>
      </c>
      <c r="T1771" s="9">
        <f t="shared" si="82"/>
        <v>16448.818969907406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Q1772" t="s">
        <v>8336</v>
      </c>
      <c r="R1772" t="s">
        <v>8337</v>
      </c>
      <c r="S1772" s="9">
        <f t="shared" si="81"/>
        <v>16322.780023148151</v>
      </c>
      <c r="T1772" s="9">
        <f t="shared" si="82"/>
        <v>16357.780023148151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Q1773" t="s">
        <v>8336</v>
      </c>
      <c r="R1773" t="s">
        <v>8337</v>
      </c>
      <c r="S1773" s="9">
        <f t="shared" si="81"/>
        <v>16336.979629629632</v>
      </c>
      <c r="T1773" s="9">
        <f t="shared" si="82"/>
        <v>16366.979629629632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Q1774" t="s">
        <v>8336</v>
      </c>
      <c r="R1774" t="s">
        <v>8337</v>
      </c>
      <c r="S1774" s="9">
        <f t="shared" si="81"/>
        <v>16197.718009259259</v>
      </c>
      <c r="T1774" s="9">
        <f t="shared" si="82"/>
        <v>16257.718009259259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Q1775" t="s">
        <v>8336</v>
      </c>
      <c r="R1775" t="s">
        <v>8337</v>
      </c>
      <c r="S1775" s="9">
        <f t="shared" si="81"/>
        <v>16409.760393518518</v>
      </c>
      <c r="T1775" s="9">
        <f t="shared" si="82"/>
        <v>16454.760393518518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Q1776" t="s">
        <v>8336</v>
      </c>
      <c r="R1776" t="s">
        <v>8337</v>
      </c>
      <c r="S1776" s="9">
        <f t="shared" si="81"/>
        <v>16361.218657407408</v>
      </c>
      <c r="T1776" s="9">
        <f t="shared" si="82"/>
        <v>16403.624305555557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Q1777" t="s">
        <v>8336</v>
      </c>
      <c r="R1777" t="s">
        <v>8337</v>
      </c>
      <c r="S1777" s="9">
        <f t="shared" si="81"/>
        <v>16322.97638888889</v>
      </c>
      <c r="T1777" s="9">
        <f t="shared" si="82"/>
        <v>16367.97638888889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Q1778" t="s">
        <v>8336</v>
      </c>
      <c r="R1778" t="s">
        <v>8337</v>
      </c>
      <c r="S1778" s="9">
        <f t="shared" si="81"/>
        <v>16336.956840277779</v>
      </c>
      <c r="T1778" s="9">
        <f t="shared" si="82"/>
        <v>16372.956840277779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Q1779" t="s">
        <v>8336</v>
      </c>
      <c r="R1779" t="s">
        <v>8337</v>
      </c>
      <c r="S1779" s="9">
        <f t="shared" si="81"/>
        <v>16456.357094907406</v>
      </c>
      <c r="T1779" s="9">
        <f t="shared" si="82"/>
        <v>16486.357094907406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Q1780" t="s">
        <v>8336</v>
      </c>
      <c r="R1780" t="s">
        <v>8337</v>
      </c>
      <c r="S1780" s="9">
        <f t="shared" si="81"/>
        <v>16476.863368055554</v>
      </c>
      <c r="T1780" s="9">
        <f t="shared" si="82"/>
        <v>16521.82170138889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Q1781" t="s">
        <v>8336</v>
      </c>
      <c r="R1781" t="s">
        <v>8337</v>
      </c>
      <c r="S1781" s="9">
        <f t="shared" si="81"/>
        <v>17016.691898148147</v>
      </c>
      <c r="T1781" s="9">
        <f t="shared" si="82"/>
        <v>17046.691898148147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Q1782" t="s">
        <v>8336</v>
      </c>
      <c r="R1782" t="s">
        <v>8337</v>
      </c>
      <c r="S1782" s="9">
        <f t="shared" si="81"/>
        <v>16924.600810185188</v>
      </c>
      <c r="T1782" s="9">
        <f t="shared" si="82"/>
        <v>16984.600810185188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Q1783" t="s">
        <v>8336</v>
      </c>
      <c r="R1783" t="s">
        <v>8337</v>
      </c>
      <c r="S1783" s="9">
        <f t="shared" si="81"/>
        <v>17028.617418981481</v>
      </c>
      <c r="T1783" s="9">
        <f t="shared" si="82"/>
        <v>17059.617418981481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Q1784" t="s">
        <v>8336</v>
      </c>
      <c r="R1784" t="s">
        <v>8337</v>
      </c>
      <c r="S1784" s="9">
        <f t="shared" si="81"/>
        <v>16819.575104166666</v>
      </c>
      <c r="T1784" s="9">
        <f t="shared" si="82"/>
        <v>16852.575104166666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Q1785" t="s">
        <v>8336</v>
      </c>
      <c r="R1785" t="s">
        <v>8337</v>
      </c>
      <c r="S1785" s="9">
        <f t="shared" si="81"/>
        <v>16546.949976851851</v>
      </c>
      <c r="T1785" s="9">
        <f t="shared" si="82"/>
        <v>16576.949976851851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Q1786" t="s">
        <v>8336</v>
      </c>
      <c r="R1786" t="s">
        <v>8337</v>
      </c>
      <c r="S1786" s="9">
        <f t="shared" si="81"/>
        <v>16434.655555555557</v>
      </c>
      <c r="T1786" s="9">
        <f t="shared" si="82"/>
        <v>16466.142361111113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Q1787" t="s">
        <v>8336</v>
      </c>
      <c r="R1787" t="s">
        <v>8337</v>
      </c>
      <c r="S1787" s="9">
        <f t="shared" si="81"/>
        <v>16328.134895833333</v>
      </c>
      <c r="T1787" s="9">
        <f t="shared" si="82"/>
        <v>16359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Q1788" t="s">
        <v>8336</v>
      </c>
      <c r="R1788" t="s">
        <v>8337</v>
      </c>
      <c r="S1788" s="9">
        <f t="shared" si="81"/>
        <v>16389.550659722223</v>
      </c>
      <c r="T1788" s="9">
        <f t="shared" si="82"/>
        <v>16419.550659722223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Q1789" t="s">
        <v>8336</v>
      </c>
      <c r="R1789" t="s">
        <v>8337</v>
      </c>
      <c r="S1789" s="9">
        <f t="shared" si="81"/>
        <v>16499.655520833334</v>
      </c>
      <c r="T1789" s="9">
        <f t="shared" si="82"/>
        <v>16529.613854166666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Q1790" t="s">
        <v>8336</v>
      </c>
      <c r="R1790" t="s">
        <v>8337</v>
      </c>
      <c r="S1790" s="9">
        <f t="shared" si="81"/>
        <v>16344.948402777778</v>
      </c>
      <c r="T1790" s="9">
        <f t="shared" si="82"/>
        <v>16374.948402777778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Q1791" t="s">
        <v>8336</v>
      </c>
      <c r="R1791" t="s">
        <v>8337</v>
      </c>
      <c r="S1791" s="9">
        <f t="shared" si="81"/>
        <v>16387.250034722223</v>
      </c>
      <c r="T1791" s="9">
        <f t="shared" si="82"/>
        <v>16447.250034722223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Q1792" t="s">
        <v>8336</v>
      </c>
      <c r="R1792" t="s">
        <v>8337</v>
      </c>
      <c r="S1792" s="9">
        <f t="shared" si="81"/>
        <v>16441.674513888891</v>
      </c>
      <c r="T1792" s="9">
        <f t="shared" si="82"/>
        <v>16471.674513888891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Q1793" t="s">
        <v>8336</v>
      </c>
      <c r="R1793" t="s">
        <v>8337</v>
      </c>
      <c r="S1793" s="9">
        <f t="shared" si="81"/>
        <v>16404.740335648148</v>
      </c>
      <c r="T1793" s="9">
        <f t="shared" si="82"/>
        <v>16464.740335648148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Q1794" t="s">
        <v>8336</v>
      </c>
      <c r="R1794" t="s">
        <v>8337</v>
      </c>
      <c r="S1794" s="9">
        <f t="shared" si="81"/>
        <v>16620.031041666665</v>
      </c>
      <c r="T1794" s="9">
        <f t="shared" si="82"/>
        <v>16657.290972222221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Q1795" t="s">
        <v>8336</v>
      </c>
      <c r="R1795" t="s">
        <v>8337</v>
      </c>
      <c r="S1795" s="9">
        <f t="shared" ref="S1795:S1858" si="84">(((J1795/60)/60)/24)</f>
        <v>16371.891666666668</v>
      </c>
      <c r="T1795" s="9">
        <f t="shared" ref="T1795:T1858" si="85">(((I1795/60/60)/24))</f>
        <v>16401.933333333334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Q1796" t="s">
        <v>8336</v>
      </c>
      <c r="R1796" t="s">
        <v>8337</v>
      </c>
      <c r="S1796" s="9">
        <f t="shared" si="84"/>
        <v>16442.551180555554</v>
      </c>
      <c r="T1796" s="9">
        <f t="shared" si="85"/>
        <v>16477.551180555554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Q1797" t="s">
        <v>8336</v>
      </c>
      <c r="R1797" t="s">
        <v>8337</v>
      </c>
      <c r="S1797" s="9">
        <f t="shared" si="84"/>
        <v>17059.28866898148</v>
      </c>
      <c r="T1797" s="9">
        <f t="shared" si="85"/>
        <v>17088.666666666668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Q1798" t="s">
        <v>8336</v>
      </c>
      <c r="R1798" t="s">
        <v>8337</v>
      </c>
      <c r="S1798" s="9">
        <f t="shared" si="84"/>
        <v>16946.439421296298</v>
      </c>
      <c r="T1798" s="9">
        <f t="shared" si="85"/>
        <v>17006.439421296298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Q1799" t="s">
        <v>8336</v>
      </c>
      <c r="R1799" t="s">
        <v>8337</v>
      </c>
      <c r="S1799" s="9">
        <f t="shared" si="84"/>
        <v>17120.56931712963</v>
      </c>
      <c r="T1799" s="9">
        <f t="shared" si="85"/>
        <v>17150.56931712963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Q1800" t="s">
        <v>8336</v>
      </c>
      <c r="R1800" t="s">
        <v>8337</v>
      </c>
      <c r="S1800" s="9">
        <f t="shared" si="84"/>
        <v>16775.326770833333</v>
      </c>
      <c r="T1800" s="9">
        <f t="shared" si="85"/>
        <v>16835.326770833333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Q1801" t="s">
        <v>8336</v>
      </c>
      <c r="R1801" t="s">
        <v>8337</v>
      </c>
      <c r="S1801" s="9">
        <f t="shared" si="84"/>
        <v>16365.842685185184</v>
      </c>
      <c r="T1801" s="9">
        <f t="shared" si="85"/>
        <v>16385.884351851852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Q1802" t="s">
        <v>8336</v>
      </c>
      <c r="R1802" t="s">
        <v>8337</v>
      </c>
      <c r="S1802" s="9">
        <f t="shared" si="84"/>
        <v>17054.606134259258</v>
      </c>
      <c r="T1802" s="9">
        <f t="shared" si="85"/>
        <v>17084.606134259258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Q1803" t="s">
        <v>8336</v>
      </c>
      <c r="R1803" t="s">
        <v>8337</v>
      </c>
      <c r="S1803" s="9">
        <f t="shared" si="84"/>
        <v>16752.660509259258</v>
      </c>
      <c r="T1803" s="9">
        <f t="shared" si="85"/>
        <v>16784.506944444445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Q1804" t="s">
        <v>8336</v>
      </c>
      <c r="R1804" t="s">
        <v>8337</v>
      </c>
      <c r="S1804" s="9">
        <f t="shared" si="84"/>
        <v>16590.472569444446</v>
      </c>
      <c r="T1804" s="9">
        <f t="shared" si="85"/>
        <v>16613.915972222221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Q1805" t="s">
        <v>8336</v>
      </c>
      <c r="R1805" t="s">
        <v>8337</v>
      </c>
      <c r="S1805" s="9">
        <f t="shared" si="84"/>
        <v>16449.071550925928</v>
      </c>
      <c r="T1805" s="9">
        <f t="shared" si="85"/>
        <v>16480.071550925928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Q1806" t="s">
        <v>8336</v>
      </c>
      <c r="R1806" t="s">
        <v>8337</v>
      </c>
      <c r="S1806" s="9">
        <f t="shared" si="84"/>
        <v>16713.678287037037</v>
      </c>
      <c r="T1806" s="9">
        <f t="shared" si="85"/>
        <v>16753.719953703705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Q1807" t="s">
        <v>8336</v>
      </c>
      <c r="R1807" t="s">
        <v>8337</v>
      </c>
      <c r="S1807" s="9">
        <f t="shared" si="84"/>
        <v>16678.803912037038</v>
      </c>
      <c r="T1807" s="9">
        <f t="shared" si="85"/>
        <v>16710.75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Q1808" t="s">
        <v>8336</v>
      </c>
      <c r="R1808" t="s">
        <v>8337</v>
      </c>
      <c r="S1808" s="9">
        <f t="shared" si="84"/>
        <v>16308.638298611111</v>
      </c>
      <c r="T1808" s="9">
        <f t="shared" si="85"/>
        <v>16343.638298611111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Q1809" t="s">
        <v>8336</v>
      </c>
      <c r="R1809" t="s">
        <v>8337</v>
      </c>
      <c r="S1809" s="9">
        <f t="shared" si="84"/>
        <v>16311.0684375</v>
      </c>
      <c r="T1809" s="9">
        <f t="shared" si="85"/>
        <v>16341.0684375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Q1810" t="s">
        <v>8336</v>
      </c>
      <c r="R1810" t="s">
        <v>8337</v>
      </c>
      <c r="S1810" s="9">
        <f t="shared" si="84"/>
        <v>17173.680902777778</v>
      </c>
      <c r="T1810" s="9">
        <f t="shared" si="85"/>
        <v>17208.680902777778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Q1811" t="s">
        <v>8336</v>
      </c>
      <c r="R1811" t="s">
        <v>8337</v>
      </c>
      <c r="S1811" s="9">
        <f t="shared" si="84"/>
        <v>16460.907858796298</v>
      </c>
      <c r="T1811" s="9">
        <f t="shared" si="85"/>
        <v>16495.907858796298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Q1812" t="s">
        <v>8336</v>
      </c>
      <c r="R1812" t="s">
        <v>8337</v>
      </c>
      <c r="S1812" s="9">
        <f t="shared" si="84"/>
        <v>16291.910023148148</v>
      </c>
      <c r="T1812" s="9">
        <f t="shared" si="85"/>
        <v>16303.910023148148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Q1813" t="s">
        <v>8336</v>
      </c>
      <c r="R1813" t="s">
        <v>8337</v>
      </c>
      <c r="S1813" s="9">
        <f t="shared" si="84"/>
        <v>16307.433680555556</v>
      </c>
      <c r="T1813" s="9">
        <f t="shared" si="85"/>
        <v>16367.166666666666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Q1814" t="s">
        <v>8336</v>
      </c>
      <c r="R1814" t="s">
        <v>8337</v>
      </c>
      <c r="S1814" s="9">
        <f t="shared" si="84"/>
        <v>16955.318703703702</v>
      </c>
      <c r="T1814" s="9">
        <f t="shared" si="85"/>
        <v>16985.318703703702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Q1815" t="s">
        <v>8336</v>
      </c>
      <c r="R1815" t="s">
        <v>8337</v>
      </c>
      <c r="S1815" s="9">
        <f t="shared" si="84"/>
        <v>16260.889027777777</v>
      </c>
      <c r="T1815" s="9">
        <f t="shared" si="85"/>
        <v>16290.889027777777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Q1816" t="s">
        <v>8336</v>
      </c>
      <c r="R1816" t="s">
        <v>8337</v>
      </c>
      <c r="S1816" s="9">
        <f t="shared" si="84"/>
        <v>16464.314074074075</v>
      </c>
      <c r="T1816" s="9">
        <f t="shared" si="85"/>
        <v>16494.314074074075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Q1817" t="s">
        <v>8336</v>
      </c>
      <c r="R1817" t="s">
        <v>8337</v>
      </c>
      <c r="S1817" s="9">
        <f t="shared" si="84"/>
        <v>16603.906678240743</v>
      </c>
      <c r="T1817" s="9">
        <f t="shared" si="85"/>
        <v>16617.906678240743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Q1818" t="s">
        <v>8336</v>
      </c>
      <c r="R1818" t="s">
        <v>8337</v>
      </c>
      <c r="S1818" s="9">
        <f t="shared" si="84"/>
        <v>16979.876192129628</v>
      </c>
      <c r="T1818" s="9">
        <f t="shared" si="85"/>
        <v>17007.791666666668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Q1819" t="s">
        <v>8336</v>
      </c>
      <c r="R1819" t="s">
        <v>8337</v>
      </c>
      <c r="S1819" s="9">
        <f t="shared" si="84"/>
        <v>17136.662118055556</v>
      </c>
      <c r="T1819" s="9">
        <f t="shared" si="85"/>
        <v>17196.290972222221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Q1820" t="s">
        <v>8336</v>
      </c>
      <c r="R1820" t="s">
        <v>8337</v>
      </c>
      <c r="S1820" s="9">
        <f t="shared" si="84"/>
        <v>16498.234375</v>
      </c>
      <c r="T1820" s="9">
        <f t="shared" si="85"/>
        <v>16528.192708333332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Q1821" t="s">
        <v>8336</v>
      </c>
      <c r="R1821" t="s">
        <v>8337</v>
      </c>
      <c r="S1821" s="9">
        <f t="shared" si="84"/>
        <v>16251.752268518518</v>
      </c>
      <c r="T1821" s="9">
        <f t="shared" si="85"/>
        <v>16281.752268518518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Q1822" t="s">
        <v>8336</v>
      </c>
      <c r="R1822" t="s">
        <v>8337</v>
      </c>
      <c r="S1822" s="9">
        <f t="shared" si="84"/>
        <v>16496.084375000002</v>
      </c>
      <c r="T1822" s="9">
        <f t="shared" si="85"/>
        <v>16526.042708333334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Q1823" t="s">
        <v>8323</v>
      </c>
      <c r="R1823" t="s">
        <v>8324</v>
      </c>
      <c r="S1823" s="9">
        <f t="shared" si="84"/>
        <v>15357.319062499999</v>
      </c>
      <c r="T1823" s="9">
        <f t="shared" si="85"/>
        <v>15402.319062499999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Q1824" t="s">
        <v>8323</v>
      </c>
      <c r="R1824" t="s">
        <v>8324</v>
      </c>
      <c r="S1824" s="9">
        <f t="shared" si="84"/>
        <v>16065.797013888887</v>
      </c>
      <c r="T1824" s="9">
        <f t="shared" si="85"/>
        <v>16101.792361111111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Q1825" t="s">
        <v>8323</v>
      </c>
      <c r="R1825" t="s">
        <v>8324</v>
      </c>
      <c r="S1825" s="9">
        <f t="shared" si="84"/>
        <v>15607.684907407407</v>
      </c>
      <c r="T1825" s="9">
        <f t="shared" si="85"/>
        <v>15637.684907407407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Q1826" t="s">
        <v>8323</v>
      </c>
      <c r="R1826" t="s">
        <v>8324</v>
      </c>
      <c r="S1826" s="9">
        <f t="shared" si="84"/>
        <v>16057.916284722223</v>
      </c>
      <c r="T1826" s="9">
        <f t="shared" si="85"/>
        <v>16078.088888888889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Q1827" t="s">
        <v>8323</v>
      </c>
      <c r="R1827" t="s">
        <v>8324</v>
      </c>
      <c r="S1827" s="9">
        <f t="shared" si="84"/>
        <v>15874.834525462962</v>
      </c>
      <c r="T1827" s="9">
        <f t="shared" si="85"/>
        <v>15897.834525462962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Q1828" t="s">
        <v>8323</v>
      </c>
      <c r="R1828" t="s">
        <v>8324</v>
      </c>
      <c r="S1828" s="9">
        <f t="shared" si="84"/>
        <v>16088.923807870371</v>
      </c>
      <c r="T1828" s="9">
        <f t="shared" si="85"/>
        <v>16118.923807870371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Q1829" t="s">
        <v>8323</v>
      </c>
      <c r="R1829" t="s">
        <v>8324</v>
      </c>
      <c r="S1829" s="9">
        <f t="shared" si="84"/>
        <v>14986.3259375</v>
      </c>
      <c r="T1829" s="9">
        <f t="shared" si="85"/>
        <v>15036.3259375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Q1830" t="s">
        <v>8323</v>
      </c>
      <c r="R1830" t="s">
        <v>8324</v>
      </c>
      <c r="S1830" s="9">
        <f t="shared" si="84"/>
        <v>16167.899652777778</v>
      </c>
      <c r="T1830" s="9">
        <f t="shared" si="85"/>
        <v>16199.916666666666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Q1831" t="s">
        <v>8323</v>
      </c>
      <c r="R1831" t="s">
        <v>8324</v>
      </c>
      <c r="S1831" s="9">
        <f t="shared" si="84"/>
        <v>14947.087627314815</v>
      </c>
      <c r="T1831" s="9">
        <f t="shared" si="85"/>
        <v>14995.916666666666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Q1832" t="s">
        <v>8323</v>
      </c>
      <c r="R1832" t="s">
        <v>8324</v>
      </c>
      <c r="S1832" s="9">
        <f t="shared" si="84"/>
        <v>16095.684108796297</v>
      </c>
      <c r="T1832" s="9">
        <f t="shared" si="85"/>
        <v>16125.684108796297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Q1833" t="s">
        <v>8323</v>
      </c>
      <c r="R1833" t="s">
        <v>8324</v>
      </c>
      <c r="S1833" s="9">
        <f t="shared" si="84"/>
        <v>15457.996099537037</v>
      </c>
      <c r="T1833" s="9">
        <f t="shared" si="85"/>
        <v>15472.996099537037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Q1834" t="s">
        <v>8323</v>
      </c>
      <c r="R1834" t="s">
        <v>8324</v>
      </c>
      <c r="S1834" s="9">
        <f t="shared" si="84"/>
        <v>15007.539664351852</v>
      </c>
      <c r="T1834" s="9">
        <f t="shared" si="85"/>
        <v>15037.539664351852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Q1835" t="s">
        <v>8323</v>
      </c>
      <c r="R1835" t="s">
        <v>8324</v>
      </c>
      <c r="S1835" s="9">
        <f t="shared" si="84"/>
        <v>15734.044016203703</v>
      </c>
      <c r="T1835" s="9">
        <f t="shared" si="85"/>
        <v>15766.332638888889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Q1836" t="s">
        <v>8323</v>
      </c>
      <c r="R1836" t="s">
        <v>8324</v>
      </c>
      <c r="S1836" s="9">
        <f t="shared" si="84"/>
        <v>16419.964062499999</v>
      </c>
      <c r="T1836" s="9">
        <f t="shared" si="85"/>
        <v>16459.964062499999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Q1837" t="s">
        <v>8323</v>
      </c>
      <c r="R1837" t="s">
        <v>8324</v>
      </c>
      <c r="S1837" s="9">
        <f t="shared" si="84"/>
        <v>16861.702210648149</v>
      </c>
      <c r="T1837" s="9">
        <f t="shared" si="85"/>
        <v>16891.660543981481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Q1838" t="s">
        <v>8323</v>
      </c>
      <c r="R1838" t="s">
        <v>8324</v>
      </c>
      <c r="S1838" s="9">
        <f t="shared" si="84"/>
        <v>15736.809363425928</v>
      </c>
      <c r="T1838" s="9">
        <f t="shared" si="85"/>
        <v>15753.809363425928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Q1839" t="s">
        <v>8323</v>
      </c>
      <c r="R1839" t="s">
        <v>8324</v>
      </c>
      <c r="S1839" s="9">
        <f t="shared" si="84"/>
        <v>15357.047858796299</v>
      </c>
      <c r="T1839" s="9">
        <f t="shared" si="85"/>
        <v>15417.006192129631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Q1840" t="s">
        <v>8323</v>
      </c>
      <c r="R1840" t="s">
        <v>8324</v>
      </c>
      <c r="S1840" s="9">
        <f t="shared" si="84"/>
        <v>15219.786539351851</v>
      </c>
      <c r="T1840" s="9">
        <f t="shared" si="85"/>
        <v>15248.125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Q1841" t="s">
        <v>8323</v>
      </c>
      <c r="R1841" t="s">
        <v>8324</v>
      </c>
      <c r="S1841" s="9">
        <f t="shared" si="84"/>
        <v>17045.722013888888</v>
      </c>
      <c r="T1841" s="9">
        <f t="shared" si="85"/>
        <v>17075.722013888888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Q1842" t="s">
        <v>8323</v>
      </c>
      <c r="R1842" t="s">
        <v>8324</v>
      </c>
      <c r="S1842" s="9">
        <f t="shared" si="84"/>
        <v>15813.096180555556</v>
      </c>
      <c r="T1842" s="9">
        <f t="shared" si="85"/>
        <v>15832.207638888889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Q1843" t="s">
        <v>8323</v>
      </c>
      <c r="R1843" t="s">
        <v>8324</v>
      </c>
      <c r="S1843" s="9">
        <f t="shared" si="84"/>
        <v>16176.845428240742</v>
      </c>
      <c r="T1843" s="9">
        <f t="shared" si="85"/>
        <v>16210.207638888889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Q1844" t="s">
        <v>8323</v>
      </c>
      <c r="R1844" t="s">
        <v>8324</v>
      </c>
      <c r="S1844" s="9">
        <f t="shared" si="84"/>
        <v>16462.631724537037</v>
      </c>
      <c r="T1844" s="9">
        <f t="shared" si="85"/>
        <v>16496.249305555557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Q1845" t="s">
        <v>8323</v>
      </c>
      <c r="R1845" t="s">
        <v>8324</v>
      </c>
      <c r="S1845" s="9">
        <f t="shared" si="84"/>
        <v>14995.994837962962</v>
      </c>
      <c r="T1845" s="9">
        <f t="shared" si="85"/>
        <v>15025.994837962962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Q1846" t="s">
        <v>8323</v>
      </c>
      <c r="R1846" t="s">
        <v>8324</v>
      </c>
      <c r="S1846" s="9">
        <f t="shared" si="84"/>
        <v>15097.973541666666</v>
      </c>
      <c r="T1846" s="9">
        <f t="shared" si="85"/>
        <v>15136.125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Q1847" t="s">
        <v>8323</v>
      </c>
      <c r="R1847" t="s">
        <v>8324</v>
      </c>
      <c r="S1847" s="9">
        <f t="shared" si="84"/>
        <v>16954.333310185186</v>
      </c>
      <c r="T1847" s="9">
        <f t="shared" si="85"/>
        <v>16969.204861111113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Q1848" t="s">
        <v>8323</v>
      </c>
      <c r="R1848" t="s">
        <v>8324</v>
      </c>
      <c r="S1848" s="9">
        <f t="shared" si="84"/>
        <v>15659.650196759261</v>
      </c>
      <c r="T1848" s="9">
        <f t="shared" si="85"/>
        <v>15689.650196759261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Q1849" t="s">
        <v>8323</v>
      </c>
      <c r="R1849" t="s">
        <v>8324</v>
      </c>
      <c r="S1849" s="9">
        <f t="shared" si="84"/>
        <v>16525.236481481483</v>
      </c>
      <c r="T1849" s="9">
        <f t="shared" si="85"/>
        <v>16546.236481481483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Q1850" t="s">
        <v>8323</v>
      </c>
      <c r="R1850" t="s">
        <v>8324</v>
      </c>
      <c r="S1850" s="9">
        <f t="shared" si="84"/>
        <v>15122.788055555555</v>
      </c>
      <c r="T1850" s="9">
        <f t="shared" si="85"/>
        <v>15186.290972222223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Q1851" t="s">
        <v>8323</v>
      </c>
      <c r="R1851" t="s">
        <v>8324</v>
      </c>
      <c r="S1851" s="9">
        <f t="shared" si="84"/>
        <v>15600.845590277777</v>
      </c>
      <c r="T1851" s="9">
        <f t="shared" si="85"/>
        <v>15630.845590277777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Q1852" t="s">
        <v>8323</v>
      </c>
      <c r="R1852" t="s">
        <v>8324</v>
      </c>
      <c r="S1852" s="9">
        <f t="shared" si="84"/>
        <v>16231.959490740743</v>
      </c>
      <c r="T1852" s="9">
        <f t="shared" si="85"/>
        <v>16261.959490740743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Q1853" t="s">
        <v>8323</v>
      </c>
      <c r="R1853" t="s">
        <v>8324</v>
      </c>
      <c r="S1853" s="9">
        <f t="shared" si="84"/>
        <v>16258.906689814814</v>
      </c>
      <c r="T1853" s="9">
        <f t="shared" si="85"/>
        <v>16279.041666666666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Q1854" t="s">
        <v>8323</v>
      </c>
      <c r="R1854" t="s">
        <v>8324</v>
      </c>
      <c r="S1854" s="9">
        <f t="shared" si="84"/>
        <v>16512.771435185186</v>
      </c>
      <c r="T1854" s="9">
        <f t="shared" si="85"/>
        <v>16550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Q1855" t="s">
        <v>8323</v>
      </c>
      <c r="R1855" t="s">
        <v>8324</v>
      </c>
      <c r="S1855" s="9">
        <f t="shared" si="84"/>
        <v>15608.060381944444</v>
      </c>
      <c r="T1855" s="9">
        <f t="shared" si="85"/>
        <v>15658.10204861111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Q1856" t="s">
        <v>8323</v>
      </c>
      <c r="R1856" t="s">
        <v>8324</v>
      </c>
      <c r="S1856" s="9">
        <f t="shared" si="84"/>
        <v>15819.021261574075</v>
      </c>
      <c r="T1856" s="9">
        <f t="shared" si="85"/>
        <v>15849.021261574075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Q1857" t="s">
        <v>8323</v>
      </c>
      <c r="R1857" t="s">
        <v>8324</v>
      </c>
      <c r="S1857" s="9">
        <f t="shared" si="84"/>
        <v>16031.538657407407</v>
      </c>
      <c r="T1857" s="9">
        <f t="shared" si="85"/>
        <v>16076.538657407407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Q1858" t="s">
        <v>8323</v>
      </c>
      <c r="R1858" t="s">
        <v>8324</v>
      </c>
      <c r="S1858" s="9">
        <f t="shared" si="84"/>
        <v>16248.854999999998</v>
      </c>
      <c r="T1858" s="9">
        <f t="shared" si="85"/>
        <v>16269.854999999998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Q1859" t="s">
        <v>8323</v>
      </c>
      <c r="R1859" t="s">
        <v>8324</v>
      </c>
      <c r="S1859" s="9">
        <f t="shared" ref="S1859:S1922" si="86">(((J1859/60)/60)/24)</f>
        <v>16295.76866898148</v>
      </c>
      <c r="T1859" s="9">
        <f t="shared" ref="T1859:T1922" si="87">(((I1859/60/60)/24))</f>
        <v>16325.76866898148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Q1860" t="s">
        <v>8323</v>
      </c>
      <c r="R1860" t="s">
        <v>8324</v>
      </c>
      <c r="S1860" s="9">
        <f t="shared" si="86"/>
        <v>15264.200474537038</v>
      </c>
      <c r="T1860" s="9">
        <f t="shared" si="87"/>
        <v>15324.242141203706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Q1861" t="s">
        <v>8323</v>
      </c>
      <c r="R1861" t="s">
        <v>8324</v>
      </c>
      <c r="S1861" s="9">
        <f t="shared" si="86"/>
        <v>15209.770011574074</v>
      </c>
      <c r="T1861" s="9">
        <f t="shared" si="87"/>
        <v>15239.770011574074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Q1862" t="s">
        <v>8323</v>
      </c>
      <c r="R1862" t="s">
        <v>8324</v>
      </c>
      <c r="S1862" s="9">
        <f t="shared" si="86"/>
        <v>16086.709305555554</v>
      </c>
      <c r="T1862" s="9">
        <f t="shared" si="87"/>
        <v>16107.709305555554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Q1863" t="s">
        <v>8331</v>
      </c>
      <c r="R1863" t="s">
        <v>8333</v>
      </c>
      <c r="S1863" s="9">
        <f t="shared" si="86"/>
        <v>16431.300243055557</v>
      </c>
      <c r="T1863" s="9">
        <f t="shared" si="87"/>
        <v>16461.300243055557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Q1864" t="s">
        <v>8331</v>
      </c>
      <c r="R1864" t="s">
        <v>8333</v>
      </c>
      <c r="S1864" s="9">
        <f t="shared" si="86"/>
        <v>17186.492754629628</v>
      </c>
      <c r="T1864" s="9">
        <f t="shared" si="87"/>
        <v>17233.3125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Q1865" t="s">
        <v>8331</v>
      </c>
      <c r="R1865" t="s">
        <v>8333</v>
      </c>
      <c r="S1865" s="9">
        <f t="shared" si="86"/>
        <v>16203.797280092593</v>
      </c>
      <c r="T1865" s="9">
        <f t="shared" si="87"/>
        <v>16233.797280092593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Q1866" t="s">
        <v>8331</v>
      </c>
      <c r="R1866" t="s">
        <v>8333</v>
      </c>
      <c r="S1866" s="9">
        <f t="shared" si="86"/>
        <v>16164.716435185184</v>
      </c>
      <c r="T1866" s="9">
        <f t="shared" si="87"/>
        <v>16194.716435185184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Q1867" t="s">
        <v>8331</v>
      </c>
      <c r="R1867" t="s">
        <v>8333</v>
      </c>
      <c r="S1867" s="9">
        <f t="shared" si="86"/>
        <v>17076.367442129631</v>
      </c>
      <c r="T1867" s="9">
        <f t="shared" si="87"/>
        <v>17111.409108796299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Q1868" t="s">
        <v>8331</v>
      </c>
      <c r="R1868" t="s">
        <v>8333</v>
      </c>
      <c r="S1868" s="9">
        <f t="shared" si="86"/>
        <v>17173.246493055554</v>
      </c>
      <c r="T1868" s="9">
        <f t="shared" si="87"/>
        <v>17226.166666666668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Q1869" t="s">
        <v>8331</v>
      </c>
      <c r="R1869" t="s">
        <v>8333</v>
      </c>
      <c r="S1869" s="9">
        <f t="shared" si="86"/>
        <v>17080.924907407407</v>
      </c>
      <c r="T1869" s="9">
        <f t="shared" si="87"/>
        <v>17110.924907407407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Q1870" t="s">
        <v>8331</v>
      </c>
      <c r="R1870" t="s">
        <v>8333</v>
      </c>
      <c r="S1870" s="9">
        <f t="shared" si="86"/>
        <v>16759.779224537036</v>
      </c>
      <c r="T1870" s="9">
        <f t="shared" si="87"/>
        <v>16784.332638888889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Q1871" t="s">
        <v>8331</v>
      </c>
      <c r="R1871" t="s">
        <v>8333</v>
      </c>
      <c r="S1871" s="9">
        <f t="shared" si="86"/>
        <v>17140.002881944445</v>
      </c>
      <c r="T1871" s="9">
        <f t="shared" si="87"/>
        <v>17170.002881944445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Q1872" t="s">
        <v>8331</v>
      </c>
      <c r="R1872" t="s">
        <v>8333</v>
      </c>
      <c r="S1872" s="9">
        <f t="shared" si="86"/>
        <v>16802.355729166666</v>
      </c>
      <c r="T1872" s="9">
        <f t="shared" si="87"/>
        <v>16831.178472222222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Q1873" t="s">
        <v>8331</v>
      </c>
      <c r="R1873" t="s">
        <v>8333</v>
      </c>
      <c r="S1873" s="9">
        <f t="shared" si="86"/>
        <v>16354.783576388889</v>
      </c>
      <c r="T1873" s="9">
        <f t="shared" si="87"/>
        <v>16394.825243055555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Q1874" t="s">
        <v>8331</v>
      </c>
      <c r="R1874" t="s">
        <v>8333</v>
      </c>
      <c r="S1874" s="9">
        <f t="shared" si="86"/>
        <v>16586.129652777778</v>
      </c>
      <c r="T1874" s="9">
        <f t="shared" si="87"/>
        <v>16616.129652777778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Q1875" t="s">
        <v>8331</v>
      </c>
      <c r="R1875" t="s">
        <v>8333</v>
      </c>
      <c r="S1875" s="9">
        <f t="shared" si="86"/>
        <v>16595.61585648148</v>
      </c>
      <c r="T1875" s="9">
        <f t="shared" si="87"/>
        <v>16624.697916666668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Q1876" t="s">
        <v>8331</v>
      </c>
      <c r="R1876" t="s">
        <v>8333</v>
      </c>
      <c r="S1876" s="9">
        <f t="shared" si="86"/>
        <v>16960.969131944443</v>
      </c>
      <c r="T1876" s="9">
        <f t="shared" si="87"/>
        <v>16980.969131944443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Q1877" t="s">
        <v>8331</v>
      </c>
      <c r="R1877" t="s">
        <v>8333</v>
      </c>
      <c r="S1877" s="9">
        <f t="shared" si="86"/>
        <v>16959.899398148147</v>
      </c>
      <c r="T1877" s="9">
        <f t="shared" si="87"/>
        <v>17019.899398148147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Q1878" t="s">
        <v>8331</v>
      </c>
      <c r="R1878" t="s">
        <v>8333</v>
      </c>
      <c r="S1878" s="9">
        <f t="shared" si="86"/>
        <v>16207.28478009259</v>
      </c>
      <c r="T1878" s="9">
        <f t="shared" si="87"/>
        <v>16237.28478009259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Q1879" t="s">
        <v>8331</v>
      </c>
      <c r="R1879" t="s">
        <v>8333</v>
      </c>
      <c r="S1879" s="9">
        <f t="shared" si="86"/>
        <v>16466.029224537036</v>
      </c>
      <c r="T1879" s="9">
        <f t="shared" si="87"/>
        <v>16495.029224537036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Q1880" t="s">
        <v>8331</v>
      </c>
      <c r="R1880" t="s">
        <v>8333</v>
      </c>
      <c r="S1880" s="9">
        <f t="shared" si="86"/>
        <v>16204.008738425924</v>
      </c>
      <c r="T1880" s="9">
        <f t="shared" si="87"/>
        <v>16234.008738425924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Q1881" t="s">
        <v>8331</v>
      </c>
      <c r="R1881" t="s">
        <v>8333</v>
      </c>
      <c r="S1881" s="9">
        <f t="shared" si="86"/>
        <v>16844.649641203705</v>
      </c>
      <c r="T1881" s="9">
        <f t="shared" si="87"/>
        <v>16874.607974537037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Q1882" t="s">
        <v>8331</v>
      </c>
      <c r="R1882" t="s">
        <v>8333</v>
      </c>
      <c r="S1882" s="9">
        <f t="shared" si="86"/>
        <v>16861.566898148147</v>
      </c>
      <c r="T1882" s="9">
        <f t="shared" si="87"/>
        <v>16890.525231481482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Q1883" t="s">
        <v>8323</v>
      </c>
      <c r="R1883" t="s">
        <v>8327</v>
      </c>
      <c r="S1883" s="9">
        <f t="shared" si="86"/>
        <v>16474.152650462962</v>
      </c>
      <c r="T1883" s="9">
        <f t="shared" si="87"/>
        <v>16504.110983796298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Q1884" t="s">
        <v>8323</v>
      </c>
      <c r="R1884" t="s">
        <v>8327</v>
      </c>
      <c r="S1884" s="9">
        <f t="shared" si="86"/>
        <v>15498.949212962963</v>
      </c>
      <c r="T1884" s="9">
        <f t="shared" si="87"/>
        <v>15531.991666666667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Q1885" t="s">
        <v>8323</v>
      </c>
      <c r="R1885" t="s">
        <v>8327</v>
      </c>
      <c r="S1885" s="9">
        <f t="shared" si="86"/>
        <v>15408.948009259258</v>
      </c>
      <c r="T1885" s="9">
        <f t="shared" si="87"/>
        <v>15438.906342592592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Q1886" t="s">
        <v>8323</v>
      </c>
      <c r="R1886" t="s">
        <v>8327</v>
      </c>
      <c r="S1886" s="9">
        <f t="shared" si="86"/>
        <v>15636.198321759259</v>
      </c>
      <c r="T1886" s="9">
        <f t="shared" si="87"/>
        <v>15671.5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Q1887" t="s">
        <v>8323</v>
      </c>
      <c r="R1887" t="s">
        <v>8327</v>
      </c>
      <c r="S1887" s="9">
        <f t="shared" si="86"/>
        <v>15530.093865740741</v>
      </c>
      <c r="T1887" s="9">
        <f t="shared" si="87"/>
        <v>15562.916666666666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Q1888" t="s">
        <v>8323</v>
      </c>
      <c r="R1888" t="s">
        <v>8327</v>
      </c>
      <c r="S1888" s="9">
        <f t="shared" si="86"/>
        <v>16356.906689814814</v>
      </c>
      <c r="T1888" s="9">
        <f t="shared" si="87"/>
        <v>16386.94835648148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Q1889" t="s">
        <v>8323</v>
      </c>
      <c r="R1889" t="s">
        <v>8327</v>
      </c>
      <c r="S1889" s="9">
        <f t="shared" si="86"/>
        <v>16754.800138888888</v>
      </c>
      <c r="T1889" s="9">
        <f t="shared" si="87"/>
        <v>16772.895833333332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Q1890" t="s">
        <v>8323</v>
      </c>
      <c r="R1890" t="s">
        <v>8327</v>
      </c>
      <c r="S1890" s="9">
        <f t="shared" si="86"/>
        <v>14730.239953703705</v>
      </c>
      <c r="T1890" s="9">
        <f t="shared" si="87"/>
        <v>14761.207638888889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Q1891" t="s">
        <v>8323</v>
      </c>
      <c r="R1891" t="s">
        <v>8327</v>
      </c>
      <c r="S1891" s="9">
        <f t="shared" si="86"/>
        <v>15730.793356481481</v>
      </c>
      <c r="T1891" s="9">
        <f t="shared" si="87"/>
        <v>15775.751689814815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Q1892" t="s">
        <v>8323</v>
      </c>
      <c r="R1892" t="s">
        <v>8327</v>
      </c>
      <c r="S1892" s="9">
        <f t="shared" si="86"/>
        <v>15659.786203703703</v>
      </c>
      <c r="T1892" s="9">
        <f t="shared" si="87"/>
        <v>15689.786203703703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Q1893" t="s">
        <v>8323</v>
      </c>
      <c r="R1893" t="s">
        <v>8327</v>
      </c>
      <c r="S1893" s="9">
        <f t="shared" si="86"/>
        <v>14766.798078703703</v>
      </c>
      <c r="T1893" s="9">
        <f t="shared" si="87"/>
        <v>14812.25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Q1894" t="s">
        <v>8323</v>
      </c>
      <c r="R1894" t="s">
        <v>8327</v>
      </c>
      <c r="S1894" s="9">
        <f t="shared" si="86"/>
        <v>15102.637511574074</v>
      </c>
      <c r="T1894" s="9">
        <f t="shared" si="87"/>
        <v>15132.637511574074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Q1895" t="s">
        <v>8323</v>
      </c>
      <c r="R1895" t="s">
        <v>8327</v>
      </c>
      <c r="S1895" s="9">
        <f t="shared" si="86"/>
        <v>15063.94195601852</v>
      </c>
      <c r="T1895" s="9">
        <f t="shared" si="87"/>
        <v>15080.165972222223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Q1896" t="s">
        <v>8323</v>
      </c>
      <c r="R1896" t="s">
        <v>8327</v>
      </c>
      <c r="S1896" s="9">
        <f t="shared" si="86"/>
        <v>15351.904895833335</v>
      </c>
      <c r="T1896" s="9">
        <f t="shared" si="87"/>
        <v>15382.904895833335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Q1897" t="s">
        <v>8323</v>
      </c>
      <c r="R1897" t="s">
        <v>8327</v>
      </c>
      <c r="S1897" s="9">
        <f t="shared" si="86"/>
        <v>16698.746782407408</v>
      </c>
      <c r="T1897" s="9">
        <f t="shared" si="87"/>
        <v>16728.746782407408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Q1898" t="s">
        <v>8323</v>
      </c>
      <c r="R1898" t="s">
        <v>8327</v>
      </c>
      <c r="S1898" s="9">
        <f t="shared" si="86"/>
        <v>15412.710243055555</v>
      </c>
      <c r="T1898" s="9">
        <f t="shared" si="87"/>
        <v>15442.710243055555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Q1899" t="s">
        <v>8323</v>
      </c>
      <c r="R1899" t="s">
        <v>8327</v>
      </c>
      <c r="S1899" s="9">
        <f t="shared" si="86"/>
        <v>16111.58340277778</v>
      </c>
      <c r="T1899" s="9">
        <f t="shared" si="87"/>
        <v>16133.875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Q1900" t="s">
        <v>8323</v>
      </c>
      <c r="R1900" t="s">
        <v>8327</v>
      </c>
      <c r="S1900" s="9">
        <f t="shared" si="86"/>
        <v>16797.192974537036</v>
      </c>
      <c r="T1900" s="9">
        <f t="shared" si="87"/>
        <v>16832.75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Q1901" t="s">
        <v>8323</v>
      </c>
      <c r="R1901" t="s">
        <v>8327</v>
      </c>
      <c r="S1901" s="9">
        <f t="shared" si="86"/>
        <v>16489.941736111112</v>
      </c>
      <c r="T1901" s="9">
        <f t="shared" si="87"/>
        <v>16519.900069444444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Q1902" t="s">
        <v>8323</v>
      </c>
      <c r="R1902" t="s">
        <v>8327</v>
      </c>
      <c r="S1902" s="9">
        <f t="shared" si="86"/>
        <v>15591.871886574074</v>
      </c>
      <c r="T1902" s="9">
        <f t="shared" si="87"/>
        <v>15619.415972222223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Q1903" t="s">
        <v>8317</v>
      </c>
      <c r="R1903" t="s">
        <v>8346</v>
      </c>
      <c r="S1903" s="9">
        <f t="shared" si="86"/>
        <v>16547.543159722223</v>
      </c>
      <c r="T1903" s="9">
        <f t="shared" si="87"/>
        <v>16577.541666666668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Q1904" t="s">
        <v>8317</v>
      </c>
      <c r="R1904" t="s">
        <v>8346</v>
      </c>
      <c r="S1904" s="9">
        <f t="shared" si="86"/>
        <v>16468.789895833332</v>
      </c>
      <c r="T1904" s="9">
        <f t="shared" si="87"/>
        <v>16498.789895833332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Q1905" t="s">
        <v>8317</v>
      </c>
      <c r="R1905" t="s">
        <v>8346</v>
      </c>
      <c r="S1905" s="9">
        <f t="shared" si="86"/>
        <v>17133.770729166667</v>
      </c>
      <c r="T1905" s="9">
        <f t="shared" si="87"/>
        <v>17193.770729166667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Q1906" t="s">
        <v>8317</v>
      </c>
      <c r="R1906" t="s">
        <v>8346</v>
      </c>
      <c r="S1906" s="9">
        <f t="shared" si="86"/>
        <v>16757.68542824074</v>
      </c>
      <c r="T1906" s="9">
        <f t="shared" si="87"/>
        <v>16802.68542824074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Q1907" t="s">
        <v>8317</v>
      </c>
      <c r="R1907" t="s">
        <v>8346</v>
      </c>
      <c r="S1907" s="9">
        <f t="shared" si="86"/>
        <v>16290.925856481483</v>
      </c>
      <c r="T1907" s="9">
        <f t="shared" si="87"/>
        <v>16320.925856481483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Q1908" t="s">
        <v>8317</v>
      </c>
      <c r="R1908" t="s">
        <v>8346</v>
      </c>
      <c r="S1908" s="9">
        <f t="shared" si="86"/>
        <v>16945.671099537038</v>
      </c>
      <c r="T1908" s="9">
        <f t="shared" si="87"/>
        <v>16975.671099537038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Q1909" t="s">
        <v>8317</v>
      </c>
      <c r="R1909" t="s">
        <v>8346</v>
      </c>
      <c r="S1909" s="9">
        <f t="shared" si="86"/>
        <v>16198.587094907409</v>
      </c>
      <c r="T1909" s="9">
        <f t="shared" si="87"/>
        <v>16213.587094907409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Q1910" t="s">
        <v>8317</v>
      </c>
      <c r="R1910" t="s">
        <v>8346</v>
      </c>
      <c r="S1910" s="9">
        <f t="shared" si="86"/>
        <v>17134.917824074077</v>
      </c>
      <c r="T1910" s="9">
        <f t="shared" si="87"/>
        <v>17164.917824074077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Q1911" t="s">
        <v>8317</v>
      </c>
      <c r="R1911" t="s">
        <v>8346</v>
      </c>
      <c r="S1911" s="9">
        <f t="shared" si="86"/>
        <v>16336.429155092594</v>
      </c>
      <c r="T1911" s="9">
        <f t="shared" si="87"/>
        <v>16366.429155092594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Q1912" t="s">
        <v>8317</v>
      </c>
      <c r="R1912" t="s">
        <v>8346</v>
      </c>
      <c r="S1912" s="9">
        <f t="shared" si="86"/>
        <v>16695.963159722221</v>
      </c>
      <c r="T1912" s="9">
        <f t="shared" si="87"/>
        <v>16739.947916666668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Q1913" t="s">
        <v>8317</v>
      </c>
      <c r="R1913" t="s">
        <v>8346</v>
      </c>
      <c r="S1913" s="9">
        <f t="shared" si="86"/>
        <v>16261.033958333333</v>
      </c>
      <c r="T1913" s="9">
        <f t="shared" si="87"/>
        <v>16291.033958333333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Q1914" t="s">
        <v>8317</v>
      </c>
      <c r="R1914" t="s">
        <v>8346</v>
      </c>
      <c r="S1914" s="9">
        <f t="shared" si="86"/>
        <v>16560.226388888888</v>
      </c>
      <c r="T1914" s="9">
        <f t="shared" si="87"/>
        <v>16590.226388888888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Q1915" t="s">
        <v>8317</v>
      </c>
      <c r="R1915" t="s">
        <v>8346</v>
      </c>
      <c r="S1915" s="9">
        <f t="shared" si="86"/>
        <v>16321.511319444444</v>
      </c>
      <c r="T1915" s="9">
        <f t="shared" si="87"/>
        <v>16351.511319444444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Q1916" t="s">
        <v>8317</v>
      </c>
      <c r="R1916" t="s">
        <v>8346</v>
      </c>
      <c r="S1916" s="9">
        <f t="shared" si="86"/>
        <v>16360.174456018518</v>
      </c>
      <c r="T1916" s="9">
        <f t="shared" si="87"/>
        <v>16375.165972222223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Q1917" t="s">
        <v>8317</v>
      </c>
      <c r="R1917" t="s">
        <v>8346</v>
      </c>
      <c r="S1917" s="9">
        <f t="shared" si="86"/>
        <v>16295.04886574074</v>
      </c>
      <c r="T1917" s="9">
        <f t="shared" si="87"/>
        <v>16315.04886574074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Q1918" t="s">
        <v>8317</v>
      </c>
      <c r="R1918" t="s">
        <v>8346</v>
      </c>
      <c r="S1918" s="9">
        <f t="shared" si="86"/>
        <v>17087.717303240741</v>
      </c>
      <c r="T1918" s="9">
        <f t="shared" si="87"/>
        <v>17112.758969907409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Q1919" t="s">
        <v>8317</v>
      </c>
      <c r="R1919" t="s">
        <v>8346</v>
      </c>
      <c r="S1919" s="9">
        <f t="shared" si="86"/>
        <v>17177.27005787037</v>
      </c>
      <c r="T1919" s="9">
        <f t="shared" si="87"/>
        <v>17207.27005787037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Q1920" t="s">
        <v>8317</v>
      </c>
      <c r="R1920" t="s">
        <v>8346</v>
      </c>
      <c r="S1920" s="9">
        <f t="shared" si="86"/>
        <v>16259.78994212963</v>
      </c>
      <c r="T1920" s="9">
        <f t="shared" si="87"/>
        <v>16294.78994212963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Q1921" t="s">
        <v>8317</v>
      </c>
      <c r="R1921" t="s">
        <v>8346</v>
      </c>
      <c r="S1921" s="9">
        <f t="shared" si="86"/>
        <v>16544.875567129628</v>
      </c>
      <c r="T1921" s="9">
        <f t="shared" si="87"/>
        <v>16574.875567129628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Q1922" t="s">
        <v>8317</v>
      </c>
      <c r="R1922" t="s">
        <v>8346</v>
      </c>
      <c r="S1922" s="9">
        <f t="shared" si="86"/>
        <v>16701.87570601852</v>
      </c>
      <c r="T1922" s="9">
        <f t="shared" si="87"/>
        <v>16729.958333333332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Q1923" t="s">
        <v>8323</v>
      </c>
      <c r="R1923" t="s">
        <v>8327</v>
      </c>
      <c r="S1923" s="9">
        <f t="shared" ref="S1923:S1986" si="88">(((J1923/60)/60)/24)</f>
        <v>15505.221562500001</v>
      </c>
      <c r="T1923" s="9">
        <f t="shared" ref="T1923:T1986" si="89">(((I1923/60/60)/24))</f>
        <v>15535.221562500001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Q1924" t="s">
        <v>8323</v>
      </c>
      <c r="R1924" t="s">
        <v>8327</v>
      </c>
      <c r="S1924" s="9">
        <f t="shared" si="88"/>
        <v>16021.255868055554</v>
      </c>
      <c r="T1924" s="9">
        <f t="shared" si="89"/>
        <v>16051.255868055554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Q1925" t="s">
        <v>8323</v>
      </c>
      <c r="R1925" t="s">
        <v>8327</v>
      </c>
      <c r="S1925" s="9">
        <f t="shared" si="88"/>
        <v>15203.848749999999</v>
      </c>
      <c r="T1925" s="9">
        <f t="shared" si="89"/>
        <v>15244.207638888889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Q1926" t="s">
        <v>8323</v>
      </c>
      <c r="R1926" t="s">
        <v>8327</v>
      </c>
      <c r="S1926" s="9">
        <f t="shared" si="88"/>
        <v>16057.761053240742</v>
      </c>
      <c r="T1926" s="9">
        <f t="shared" si="89"/>
        <v>16085.814583333333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Q1927" t="s">
        <v>8323</v>
      </c>
      <c r="R1927" t="s">
        <v>8327</v>
      </c>
      <c r="S1927" s="9">
        <f t="shared" si="88"/>
        <v>15966.90148148148</v>
      </c>
      <c r="T1927" s="9">
        <f t="shared" si="89"/>
        <v>15989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Q1928" t="s">
        <v>8323</v>
      </c>
      <c r="R1928" t="s">
        <v>8327</v>
      </c>
      <c r="S1928" s="9">
        <f t="shared" si="88"/>
        <v>14887.954351851849</v>
      </c>
      <c r="T1928" s="9">
        <f t="shared" si="89"/>
        <v>14915.018055555556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Q1929" t="s">
        <v>8323</v>
      </c>
      <c r="R1929" t="s">
        <v>8327</v>
      </c>
      <c r="S1929" s="9">
        <f t="shared" si="88"/>
        <v>15391.8615625</v>
      </c>
      <c r="T1929" s="9">
        <f t="shared" si="89"/>
        <v>15407.207638888889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Q1930" t="s">
        <v>8323</v>
      </c>
      <c r="R1930" t="s">
        <v>8327</v>
      </c>
      <c r="S1930" s="9">
        <f t="shared" si="88"/>
        <v>15802.648078703705</v>
      </c>
      <c r="T1930" s="9">
        <f t="shared" si="89"/>
        <v>15832.648078703705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Q1931" t="s">
        <v>8323</v>
      </c>
      <c r="R1931" t="s">
        <v>8327</v>
      </c>
      <c r="S1931" s="9">
        <f t="shared" si="88"/>
        <v>15118.021597222223</v>
      </c>
      <c r="T1931" s="9">
        <f t="shared" si="89"/>
        <v>15160.021597222223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Q1932" t="s">
        <v>8323</v>
      </c>
      <c r="R1932" t="s">
        <v>8327</v>
      </c>
      <c r="S1932" s="9">
        <f t="shared" si="88"/>
        <v>15833.558819444444</v>
      </c>
      <c r="T1932" s="9">
        <f t="shared" si="89"/>
        <v>15893.558819444444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Q1933" t="s">
        <v>8323</v>
      </c>
      <c r="R1933" t="s">
        <v>8327</v>
      </c>
      <c r="S1933" s="9">
        <f t="shared" si="88"/>
        <v>15468.892465277777</v>
      </c>
      <c r="T1933" s="9">
        <f t="shared" si="89"/>
        <v>15482.145833333334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Q1934" t="s">
        <v>8323</v>
      </c>
      <c r="R1934" t="s">
        <v>8327</v>
      </c>
      <c r="S1934" s="9">
        <f t="shared" si="88"/>
        <v>15342.809872685184</v>
      </c>
      <c r="T1934" s="9">
        <f t="shared" si="89"/>
        <v>15363.809872685184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Q1935" t="s">
        <v>8323</v>
      </c>
      <c r="R1935" t="s">
        <v>8327</v>
      </c>
      <c r="S1935" s="9">
        <f t="shared" si="88"/>
        <v>16310.130868055554</v>
      </c>
      <c r="T1935" s="9">
        <f t="shared" si="89"/>
        <v>16340.130868055554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Q1936" t="s">
        <v>8323</v>
      </c>
      <c r="R1936" t="s">
        <v>8327</v>
      </c>
      <c r="S1936" s="9">
        <f t="shared" si="88"/>
        <v>15296.867141203706</v>
      </c>
      <c r="T1936" s="9">
        <f t="shared" si="89"/>
        <v>15333.208333333334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Q1937" t="s">
        <v>8323</v>
      </c>
      <c r="R1937" t="s">
        <v>8327</v>
      </c>
      <c r="S1937" s="9">
        <f t="shared" si="88"/>
        <v>16204.932534722224</v>
      </c>
      <c r="T1937" s="9">
        <f t="shared" si="89"/>
        <v>16242.207638888889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Q1938" t="s">
        <v>8323</v>
      </c>
      <c r="R1938" t="s">
        <v>8327</v>
      </c>
      <c r="S1938" s="9">
        <f t="shared" si="88"/>
        <v>15283.889699074076</v>
      </c>
      <c r="T1938" s="9">
        <f t="shared" si="89"/>
        <v>15314.249305555555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Q1939" t="s">
        <v>8323</v>
      </c>
      <c r="R1939" t="s">
        <v>8327</v>
      </c>
      <c r="S1939" s="9">
        <f t="shared" si="88"/>
        <v>15490.118993055556</v>
      </c>
      <c r="T1939" s="9">
        <f t="shared" si="89"/>
        <v>15506.165972222223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Q1940" t="s">
        <v>8323</v>
      </c>
      <c r="R1940" t="s">
        <v>8327</v>
      </c>
      <c r="S1940" s="9">
        <f t="shared" si="88"/>
        <v>15857.259618055556</v>
      </c>
      <c r="T1940" s="9">
        <f t="shared" si="89"/>
        <v>15888.208333333334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Q1941" t="s">
        <v>8323</v>
      </c>
      <c r="R1941" t="s">
        <v>8327</v>
      </c>
      <c r="S1941" s="9">
        <f t="shared" si="88"/>
        <v>15744.985046296295</v>
      </c>
      <c r="T1941" s="9">
        <f t="shared" si="89"/>
        <v>15774.943379629629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Q1942" t="s">
        <v>8323</v>
      </c>
      <c r="R1942" t="s">
        <v>8327</v>
      </c>
      <c r="S1942" s="9">
        <f t="shared" si="88"/>
        <v>15101.50732638889</v>
      </c>
      <c r="T1942" s="9">
        <f t="shared" si="89"/>
        <v>15140.165972222223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Q1943" t="s">
        <v>8317</v>
      </c>
      <c r="R1943" t="s">
        <v>8347</v>
      </c>
      <c r="S1943" s="9">
        <f t="shared" si="88"/>
        <v>16175.290868055556</v>
      </c>
      <c r="T1943" s="9">
        <f t="shared" si="89"/>
        <v>16205.290868055556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Q1944" t="s">
        <v>8317</v>
      </c>
      <c r="R1944" t="s">
        <v>8347</v>
      </c>
      <c r="S1944" s="9">
        <f t="shared" si="88"/>
        <v>15069.828009259259</v>
      </c>
      <c r="T1944" s="9">
        <f t="shared" si="89"/>
        <v>15159.828009259259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Q1945" t="s">
        <v>8317</v>
      </c>
      <c r="R1945" t="s">
        <v>8347</v>
      </c>
      <c r="S1945" s="9">
        <f t="shared" si="88"/>
        <v>16979.269861111112</v>
      </c>
      <c r="T1945" s="9">
        <f t="shared" si="89"/>
        <v>17024.269861111112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Q1946" t="s">
        <v>8317</v>
      </c>
      <c r="R1946" t="s">
        <v>8347</v>
      </c>
      <c r="S1946" s="9">
        <f t="shared" si="88"/>
        <v>16161.584375</v>
      </c>
      <c r="T1946" s="9">
        <f t="shared" si="89"/>
        <v>16191.584375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Q1947" t="s">
        <v>8317</v>
      </c>
      <c r="R1947" t="s">
        <v>8347</v>
      </c>
      <c r="S1947" s="9">
        <f t="shared" si="88"/>
        <v>16588.251828703706</v>
      </c>
      <c r="T1947" s="9">
        <f t="shared" si="89"/>
        <v>16628.251828703706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Q1948" t="s">
        <v>8317</v>
      </c>
      <c r="R1948" t="s">
        <v>8347</v>
      </c>
      <c r="S1948" s="9">
        <f t="shared" si="88"/>
        <v>16120.150011574073</v>
      </c>
      <c r="T1948" s="9">
        <f t="shared" si="89"/>
        <v>16180.108344907407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Q1949" t="s">
        <v>8317</v>
      </c>
      <c r="R1949" t="s">
        <v>8347</v>
      </c>
      <c r="S1949" s="9">
        <f t="shared" si="88"/>
        <v>14533.918055555556</v>
      </c>
      <c r="T1949" s="9">
        <f t="shared" si="89"/>
        <v>14571.249305555555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Q1950" t="s">
        <v>8317</v>
      </c>
      <c r="R1950" t="s">
        <v>8347</v>
      </c>
      <c r="S1950" s="9">
        <f t="shared" si="88"/>
        <v>16904.604270833333</v>
      </c>
      <c r="T1950" s="9">
        <f t="shared" si="89"/>
        <v>16958.709722222222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Q1951" t="s">
        <v>8317</v>
      </c>
      <c r="R1951" t="s">
        <v>8347</v>
      </c>
      <c r="S1951" s="9">
        <f t="shared" si="88"/>
        <v>16231.42304398148</v>
      </c>
      <c r="T1951" s="9">
        <f t="shared" si="89"/>
        <v>16261.42304398148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Q1952" t="s">
        <v>8317</v>
      </c>
      <c r="R1952" t="s">
        <v>8347</v>
      </c>
      <c r="S1952" s="9">
        <f t="shared" si="88"/>
        <v>15055.181400462961</v>
      </c>
      <c r="T1952" s="9">
        <f t="shared" si="89"/>
        <v>15086.181400462961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Q1953" t="s">
        <v>8317</v>
      </c>
      <c r="R1953" t="s">
        <v>8347</v>
      </c>
      <c r="S1953" s="9">
        <f t="shared" si="88"/>
        <v>17082.420567129629</v>
      </c>
      <c r="T1953" s="9">
        <f t="shared" si="89"/>
        <v>17112.462233796297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Q1954" t="s">
        <v>8317</v>
      </c>
      <c r="R1954" t="s">
        <v>8347</v>
      </c>
      <c r="S1954" s="9">
        <f t="shared" si="88"/>
        <v>15957.606655092592</v>
      </c>
      <c r="T1954" s="9">
        <f t="shared" si="89"/>
        <v>15994.606655092592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Q1955" t="s">
        <v>8317</v>
      </c>
      <c r="R1955" t="s">
        <v>8347</v>
      </c>
      <c r="S1955" s="9">
        <f t="shared" si="88"/>
        <v>15372.199826388889</v>
      </c>
      <c r="T1955" s="9">
        <f t="shared" si="89"/>
        <v>15401.125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Q1956" t="s">
        <v>8317</v>
      </c>
      <c r="R1956" t="s">
        <v>8347</v>
      </c>
      <c r="S1956" s="9">
        <f t="shared" si="88"/>
        <v>16825.580740740741</v>
      </c>
      <c r="T1956" s="9">
        <f t="shared" si="89"/>
        <v>16872.208333333332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Q1957" t="s">
        <v>8317</v>
      </c>
      <c r="R1957" t="s">
        <v>8347</v>
      </c>
      <c r="S1957" s="9">
        <f t="shared" si="88"/>
        <v>15451.271770833335</v>
      </c>
      <c r="T1957" s="9">
        <f t="shared" si="89"/>
        <v>15483.791666666666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Q1958" t="s">
        <v>8317</v>
      </c>
      <c r="R1958" t="s">
        <v>8347</v>
      </c>
      <c r="S1958" s="9">
        <f t="shared" si="88"/>
        <v>16498.923668981482</v>
      </c>
      <c r="T1958" s="9">
        <f t="shared" si="89"/>
        <v>16543.882002314815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Q1959" t="s">
        <v>8317</v>
      </c>
      <c r="R1959" t="s">
        <v>8347</v>
      </c>
      <c r="S1959" s="9">
        <f t="shared" si="88"/>
        <v>15610.098530092591</v>
      </c>
      <c r="T1959" s="9">
        <f t="shared" si="89"/>
        <v>15640.098530092591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Q1960" t="s">
        <v>8317</v>
      </c>
      <c r="R1960" t="s">
        <v>8347</v>
      </c>
      <c r="S1960" s="9">
        <f t="shared" si="88"/>
        <v>15757.987974537036</v>
      </c>
      <c r="T1960" s="9">
        <f t="shared" si="89"/>
        <v>15787.94630787037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Q1961" t="s">
        <v>8317</v>
      </c>
      <c r="R1961" t="s">
        <v>8347</v>
      </c>
      <c r="S1961" s="9">
        <f t="shared" si="88"/>
        <v>16302.845601851854</v>
      </c>
      <c r="T1961" s="9">
        <f t="shared" si="89"/>
        <v>16344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Q1962" t="s">
        <v>8317</v>
      </c>
      <c r="R1962" t="s">
        <v>8347</v>
      </c>
      <c r="S1962" s="9">
        <f t="shared" si="88"/>
        <v>16395.362743055557</v>
      </c>
      <c r="T1962" s="9">
        <f t="shared" si="89"/>
        <v>16425.362743055557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Q1963" t="s">
        <v>8317</v>
      </c>
      <c r="R1963" t="s">
        <v>8347</v>
      </c>
      <c r="S1963" s="9">
        <f t="shared" si="88"/>
        <v>15579.194641203705</v>
      </c>
      <c r="T1963" s="9">
        <f t="shared" si="89"/>
        <v>15619.165972222223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Q1964" t="s">
        <v>8317</v>
      </c>
      <c r="R1964" t="s">
        <v>8347</v>
      </c>
      <c r="S1964" s="9">
        <f t="shared" si="88"/>
        <v>16173.780509259259</v>
      </c>
      <c r="T1964" s="9">
        <f t="shared" si="89"/>
        <v>16203.780509259259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Q1965" t="s">
        <v>8317</v>
      </c>
      <c r="R1965" t="s">
        <v>8347</v>
      </c>
      <c r="S1965" s="9">
        <f t="shared" si="88"/>
        <v>16294.429791666667</v>
      </c>
      <c r="T1965" s="9">
        <f t="shared" si="89"/>
        <v>16329.429791666667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Q1966" t="s">
        <v>8317</v>
      </c>
      <c r="R1966" t="s">
        <v>8347</v>
      </c>
      <c r="S1966" s="9">
        <f t="shared" si="88"/>
        <v>16883.272824074073</v>
      </c>
      <c r="T1966" s="9">
        <f t="shared" si="89"/>
        <v>16913.272824074073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Q1967" t="s">
        <v>8317</v>
      </c>
      <c r="R1967" t="s">
        <v>8347</v>
      </c>
      <c r="S1967" s="9">
        <f t="shared" si="88"/>
        <v>15329.089236111111</v>
      </c>
      <c r="T1967" s="9">
        <f t="shared" si="89"/>
        <v>15351.041666666666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Q1968" t="s">
        <v>8317</v>
      </c>
      <c r="R1968" t="s">
        <v>8347</v>
      </c>
      <c r="S1968" s="9">
        <f t="shared" si="88"/>
        <v>16266.540486111111</v>
      </c>
      <c r="T1968" s="9">
        <f t="shared" si="89"/>
        <v>16296.540486111111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Q1969" t="s">
        <v>8317</v>
      </c>
      <c r="R1969" t="s">
        <v>8347</v>
      </c>
      <c r="S1969" s="9">
        <f t="shared" si="88"/>
        <v>16161.663530092594</v>
      </c>
      <c r="T1969" s="9">
        <f t="shared" si="89"/>
        <v>16191.663530092594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Q1970" t="s">
        <v>8317</v>
      </c>
      <c r="R1970" t="s">
        <v>8347</v>
      </c>
      <c r="S1970" s="9">
        <f t="shared" si="88"/>
        <v>17107.586979166666</v>
      </c>
      <c r="T1970" s="9">
        <f t="shared" si="89"/>
        <v>17138.628645833334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Q1971" t="s">
        <v>8317</v>
      </c>
      <c r="R1971" t="s">
        <v>8347</v>
      </c>
      <c r="S1971" s="9">
        <f t="shared" si="88"/>
        <v>16988.792453703703</v>
      </c>
      <c r="T1971" s="9">
        <f t="shared" si="89"/>
        <v>17018.792453703703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Q1972" t="s">
        <v>8317</v>
      </c>
      <c r="R1972" t="s">
        <v>8347</v>
      </c>
      <c r="S1972" s="9">
        <f t="shared" si="88"/>
        <v>15755.193298611113</v>
      </c>
      <c r="T1972" s="9">
        <f t="shared" si="89"/>
        <v>15815.151631944447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Q1973" t="s">
        <v>8317</v>
      </c>
      <c r="R1973" t="s">
        <v>8347</v>
      </c>
      <c r="S1973" s="9">
        <f t="shared" si="88"/>
        <v>15992.500706018518</v>
      </c>
      <c r="T1973" s="9">
        <f t="shared" si="89"/>
        <v>16024.166666666666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Q1974" t="s">
        <v>8317</v>
      </c>
      <c r="R1974" t="s">
        <v>8347</v>
      </c>
      <c r="S1974" s="9">
        <f t="shared" si="88"/>
        <v>15632.012083333333</v>
      </c>
      <c r="T1974" s="9">
        <f t="shared" si="89"/>
        <v>15662.053749999999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Q1975" t="s">
        <v>8317</v>
      </c>
      <c r="R1975" t="s">
        <v>8347</v>
      </c>
      <c r="S1975" s="9">
        <f t="shared" si="88"/>
        <v>16980.722962962962</v>
      </c>
      <c r="T1975" s="9">
        <f t="shared" si="89"/>
        <v>17019.291666666668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Q1976" t="s">
        <v>8317</v>
      </c>
      <c r="R1976" t="s">
        <v>8347</v>
      </c>
      <c r="S1976" s="9">
        <f t="shared" si="88"/>
        <v>15876.334131944444</v>
      </c>
      <c r="T1976" s="9">
        <f t="shared" si="89"/>
        <v>15936.334131944444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Q1977" t="s">
        <v>8317</v>
      </c>
      <c r="R1977" t="s">
        <v>8347</v>
      </c>
      <c r="S1977" s="9">
        <f t="shared" si="88"/>
        <v>15744.755219907407</v>
      </c>
      <c r="T1977" s="9">
        <f t="shared" si="89"/>
        <v>15774.755219907407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Q1978" t="s">
        <v>8317</v>
      </c>
      <c r="R1978" t="s">
        <v>8347</v>
      </c>
      <c r="S1978" s="9">
        <f t="shared" si="88"/>
        <v>15869.899594907409</v>
      </c>
      <c r="T1978" s="9">
        <f t="shared" si="89"/>
        <v>15899.899594907409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Q1979" t="s">
        <v>8317</v>
      </c>
      <c r="R1979" t="s">
        <v>8347</v>
      </c>
      <c r="S1979" s="9">
        <f t="shared" si="88"/>
        <v>16742.216898148148</v>
      </c>
      <c r="T1979" s="9">
        <f t="shared" si="89"/>
        <v>16788.332638888889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Q1980" t="s">
        <v>8317</v>
      </c>
      <c r="R1980" t="s">
        <v>8347</v>
      </c>
      <c r="S1980" s="9">
        <f t="shared" si="88"/>
        <v>15470.225601851853</v>
      </c>
      <c r="T1980" s="9">
        <f t="shared" si="89"/>
        <v>15503.291666666666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Q1981" t="s">
        <v>8317</v>
      </c>
      <c r="R1981" t="s">
        <v>8347</v>
      </c>
      <c r="S1981" s="9">
        <f t="shared" si="88"/>
        <v>16721.460023148149</v>
      </c>
      <c r="T1981" s="9">
        <f t="shared" si="89"/>
        <v>16758.207638888889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Q1982" t="s">
        <v>8317</v>
      </c>
      <c r="R1982" t="s">
        <v>8347</v>
      </c>
      <c r="S1982" s="9">
        <f t="shared" si="88"/>
        <v>16854.542384259261</v>
      </c>
      <c r="T1982" s="9">
        <f t="shared" si="89"/>
        <v>16894.500717592593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Q1983" t="s">
        <v>8336</v>
      </c>
      <c r="R1983" t="s">
        <v>8348</v>
      </c>
      <c r="S1983" s="9">
        <f t="shared" si="88"/>
        <v>16230.725289351853</v>
      </c>
      <c r="T1983" s="9">
        <f t="shared" si="89"/>
        <v>16260.725289351853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Q1984" t="s">
        <v>8336</v>
      </c>
      <c r="R1984" t="s">
        <v>8348</v>
      </c>
      <c r="S1984" s="9">
        <f t="shared" si="88"/>
        <v>17109.586655092593</v>
      </c>
      <c r="T1984" s="9">
        <f t="shared" si="89"/>
        <v>17139.628321759261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Q1985" t="s">
        <v>8336</v>
      </c>
      <c r="R1985" t="s">
        <v>8348</v>
      </c>
      <c r="S1985" s="9">
        <f t="shared" si="88"/>
        <v>17024.011782407408</v>
      </c>
      <c r="T1985" s="9">
        <f t="shared" si="89"/>
        <v>17046.291666666668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Q1986" t="s">
        <v>8336</v>
      </c>
      <c r="R1986" t="s">
        <v>8348</v>
      </c>
      <c r="S1986" s="9">
        <f t="shared" si="88"/>
        <v>16344.790289351849</v>
      </c>
      <c r="T1986" s="9">
        <f t="shared" si="89"/>
        <v>16404.831956018515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Q1987" t="s">
        <v>8336</v>
      </c>
      <c r="R1987" t="s">
        <v>8348</v>
      </c>
      <c r="S1987" s="9">
        <f t="shared" ref="S1987:S2050" si="90">(((J1987/60)/60)/24)</f>
        <v>16986.698738425926</v>
      </c>
      <c r="T1987" s="9">
        <f t="shared" ref="T1987:T2050" si="91">(((I1987/60/60)/24))</f>
        <v>17015.958333333332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Q1988" t="s">
        <v>8336</v>
      </c>
      <c r="R1988" t="s">
        <v>8348</v>
      </c>
      <c r="S1988" s="9">
        <f t="shared" si="90"/>
        <v>16844.433831018516</v>
      </c>
      <c r="T1988" s="9">
        <f t="shared" si="91"/>
        <v>16874.392164351852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Q1989" t="s">
        <v>8336</v>
      </c>
      <c r="R1989" t="s">
        <v>8348</v>
      </c>
      <c r="S1989" s="9">
        <f t="shared" si="90"/>
        <v>16465.639768518518</v>
      </c>
      <c r="T1989" s="9">
        <f t="shared" si="91"/>
        <v>16495.639768518518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Q1990" t="s">
        <v>8336</v>
      </c>
      <c r="R1990" t="s">
        <v>8348</v>
      </c>
      <c r="S1990" s="9">
        <f t="shared" si="90"/>
        <v>16637.763217592594</v>
      </c>
      <c r="T1990" s="9">
        <f t="shared" si="91"/>
        <v>16667.763217592594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Q1991" t="s">
        <v>8336</v>
      </c>
      <c r="R1991" t="s">
        <v>8348</v>
      </c>
      <c r="S1991" s="9">
        <f t="shared" si="90"/>
        <v>17116.680648148147</v>
      </c>
      <c r="T1991" s="9">
        <f t="shared" si="91"/>
        <v>17146.680648148147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Q1992" t="s">
        <v>8336</v>
      </c>
      <c r="R1992" t="s">
        <v>8348</v>
      </c>
      <c r="S1992" s="9">
        <f t="shared" si="90"/>
        <v>16829.19597222222</v>
      </c>
      <c r="T1992" s="9">
        <f t="shared" si="91"/>
        <v>16844.19597222222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Q1993" t="s">
        <v>8336</v>
      </c>
      <c r="R1993" t="s">
        <v>8348</v>
      </c>
      <c r="S1993" s="9">
        <f t="shared" si="90"/>
        <v>16598.893356481483</v>
      </c>
      <c r="T1993" s="9">
        <f t="shared" si="91"/>
        <v>16619.893356481483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Q1994" t="s">
        <v>8336</v>
      </c>
      <c r="R1994" t="s">
        <v>8348</v>
      </c>
      <c r="S1994" s="9">
        <f t="shared" si="90"/>
        <v>16454.143414351853</v>
      </c>
      <c r="T1994" s="9">
        <f t="shared" si="91"/>
        <v>16484.143414351853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Q1995" t="s">
        <v>8336</v>
      </c>
      <c r="R1995" t="s">
        <v>8348</v>
      </c>
      <c r="S1995" s="9">
        <f t="shared" si="90"/>
        <v>16760.588391203706</v>
      </c>
      <c r="T1995" s="9">
        <f t="shared" si="91"/>
        <v>16790.588391203706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Q1996" t="s">
        <v>8336</v>
      </c>
      <c r="R1996" t="s">
        <v>8348</v>
      </c>
      <c r="S1996" s="9">
        <f t="shared" si="90"/>
        <v>17082.006273148148</v>
      </c>
      <c r="T1996" s="9">
        <f t="shared" si="91"/>
        <v>17142.047939814816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Q1997" t="s">
        <v>8336</v>
      </c>
      <c r="R1997" t="s">
        <v>8348</v>
      </c>
      <c r="S1997" s="9">
        <f t="shared" si="90"/>
        <v>16612.902037037038</v>
      </c>
      <c r="T1997" s="9">
        <f t="shared" si="91"/>
        <v>16632.902037037038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Q1998" t="s">
        <v>8336</v>
      </c>
      <c r="R1998" t="s">
        <v>8348</v>
      </c>
      <c r="S1998" s="9">
        <f t="shared" si="90"/>
        <v>16231.819571759259</v>
      </c>
      <c r="T1998" s="9">
        <f t="shared" si="91"/>
        <v>16261.819571759259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Q1999" t="s">
        <v>8336</v>
      </c>
      <c r="R1999" t="s">
        <v>8348</v>
      </c>
      <c r="S1999" s="9">
        <f t="shared" si="90"/>
        <v>16278.930694444445</v>
      </c>
      <c r="T1999" s="9">
        <f t="shared" si="91"/>
        <v>16308.930694444445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Q2000" t="s">
        <v>8336</v>
      </c>
      <c r="R2000" t="s">
        <v>8348</v>
      </c>
      <c r="S2000" s="9">
        <f t="shared" si="90"/>
        <v>16238.118495370371</v>
      </c>
      <c r="T2000" s="9">
        <f t="shared" si="91"/>
        <v>16283.118495370371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Q2001" t="s">
        <v>8336</v>
      </c>
      <c r="R2001" t="s">
        <v>8348</v>
      </c>
      <c r="S2001" s="9">
        <f t="shared" si="90"/>
        <v>16357.482731481481</v>
      </c>
      <c r="T2001" s="9">
        <f t="shared" si="91"/>
        <v>16387.524398148147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Q2002" t="s">
        <v>8336</v>
      </c>
      <c r="R2002" t="s">
        <v>8348</v>
      </c>
      <c r="S2002" s="9">
        <f t="shared" si="90"/>
        <v>16776.951539351849</v>
      </c>
      <c r="T2002" s="9">
        <f t="shared" si="91"/>
        <v>16806.951539351849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Q2003" t="s">
        <v>8317</v>
      </c>
      <c r="R2003" t="s">
        <v>8347</v>
      </c>
      <c r="S2003" s="9">
        <f t="shared" si="90"/>
        <v>16567.209675925926</v>
      </c>
      <c r="T2003" s="9">
        <f t="shared" si="91"/>
        <v>16598.833333333332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Q2004" t="s">
        <v>8317</v>
      </c>
      <c r="R2004" t="s">
        <v>8347</v>
      </c>
      <c r="S2004" s="9">
        <f t="shared" si="90"/>
        <v>17159.71230324074</v>
      </c>
      <c r="T2004" s="9">
        <f t="shared" si="91"/>
        <v>17189.71230324074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Q2005" t="s">
        <v>8317</v>
      </c>
      <c r="R2005" t="s">
        <v>8347</v>
      </c>
      <c r="S2005" s="9">
        <f t="shared" si="90"/>
        <v>14778.125601851852</v>
      </c>
      <c r="T2005" s="9">
        <f t="shared" si="91"/>
        <v>14792.958333333334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Q2006" t="s">
        <v>8317</v>
      </c>
      <c r="R2006" t="s">
        <v>8347</v>
      </c>
      <c r="S2006" s="9">
        <f t="shared" si="90"/>
        <v>16231.604895833334</v>
      </c>
      <c r="T2006" s="9">
        <f t="shared" si="91"/>
        <v>16261.604895833334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Q2007" t="s">
        <v>8317</v>
      </c>
      <c r="R2007" t="s">
        <v>8347</v>
      </c>
      <c r="S2007" s="9">
        <f t="shared" si="90"/>
        <v>15966.812708333333</v>
      </c>
      <c r="T2007" s="9">
        <f t="shared" si="91"/>
        <v>15994.165972222223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Q2008" t="s">
        <v>8317</v>
      </c>
      <c r="R2008" t="s">
        <v>8347</v>
      </c>
      <c r="S2008" s="9">
        <f t="shared" si="90"/>
        <v>16372.500520833333</v>
      </c>
      <c r="T2008" s="9">
        <f t="shared" si="91"/>
        <v>16407.542187499999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Q2009" t="s">
        <v>8317</v>
      </c>
      <c r="R2009" t="s">
        <v>8347</v>
      </c>
      <c r="S2009" s="9">
        <f t="shared" si="90"/>
        <v>14778.837800925925</v>
      </c>
      <c r="T2009" s="9">
        <f t="shared" si="91"/>
        <v>14845.166666666666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Q2010" t="s">
        <v>8317</v>
      </c>
      <c r="R2010" t="s">
        <v>8347</v>
      </c>
      <c r="S2010" s="9">
        <f t="shared" si="90"/>
        <v>15192.604421296297</v>
      </c>
      <c r="T2010" s="9">
        <f t="shared" si="91"/>
        <v>15236.604421296297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Q2011" t="s">
        <v>8317</v>
      </c>
      <c r="R2011" t="s">
        <v>8347</v>
      </c>
      <c r="S2011" s="9">
        <f t="shared" si="90"/>
        <v>17092.323414351853</v>
      </c>
      <c r="T2011" s="9">
        <f t="shared" si="91"/>
        <v>17128.365081018517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Q2012" t="s">
        <v>8317</v>
      </c>
      <c r="R2012" t="s">
        <v>8347</v>
      </c>
      <c r="S2012" s="9">
        <f t="shared" si="90"/>
        <v>17001.996423611112</v>
      </c>
      <c r="T2012" s="9">
        <f t="shared" si="91"/>
        <v>17031.996423611112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Q2013" t="s">
        <v>8317</v>
      </c>
      <c r="R2013" t="s">
        <v>8347</v>
      </c>
      <c r="S2013" s="9">
        <f t="shared" si="90"/>
        <v>16778.358483796295</v>
      </c>
      <c r="T2013" s="9">
        <f t="shared" si="91"/>
        <v>16811.958333333332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Q2014" t="s">
        <v>8317</v>
      </c>
      <c r="R2014" t="s">
        <v>8347</v>
      </c>
      <c r="S2014" s="9">
        <f t="shared" si="90"/>
        <v>16441.822233796298</v>
      </c>
      <c r="T2014" s="9">
        <f t="shared" si="91"/>
        <v>16471.822233796298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Q2015" t="s">
        <v>8317</v>
      </c>
      <c r="R2015" t="s">
        <v>8347</v>
      </c>
      <c r="S2015" s="9">
        <f t="shared" si="90"/>
        <v>16930.960810185185</v>
      </c>
      <c r="T2015" s="9">
        <f t="shared" si="91"/>
        <v>16990.960810185185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Q2016" t="s">
        <v>8317</v>
      </c>
      <c r="R2016" t="s">
        <v>8347</v>
      </c>
      <c r="S2016" s="9">
        <f t="shared" si="90"/>
        <v>15755.214571759259</v>
      </c>
      <c r="T2016" s="9">
        <f t="shared" si="91"/>
        <v>15789.172905092593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Q2017" t="s">
        <v>8317</v>
      </c>
      <c r="R2017" t="s">
        <v>8347</v>
      </c>
      <c r="S2017" s="9">
        <f t="shared" si="90"/>
        <v>15196.876886574073</v>
      </c>
      <c r="T2017" s="9">
        <f t="shared" si="91"/>
        <v>15226.876886574073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Q2018" t="s">
        <v>8317</v>
      </c>
      <c r="R2018" t="s">
        <v>8347</v>
      </c>
      <c r="S2018" s="9">
        <f t="shared" si="90"/>
        <v>15743.880775462962</v>
      </c>
      <c r="T2018" s="9">
        <f t="shared" si="91"/>
        <v>15773.880775462962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Q2019" t="s">
        <v>8317</v>
      </c>
      <c r="R2019" t="s">
        <v>8347</v>
      </c>
      <c r="S2019" s="9">
        <f t="shared" si="90"/>
        <v>15392.057349537035</v>
      </c>
      <c r="T2019" s="9">
        <f t="shared" si="91"/>
        <v>15423.166666666666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Q2020" t="s">
        <v>8317</v>
      </c>
      <c r="R2020" t="s">
        <v>8347</v>
      </c>
      <c r="S2020" s="9">
        <f t="shared" si="90"/>
        <v>16630.365844907406</v>
      </c>
      <c r="T2020" s="9">
        <f t="shared" si="91"/>
        <v>16660.365844907406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Q2021" t="s">
        <v>8317</v>
      </c>
      <c r="R2021" t="s">
        <v>8347</v>
      </c>
      <c r="S2021" s="9">
        <f t="shared" si="90"/>
        <v>17036.70857638889</v>
      </c>
      <c r="T2021" s="9">
        <f t="shared" si="91"/>
        <v>17066.70857638889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Q2022" t="s">
        <v>8317</v>
      </c>
      <c r="R2022" t="s">
        <v>8347</v>
      </c>
      <c r="S2022" s="9">
        <f t="shared" si="90"/>
        <v>16168.097499999998</v>
      </c>
      <c r="T2022" s="9">
        <f t="shared" si="91"/>
        <v>16204.96111111111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Q2023" t="s">
        <v>8317</v>
      </c>
      <c r="R2023" t="s">
        <v>8347</v>
      </c>
      <c r="S2023" s="9">
        <f t="shared" si="90"/>
        <v>16292.070567129631</v>
      </c>
      <c r="T2023" s="9">
        <f t="shared" si="91"/>
        <v>16337.070567129631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Q2024" t="s">
        <v>8317</v>
      </c>
      <c r="R2024" t="s">
        <v>8347</v>
      </c>
      <c r="S2024" s="9">
        <f t="shared" si="90"/>
        <v>16933.569120370372</v>
      </c>
      <c r="T2024" s="9">
        <f t="shared" si="91"/>
        <v>16963.569120370372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Q2025" t="s">
        <v>8317</v>
      </c>
      <c r="R2025" t="s">
        <v>8347</v>
      </c>
      <c r="S2025" s="9">
        <f t="shared" si="90"/>
        <v>16567.420752314814</v>
      </c>
      <c r="T2025" s="9">
        <f t="shared" si="91"/>
        <v>16597.420752314814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Q2026" t="s">
        <v>8317</v>
      </c>
      <c r="R2026" t="s">
        <v>8347</v>
      </c>
      <c r="S2026" s="9">
        <f t="shared" si="90"/>
        <v>15530.966944444444</v>
      </c>
      <c r="T2026" s="9">
        <f t="shared" si="91"/>
        <v>15565.125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Q2027" t="s">
        <v>8317</v>
      </c>
      <c r="R2027" t="s">
        <v>8347</v>
      </c>
      <c r="S2027" s="9">
        <f t="shared" si="90"/>
        <v>16567.184560185186</v>
      </c>
      <c r="T2027" s="9">
        <f t="shared" si="91"/>
        <v>16597.184560185186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Q2028" t="s">
        <v>8317</v>
      </c>
      <c r="R2028" t="s">
        <v>8347</v>
      </c>
      <c r="S2028" s="9">
        <f t="shared" si="90"/>
        <v>16135.7359375</v>
      </c>
      <c r="T2028" s="9">
        <f t="shared" si="91"/>
        <v>16181.165972222223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Q2029" t="s">
        <v>8317</v>
      </c>
      <c r="R2029" t="s">
        <v>8347</v>
      </c>
      <c r="S2029" s="9">
        <f t="shared" si="90"/>
        <v>16479.813877314817</v>
      </c>
      <c r="T2029" s="9">
        <f t="shared" si="91"/>
        <v>16524.772210648149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Q2030" t="s">
        <v>8317</v>
      </c>
      <c r="R2030" t="s">
        <v>8347</v>
      </c>
      <c r="S2030" s="9">
        <f t="shared" si="90"/>
        <v>14646.919050925926</v>
      </c>
      <c r="T2030" s="9">
        <f t="shared" si="91"/>
        <v>14683.913194444445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Q2031" t="s">
        <v>8317</v>
      </c>
      <c r="R2031" t="s">
        <v>8347</v>
      </c>
      <c r="S2031" s="9">
        <f t="shared" si="90"/>
        <v>16279.021770833335</v>
      </c>
      <c r="T2031" s="9">
        <f t="shared" si="91"/>
        <v>16309.021770833335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Q2032" t="s">
        <v>8317</v>
      </c>
      <c r="R2032" t="s">
        <v>8347</v>
      </c>
      <c r="S2032" s="9">
        <f t="shared" si="90"/>
        <v>15643.996481481481</v>
      </c>
      <c r="T2032" s="9">
        <f t="shared" si="91"/>
        <v>15673.996481481481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Q2033" t="s">
        <v>8317</v>
      </c>
      <c r="R2033" t="s">
        <v>8347</v>
      </c>
      <c r="S2033" s="9">
        <f t="shared" si="90"/>
        <v>16406.329317129628</v>
      </c>
      <c r="T2033" s="9">
        <f t="shared" si="91"/>
        <v>16444.041666666668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Q2034" t="s">
        <v>8317</v>
      </c>
      <c r="R2034" t="s">
        <v>8347</v>
      </c>
      <c r="S2034" s="9">
        <f t="shared" si="90"/>
        <v>17120.565671296295</v>
      </c>
      <c r="T2034" s="9">
        <f t="shared" si="91"/>
        <v>17150.208333333332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Q2035" t="s">
        <v>8317</v>
      </c>
      <c r="R2035" t="s">
        <v>8347</v>
      </c>
      <c r="S2035" s="9">
        <f t="shared" si="90"/>
        <v>16156.082384259258</v>
      </c>
      <c r="T2035" s="9">
        <f t="shared" si="91"/>
        <v>16186.082384259258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Q2036" t="s">
        <v>8317</v>
      </c>
      <c r="R2036" t="s">
        <v>8347</v>
      </c>
      <c r="S2036" s="9">
        <f t="shared" si="90"/>
        <v>16507.130011574071</v>
      </c>
      <c r="T2036" s="9">
        <f t="shared" si="91"/>
        <v>16562.290277777778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Q2037" t="s">
        <v>8317</v>
      </c>
      <c r="R2037" t="s">
        <v>8347</v>
      </c>
      <c r="S2037" s="9">
        <f t="shared" si="90"/>
        <v>16742.625081018519</v>
      </c>
      <c r="T2037" s="9">
        <f t="shared" si="91"/>
        <v>16788.041666666668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Q2038" t="s">
        <v>8317</v>
      </c>
      <c r="R2038" t="s">
        <v>8347</v>
      </c>
      <c r="S2038" s="9">
        <f t="shared" si="90"/>
        <v>16169.864803240742</v>
      </c>
      <c r="T2038" s="9">
        <f t="shared" si="91"/>
        <v>16199.864803240742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Q2039" t="s">
        <v>8317</v>
      </c>
      <c r="R2039" t="s">
        <v>8347</v>
      </c>
      <c r="S2039" s="9">
        <f t="shared" si="90"/>
        <v>16009.210104166668</v>
      </c>
      <c r="T2039" s="9">
        <f t="shared" si="91"/>
        <v>16069.251770833334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Q2040" t="s">
        <v>8317</v>
      </c>
      <c r="R2040" t="s">
        <v>8347</v>
      </c>
      <c r="S2040" s="9">
        <f t="shared" si="90"/>
        <v>15855.27107638889</v>
      </c>
      <c r="T2040" s="9">
        <f t="shared" si="91"/>
        <v>15887.75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Q2041" t="s">
        <v>8317</v>
      </c>
      <c r="R2041" t="s">
        <v>8347</v>
      </c>
      <c r="S2041" s="9">
        <f t="shared" si="90"/>
        <v>17106.438946759259</v>
      </c>
      <c r="T2041" s="9">
        <f t="shared" si="91"/>
        <v>17136.207638888889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Q2042" t="s">
        <v>8317</v>
      </c>
      <c r="R2042" t="s">
        <v>8347</v>
      </c>
      <c r="S2042" s="9">
        <f t="shared" si="90"/>
        <v>16009.927118055557</v>
      </c>
      <c r="T2042" s="9">
        <f t="shared" si="91"/>
        <v>16024.968784722223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Q2043" t="s">
        <v>8317</v>
      </c>
      <c r="R2043" t="s">
        <v>8347</v>
      </c>
      <c r="S2043" s="9">
        <f t="shared" si="90"/>
        <v>17085.525775462964</v>
      </c>
      <c r="T2043" s="9">
        <f t="shared" si="91"/>
        <v>17115.567442129632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Q2044" t="s">
        <v>8317</v>
      </c>
      <c r="R2044" t="s">
        <v>8347</v>
      </c>
      <c r="S2044" s="9">
        <f t="shared" si="90"/>
        <v>16762.708032407409</v>
      </c>
      <c r="T2044" s="9">
        <f t="shared" si="91"/>
        <v>16822.708032407409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Q2045" t="s">
        <v>8317</v>
      </c>
      <c r="R2045" t="s">
        <v>8347</v>
      </c>
      <c r="S2045" s="9">
        <f t="shared" si="90"/>
        <v>17092.176817129632</v>
      </c>
      <c r="T2045" s="9">
        <f t="shared" si="91"/>
        <v>17146.207638888889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Q2046" t="s">
        <v>8317</v>
      </c>
      <c r="R2046" t="s">
        <v>8347</v>
      </c>
      <c r="S2046" s="9">
        <f t="shared" si="90"/>
        <v>16569.684189814816</v>
      </c>
      <c r="T2046" s="9">
        <f t="shared" si="91"/>
        <v>16599.684189814816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Q2047" t="s">
        <v>8317</v>
      </c>
      <c r="R2047" t="s">
        <v>8347</v>
      </c>
      <c r="S2047" s="9">
        <f t="shared" si="90"/>
        <v>15500.088506944443</v>
      </c>
      <c r="T2047" s="9">
        <f t="shared" si="91"/>
        <v>15530.088506944443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Q2048" t="s">
        <v>8317</v>
      </c>
      <c r="R2048" t="s">
        <v>8347</v>
      </c>
      <c r="S2048" s="9">
        <f t="shared" si="90"/>
        <v>15818.171805555554</v>
      </c>
      <c r="T2048" s="9">
        <f t="shared" si="91"/>
        <v>15848.171805555554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Q2049" t="s">
        <v>8317</v>
      </c>
      <c r="R2049" t="s">
        <v>8347</v>
      </c>
      <c r="S2049" s="9">
        <f t="shared" si="90"/>
        <v>16512.903587962963</v>
      </c>
      <c r="T2049" s="9">
        <f t="shared" si="91"/>
        <v>16542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Q2050" t="s">
        <v>8317</v>
      </c>
      <c r="R2050" t="s">
        <v>8347</v>
      </c>
      <c r="S2050" s="9">
        <f t="shared" si="90"/>
        <v>15818.651516203703</v>
      </c>
      <c r="T2050" s="9">
        <f t="shared" si="91"/>
        <v>15848.651516203703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Q2051" t="s">
        <v>8317</v>
      </c>
      <c r="R2051" t="s">
        <v>8347</v>
      </c>
      <c r="S2051" s="9">
        <f t="shared" ref="S2051:S2114" si="92">(((J2051/60)/60)/24)</f>
        <v>16006.527349537037</v>
      </c>
      <c r="T2051" s="9">
        <f t="shared" ref="T2051:T2114" si="93">(((I2051/60/60)/24))</f>
        <v>16041.957638888889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Q2052" t="s">
        <v>8317</v>
      </c>
      <c r="R2052" t="s">
        <v>8347</v>
      </c>
      <c r="S2052" s="9">
        <f t="shared" si="92"/>
        <v>16546.071504629628</v>
      </c>
      <c r="T2052" s="9">
        <f t="shared" si="93"/>
        <v>16586.071504629628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Q2053" t="s">
        <v>8317</v>
      </c>
      <c r="R2053" t="s">
        <v>8347</v>
      </c>
      <c r="S2053" s="9">
        <f t="shared" si="92"/>
        <v>16035.022418981483</v>
      </c>
      <c r="T2053" s="9">
        <f t="shared" si="93"/>
        <v>16065.022418981483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Q2054" t="s">
        <v>8317</v>
      </c>
      <c r="R2054" t="s">
        <v>8347</v>
      </c>
      <c r="S2054" s="9">
        <f t="shared" si="92"/>
        <v>16806.08394675926</v>
      </c>
      <c r="T2054" s="9">
        <f t="shared" si="93"/>
        <v>16851.08394675926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Q2055" t="s">
        <v>8317</v>
      </c>
      <c r="R2055" t="s">
        <v>8347</v>
      </c>
      <c r="S2055" s="9">
        <f t="shared" si="92"/>
        <v>16734.617488425927</v>
      </c>
      <c r="T2055" s="9">
        <f t="shared" si="93"/>
        <v>16764.659155092591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Q2056" t="s">
        <v>8317</v>
      </c>
      <c r="R2056" t="s">
        <v>8347</v>
      </c>
      <c r="S2056" s="9">
        <f t="shared" si="92"/>
        <v>16162.520949074074</v>
      </c>
      <c r="T2056" s="9">
        <f t="shared" si="93"/>
        <v>16192.520949074074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Q2057" t="s">
        <v>8317</v>
      </c>
      <c r="R2057" t="s">
        <v>8347</v>
      </c>
      <c r="S2057" s="9">
        <f t="shared" si="92"/>
        <v>16377.674108796295</v>
      </c>
      <c r="T2057" s="9">
        <f t="shared" si="93"/>
        <v>16407.166666666668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Q2058" t="s">
        <v>8317</v>
      </c>
      <c r="R2058" t="s">
        <v>8347</v>
      </c>
      <c r="S2058" s="9">
        <f t="shared" si="92"/>
        <v>15782.760902777778</v>
      </c>
      <c r="T2058" s="9">
        <f t="shared" si="93"/>
        <v>15812.760902777778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Q2059" t="s">
        <v>8317</v>
      </c>
      <c r="R2059" t="s">
        <v>8347</v>
      </c>
      <c r="S2059" s="9">
        <f t="shared" si="92"/>
        <v>16827.494583333333</v>
      </c>
      <c r="T2059" s="9">
        <f t="shared" si="93"/>
        <v>16857.494583333333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Q2060" t="s">
        <v>8317</v>
      </c>
      <c r="R2060" t="s">
        <v>8347</v>
      </c>
      <c r="S2060" s="9">
        <f t="shared" si="92"/>
        <v>16457.370717592592</v>
      </c>
      <c r="T2060" s="9">
        <f t="shared" si="93"/>
        <v>16496.833333333332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Q2061" t="s">
        <v>8317</v>
      </c>
      <c r="R2061" t="s">
        <v>8347</v>
      </c>
      <c r="S2061" s="9">
        <f t="shared" si="92"/>
        <v>16792.602476851851</v>
      </c>
      <c r="T2061" s="9">
        <f t="shared" si="93"/>
        <v>16831.915972222221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Q2062" t="s">
        <v>8317</v>
      </c>
      <c r="R2062" t="s">
        <v>8347</v>
      </c>
      <c r="S2062" s="9">
        <f t="shared" si="92"/>
        <v>16214.642939814816</v>
      </c>
      <c r="T2062" s="9">
        <f t="shared" si="93"/>
        <v>16274.642939814816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Q2063" t="s">
        <v>8317</v>
      </c>
      <c r="R2063" t="s">
        <v>8347</v>
      </c>
      <c r="S2063" s="9">
        <f t="shared" si="92"/>
        <v>17136.764513888887</v>
      </c>
      <c r="T2063" s="9">
        <f t="shared" si="93"/>
        <v>17166.764513888887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Q2064" t="s">
        <v>8317</v>
      </c>
      <c r="R2064" t="s">
        <v>8347</v>
      </c>
      <c r="S2064" s="9">
        <f t="shared" si="92"/>
        <v>16854.383078703704</v>
      </c>
      <c r="T2064" s="9">
        <f t="shared" si="93"/>
        <v>16884.341412037036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Q2065" t="s">
        <v>8317</v>
      </c>
      <c r="R2065" t="s">
        <v>8347</v>
      </c>
      <c r="S2065" s="9">
        <f t="shared" si="92"/>
        <v>16903.732650462964</v>
      </c>
      <c r="T2065" s="9">
        <f t="shared" si="93"/>
        <v>16936.732650462964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Q2066" t="s">
        <v>8317</v>
      </c>
      <c r="R2066" t="s">
        <v>8347</v>
      </c>
      <c r="S2066" s="9">
        <f t="shared" si="92"/>
        <v>15820.364849537036</v>
      </c>
      <c r="T2066" s="9">
        <f t="shared" si="93"/>
        <v>15856.5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Q2067" t="s">
        <v>8317</v>
      </c>
      <c r="R2067" t="s">
        <v>8347</v>
      </c>
      <c r="S2067" s="9">
        <f t="shared" si="92"/>
        <v>16034.333668981482</v>
      </c>
      <c r="T2067" s="9">
        <f t="shared" si="93"/>
        <v>16064.333668981482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Q2068" t="s">
        <v>8317</v>
      </c>
      <c r="R2068" t="s">
        <v>8347</v>
      </c>
      <c r="S2068" s="9">
        <f t="shared" si="92"/>
        <v>16275.771793981481</v>
      </c>
      <c r="T2068" s="9">
        <f t="shared" si="93"/>
        <v>16305.771793981481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Q2069" t="s">
        <v>8317</v>
      </c>
      <c r="R2069" t="s">
        <v>8347</v>
      </c>
      <c r="S2069" s="9">
        <f t="shared" si="92"/>
        <v>16546.853888888891</v>
      </c>
      <c r="T2069" s="9">
        <f t="shared" si="93"/>
        <v>16579.853888888891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Q2070" t="s">
        <v>8317</v>
      </c>
      <c r="R2070" t="s">
        <v>8347</v>
      </c>
      <c r="S2070" s="9">
        <f t="shared" si="92"/>
        <v>17064.841608796298</v>
      </c>
      <c r="T2070" s="9">
        <f t="shared" si="93"/>
        <v>17094.841608796298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Q2071" t="s">
        <v>8317</v>
      </c>
      <c r="R2071" t="s">
        <v>8347</v>
      </c>
      <c r="S2071" s="9">
        <f t="shared" si="92"/>
        <v>16771.972118055557</v>
      </c>
      <c r="T2071" s="9">
        <f t="shared" si="93"/>
        <v>16802.972118055557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Q2072" t="s">
        <v>8317</v>
      </c>
      <c r="R2072" t="s">
        <v>8347</v>
      </c>
      <c r="S2072" s="9">
        <f t="shared" si="92"/>
        <v>16950.656516203704</v>
      </c>
      <c r="T2072" s="9">
        <f t="shared" si="93"/>
        <v>16980.656516203704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Q2073" t="s">
        <v>8317</v>
      </c>
      <c r="R2073" t="s">
        <v>8347</v>
      </c>
      <c r="S2073" s="9">
        <f t="shared" si="92"/>
        <v>17031.278750000001</v>
      </c>
      <c r="T2073" s="9">
        <f t="shared" si="93"/>
        <v>17076.278750000001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Q2074" t="s">
        <v>8317</v>
      </c>
      <c r="R2074" t="s">
        <v>8347</v>
      </c>
      <c r="S2074" s="9">
        <f t="shared" si="92"/>
        <v>16898.581388888888</v>
      </c>
      <c r="T2074" s="9">
        <f t="shared" si="93"/>
        <v>16928.581388888888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Q2075" t="s">
        <v>8317</v>
      </c>
      <c r="R2075" t="s">
        <v>8347</v>
      </c>
      <c r="S2075" s="9">
        <f t="shared" si="92"/>
        <v>16518.668032407408</v>
      </c>
      <c r="T2075" s="9">
        <f t="shared" si="93"/>
        <v>16563.668032407408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Q2076" t="s">
        <v>8317</v>
      </c>
      <c r="R2076" t="s">
        <v>8347</v>
      </c>
      <c r="S2076" s="9">
        <f t="shared" si="92"/>
        <v>16897.826180555556</v>
      </c>
      <c r="T2076" s="9">
        <f t="shared" si="93"/>
        <v>16927.826180555556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Q2077" t="s">
        <v>8317</v>
      </c>
      <c r="R2077" t="s">
        <v>8347</v>
      </c>
      <c r="S2077" s="9">
        <f t="shared" si="92"/>
        <v>15881.681574074073</v>
      </c>
      <c r="T2077" s="9">
        <f t="shared" si="93"/>
        <v>15911.681574074073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Q2078" t="s">
        <v>8317</v>
      </c>
      <c r="R2078" t="s">
        <v>8347</v>
      </c>
      <c r="S2078" s="9">
        <f t="shared" si="92"/>
        <v>16234.880659722221</v>
      </c>
      <c r="T2078" s="9">
        <f t="shared" si="93"/>
        <v>16274.880659722221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Q2079" t="s">
        <v>8317</v>
      </c>
      <c r="R2079" t="s">
        <v>8347</v>
      </c>
      <c r="S2079" s="9">
        <f t="shared" si="92"/>
        <v>16534.042546296296</v>
      </c>
      <c r="T2079" s="9">
        <f t="shared" si="93"/>
        <v>16591.875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Q2080" t="s">
        <v>8317</v>
      </c>
      <c r="R2080" t="s">
        <v>8347</v>
      </c>
      <c r="S2080" s="9">
        <f t="shared" si="92"/>
        <v>17123.771493055556</v>
      </c>
      <c r="T2080" s="9">
        <f t="shared" si="93"/>
        <v>17153.771493055556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Q2081" t="s">
        <v>8317</v>
      </c>
      <c r="R2081" t="s">
        <v>8347</v>
      </c>
      <c r="S2081" s="9">
        <f t="shared" si="92"/>
        <v>16581.710567129627</v>
      </c>
      <c r="T2081" s="9">
        <f t="shared" si="93"/>
        <v>16611.791666666668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Q2082" t="s">
        <v>8317</v>
      </c>
      <c r="R2082" t="s">
        <v>8347</v>
      </c>
      <c r="S2082" s="9">
        <f t="shared" si="92"/>
        <v>16720.957175925923</v>
      </c>
      <c r="T2082" s="9">
        <f t="shared" si="93"/>
        <v>16750.998842592591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Q2083" t="s">
        <v>8323</v>
      </c>
      <c r="R2083" t="s">
        <v>8327</v>
      </c>
      <c r="S2083" s="9">
        <f t="shared" si="92"/>
        <v>15435.156886574076</v>
      </c>
      <c r="T2083" s="9">
        <f t="shared" si="93"/>
        <v>15476.207638888889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Q2084" t="s">
        <v>8323</v>
      </c>
      <c r="R2084" t="s">
        <v>8327</v>
      </c>
      <c r="S2084" s="9">
        <f t="shared" si="92"/>
        <v>15242.120324074072</v>
      </c>
      <c r="T2084" s="9">
        <f t="shared" si="93"/>
        <v>15302.161990740738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Q2085" t="s">
        <v>8323</v>
      </c>
      <c r="R2085" t="s">
        <v>8327</v>
      </c>
      <c r="S2085" s="9">
        <f t="shared" si="92"/>
        <v>15465.722164351851</v>
      </c>
      <c r="T2085" s="9">
        <f t="shared" si="93"/>
        <v>15495.722164351851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Q2086" t="s">
        <v>8323</v>
      </c>
      <c r="R2086" t="s">
        <v>8327</v>
      </c>
      <c r="S2086" s="9">
        <f t="shared" si="92"/>
        <v>16162.833124999999</v>
      </c>
      <c r="T2086" s="9">
        <f t="shared" si="93"/>
        <v>16194.290972222223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Q2087" t="s">
        <v>8323</v>
      </c>
      <c r="R2087" t="s">
        <v>8327</v>
      </c>
      <c r="S2087" s="9">
        <f t="shared" si="92"/>
        <v>15506.835497685186</v>
      </c>
      <c r="T2087" s="9">
        <f t="shared" si="93"/>
        <v>15536.835497685186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Q2088" t="s">
        <v>8323</v>
      </c>
      <c r="R2088" t="s">
        <v>8327</v>
      </c>
      <c r="S2088" s="9">
        <f t="shared" si="92"/>
        <v>15291.67050925926</v>
      </c>
      <c r="T2088" s="9">
        <f t="shared" si="93"/>
        <v>15322.207638888889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Q2089" t="s">
        <v>8323</v>
      </c>
      <c r="R2089" t="s">
        <v>8327</v>
      </c>
      <c r="S2089" s="9">
        <f t="shared" si="92"/>
        <v>15195.204375000001</v>
      </c>
      <c r="T2089" s="9">
        <f t="shared" si="93"/>
        <v>15225.204375000001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Q2090" t="s">
        <v>8323</v>
      </c>
      <c r="R2090" t="s">
        <v>8327</v>
      </c>
      <c r="S2090" s="9">
        <f t="shared" si="92"/>
        <v>14826.714722222221</v>
      </c>
      <c r="T2090" s="9">
        <f t="shared" si="93"/>
        <v>14863.165972222223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Q2091" t="s">
        <v>8323</v>
      </c>
      <c r="R2091" t="s">
        <v>8327</v>
      </c>
      <c r="S2091" s="9">
        <f t="shared" si="92"/>
        <v>15884.076319444444</v>
      </c>
      <c r="T2091" s="9">
        <f t="shared" si="93"/>
        <v>15919.076319444444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Q2092" t="s">
        <v>8323</v>
      </c>
      <c r="R2092" t="s">
        <v>8327</v>
      </c>
      <c r="S2092" s="9">
        <f t="shared" si="92"/>
        <v>15730.381423611112</v>
      </c>
      <c r="T2092" s="9">
        <f t="shared" si="93"/>
        <v>15760.381423611112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Q2093" t="s">
        <v>8323</v>
      </c>
      <c r="R2093" t="s">
        <v>8327</v>
      </c>
      <c r="S2093" s="9">
        <f t="shared" si="92"/>
        <v>14986.322662037035</v>
      </c>
      <c r="T2093" s="9">
        <f t="shared" si="93"/>
        <v>15034.833333333334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Q2094" t="s">
        <v>8323</v>
      </c>
      <c r="R2094" t="s">
        <v>8327</v>
      </c>
      <c r="S2094" s="9">
        <f t="shared" si="92"/>
        <v>15194.707546296297</v>
      </c>
      <c r="T2094" s="9">
        <f t="shared" si="93"/>
        <v>15254.707546296297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Q2095" t="s">
        <v>8323</v>
      </c>
      <c r="R2095" t="s">
        <v>8327</v>
      </c>
      <c r="S2095" s="9">
        <f t="shared" si="92"/>
        <v>15636.854537037039</v>
      </c>
      <c r="T2095" s="9">
        <f t="shared" si="93"/>
        <v>15696.896203703705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Q2096" t="s">
        <v>8323</v>
      </c>
      <c r="R2096" t="s">
        <v>8327</v>
      </c>
      <c r="S2096" s="9">
        <f t="shared" si="92"/>
        <v>15370.020023148149</v>
      </c>
      <c r="T2096" s="9">
        <f t="shared" si="93"/>
        <v>15404.125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Q2097" t="s">
        <v>8323</v>
      </c>
      <c r="R2097" t="s">
        <v>8327</v>
      </c>
      <c r="S2097" s="9">
        <f t="shared" si="92"/>
        <v>15189.733483796294</v>
      </c>
      <c r="T2097" s="9">
        <f t="shared" si="93"/>
        <v>15249.733483796294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Q2098" t="s">
        <v>8323</v>
      </c>
      <c r="R2098" t="s">
        <v>8327</v>
      </c>
      <c r="S2098" s="9">
        <f t="shared" si="92"/>
        <v>15623.758506944445</v>
      </c>
      <c r="T2098" s="9">
        <f t="shared" si="93"/>
        <v>15639.165972222223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Q2099" t="s">
        <v>8323</v>
      </c>
      <c r="R2099" t="s">
        <v>8327</v>
      </c>
      <c r="S2099" s="9">
        <f t="shared" si="92"/>
        <v>15249.584895833332</v>
      </c>
      <c r="T2099" s="9">
        <f t="shared" si="93"/>
        <v>15309.6265625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Q2100" t="s">
        <v>8323</v>
      </c>
      <c r="R2100" t="s">
        <v>8327</v>
      </c>
      <c r="S2100" s="9">
        <f t="shared" si="92"/>
        <v>15377.11383101852</v>
      </c>
      <c r="T2100" s="9">
        <f t="shared" si="93"/>
        <v>15407.11383101852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Q2101" t="s">
        <v>8323</v>
      </c>
      <c r="R2101" t="s">
        <v>8327</v>
      </c>
      <c r="S2101" s="9">
        <f t="shared" si="92"/>
        <v>16604.746342592593</v>
      </c>
      <c r="T2101" s="9">
        <f t="shared" si="93"/>
        <v>16618.152777777777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Q2102" t="s">
        <v>8323</v>
      </c>
      <c r="R2102" t="s">
        <v>8327</v>
      </c>
      <c r="S2102" s="9">
        <f t="shared" si="92"/>
        <v>15505.834965277778</v>
      </c>
      <c r="T2102" s="9">
        <f t="shared" si="93"/>
        <v>15521.165972222223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Q2103" t="s">
        <v>8323</v>
      </c>
      <c r="R2103" t="s">
        <v>8327</v>
      </c>
      <c r="S2103" s="9">
        <f t="shared" si="92"/>
        <v>15323.149467592593</v>
      </c>
      <c r="T2103" s="9">
        <f t="shared" si="93"/>
        <v>15383.149467592593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Q2104" t="s">
        <v>8323</v>
      </c>
      <c r="R2104" t="s">
        <v>8327</v>
      </c>
      <c r="S2104" s="9">
        <f t="shared" si="92"/>
        <v>15069.868611111111</v>
      </c>
      <c r="T2104" s="9">
        <f t="shared" si="93"/>
        <v>15099.868611111111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Q2105" t="s">
        <v>8323</v>
      </c>
      <c r="R2105" t="s">
        <v>8327</v>
      </c>
      <c r="S2105" s="9">
        <f t="shared" si="92"/>
        <v>15623.75494212963</v>
      </c>
      <c r="T2105" s="9">
        <f t="shared" si="93"/>
        <v>15653.796608796298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Q2106" t="s">
        <v>8323</v>
      </c>
      <c r="R2106" t="s">
        <v>8327</v>
      </c>
      <c r="S2106" s="9">
        <f t="shared" si="92"/>
        <v>15825.074467592594</v>
      </c>
      <c r="T2106" s="9">
        <f t="shared" si="93"/>
        <v>15856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Q2107" t="s">
        <v>8323</v>
      </c>
      <c r="R2107" t="s">
        <v>8327</v>
      </c>
      <c r="S2107" s="9">
        <f t="shared" si="92"/>
        <v>16382.788807870369</v>
      </c>
      <c r="T2107" s="9">
        <f t="shared" si="93"/>
        <v>16395.166666666668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Q2108" t="s">
        <v>8323</v>
      </c>
      <c r="R2108" t="s">
        <v>8327</v>
      </c>
      <c r="S2108" s="9">
        <f t="shared" si="92"/>
        <v>15701.214976851852</v>
      </c>
      <c r="T2108" s="9">
        <f t="shared" si="93"/>
        <v>15731.214976851852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Q2109" t="s">
        <v>8323</v>
      </c>
      <c r="R2109" t="s">
        <v>8327</v>
      </c>
      <c r="S2109" s="9">
        <f t="shared" si="92"/>
        <v>16365.710567129629</v>
      </c>
      <c r="T2109" s="9">
        <f t="shared" si="93"/>
        <v>16386.752233796295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Q2110" t="s">
        <v>8323</v>
      </c>
      <c r="R2110" t="s">
        <v>8327</v>
      </c>
      <c r="S2110" s="9">
        <f t="shared" si="92"/>
        <v>15566.175694444444</v>
      </c>
      <c r="T2110" s="9">
        <f t="shared" si="93"/>
        <v>15593.163194444445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Q2111" t="s">
        <v>8323</v>
      </c>
      <c r="R2111" t="s">
        <v>8327</v>
      </c>
      <c r="S2111" s="9">
        <f t="shared" si="92"/>
        <v>16591.708530092594</v>
      </c>
      <c r="T2111" s="9">
        <f t="shared" si="93"/>
        <v>16621.708530092594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Q2112" t="s">
        <v>8323</v>
      </c>
      <c r="R2112" t="s">
        <v>8327</v>
      </c>
      <c r="S2112" s="9">
        <f t="shared" si="92"/>
        <v>16190.670937499999</v>
      </c>
      <c r="T2112" s="9">
        <f t="shared" si="93"/>
        <v>16218.207638888889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Q2113" t="s">
        <v>8323</v>
      </c>
      <c r="R2113" t="s">
        <v>8327</v>
      </c>
      <c r="S2113" s="9">
        <f t="shared" si="92"/>
        <v>15134.197048611111</v>
      </c>
      <c r="T2113" s="9">
        <f t="shared" si="93"/>
        <v>15201.041666666666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Q2114" t="s">
        <v>8323</v>
      </c>
      <c r="R2114" t="s">
        <v>8327</v>
      </c>
      <c r="S2114" s="9">
        <f t="shared" si="92"/>
        <v>15796.928159722222</v>
      </c>
      <c r="T2114" s="9">
        <f t="shared" si="93"/>
        <v>15810.928159722222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Q2115" t="s">
        <v>8323</v>
      </c>
      <c r="R2115" t="s">
        <v>8327</v>
      </c>
      <c r="S2115" s="9">
        <f t="shared" ref="S2115:S2178" si="94">(((J2115/60)/60)/24)</f>
        <v>16301.865462962962</v>
      </c>
      <c r="T2115" s="9">
        <f t="shared" ref="T2115:T2178" si="95">(((I2115/60/60)/24))</f>
        <v>16336.865462962962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Q2116" t="s">
        <v>8323</v>
      </c>
      <c r="R2116" t="s">
        <v>8327</v>
      </c>
      <c r="S2116" s="9">
        <f t="shared" si="94"/>
        <v>14889.815625000001</v>
      </c>
      <c r="T2116" s="9">
        <f t="shared" si="95"/>
        <v>14952.207638888889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Q2117" t="s">
        <v>8323</v>
      </c>
      <c r="R2117" t="s">
        <v>8327</v>
      </c>
      <c r="S2117" s="9">
        <f t="shared" si="94"/>
        <v>14995.081030092593</v>
      </c>
      <c r="T2117" s="9">
        <f t="shared" si="95"/>
        <v>15025.081030092593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Q2118" t="s">
        <v>8323</v>
      </c>
      <c r="R2118" t="s">
        <v>8327</v>
      </c>
      <c r="S2118" s="9">
        <f t="shared" si="94"/>
        <v>15567.777812500002</v>
      </c>
      <c r="T2118" s="9">
        <f t="shared" si="95"/>
        <v>15615.777812500002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Q2119" t="s">
        <v>8323</v>
      </c>
      <c r="R2119" t="s">
        <v>8327</v>
      </c>
      <c r="S2119" s="9">
        <f t="shared" si="94"/>
        <v>16721.059594907409</v>
      </c>
      <c r="T2119" s="9">
        <f t="shared" si="95"/>
        <v>16735.207638888889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Q2120" t="s">
        <v>8323</v>
      </c>
      <c r="R2120" t="s">
        <v>8327</v>
      </c>
      <c r="S2120" s="9">
        <f t="shared" si="94"/>
        <v>15149.839537037036</v>
      </c>
      <c r="T2120" s="9">
        <f t="shared" si="95"/>
        <v>15179.839537037036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Q2121" t="s">
        <v>8323</v>
      </c>
      <c r="R2121" t="s">
        <v>8327</v>
      </c>
      <c r="S2121" s="9">
        <f t="shared" si="94"/>
        <v>15538.130150462965</v>
      </c>
      <c r="T2121" s="9">
        <f t="shared" si="95"/>
        <v>15568.130150462965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Q2122" t="s">
        <v>8323</v>
      </c>
      <c r="R2122" t="s">
        <v>8327</v>
      </c>
      <c r="S2122" s="9">
        <f t="shared" si="94"/>
        <v>16022.964537037036</v>
      </c>
      <c r="T2122" s="9">
        <f t="shared" si="95"/>
        <v>16071.964537037036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Q2123" t="s">
        <v>8331</v>
      </c>
      <c r="R2123" t="s">
        <v>8332</v>
      </c>
      <c r="S2123" s="9">
        <f t="shared" si="94"/>
        <v>17147.742453703704</v>
      </c>
      <c r="T2123" s="9">
        <f t="shared" si="95"/>
        <v>17177.742453703704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Q2124" t="s">
        <v>8331</v>
      </c>
      <c r="R2124" t="s">
        <v>8332</v>
      </c>
      <c r="S2124" s="9">
        <f t="shared" si="94"/>
        <v>17143.300567129631</v>
      </c>
      <c r="T2124" s="9">
        <f t="shared" si="95"/>
        <v>17173.300567129631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Q2125" t="s">
        <v>8331</v>
      </c>
      <c r="R2125" t="s">
        <v>8332</v>
      </c>
      <c r="S2125" s="9">
        <f t="shared" si="94"/>
        <v>14629.424849537039</v>
      </c>
      <c r="T2125" s="9">
        <f t="shared" si="95"/>
        <v>14683.290972222223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Q2126" t="s">
        <v>8331</v>
      </c>
      <c r="R2126" t="s">
        <v>8332</v>
      </c>
      <c r="S2126" s="9">
        <f t="shared" si="94"/>
        <v>14895.028182870368</v>
      </c>
      <c r="T2126" s="9">
        <f t="shared" si="95"/>
        <v>14943.208333333334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Q2127" t="s">
        <v>8331</v>
      </c>
      <c r="R2127" t="s">
        <v>8332</v>
      </c>
      <c r="S2127" s="9">
        <f t="shared" si="94"/>
        <v>16622.023530092592</v>
      </c>
      <c r="T2127" s="9">
        <f t="shared" si="95"/>
        <v>16652.023530092592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Q2128" t="s">
        <v>8331</v>
      </c>
      <c r="R2128" t="s">
        <v>8332</v>
      </c>
      <c r="S2128" s="9">
        <f t="shared" si="94"/>
        <v>16382.973229166666</v>
      </c>
      <c r="T2128" s="9">
        <f t="shared" si="95"/>
        <v>16412.973229166666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Q2129" t="s">
        <v>8331</v>
      </c>
      <c r="R2129" t="s">
        <v>8332</v>
      </c>
      <c r="S2129" s="9">
        <f t="shared" si="94"/>
        <v>16476.505358796294</v>
      </c>
      <c r="T2129" s="9">
        <f t="shared" si="95"/>
        <v>16506.46369212963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Q2130" t="s">
        <v>8331</v>
      </c>
      <c r="R2130" t="s">
        <v>8332</v>
      </c>
      <c r="S2130" s="9">
        <f t="shared" si="94"/>
        <v>16274.772789351851</v>
      </c>
      <c r="T2130" s="9">
        <f t="shared" si="95"/>
        <v>16334.772789351851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Q2131" t="s">
        <v>8331</v>
      </c>
      <c r="R2131" t="s">
        <v>8332</v>
      </c>
      <c r="S2131" s="9">
        <f t="shared" si="94"/>
        <v>16840.024305555555</v>
      </c>
      <c r="T2131" s="9">
        <f t="shared" si="95"/>
        <v>16870.024305555555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Q2132" t="s">
        <v>8331</v>
      </c>
      <c r="R2132" t="s">
        <v>8332</v>
      </c>
      <c r="S2132" s="9">
        <f t="shared" si="94"/>
        <v>16263.086377314814</v>
      </c>
      <c r="T2132" s="9">
        <f t="shared" si="95"/>
        <v>16298.086377314814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Q2133" t="s">
        <v>8331</v>
      </c>
      <c r="R2133" t="s">
        <v>8332</v>
      </c>
      <c r="S2133" s="9">
        <f t="shared" si="94"/>
        <v>16598.207071759261</v>
      </c>
      <c r="T2133" s="9">
        <f t="shared" si="95"/>
        <v>16628.207071759261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Q2134" t="s">
        <v>8331</v>
      </c>
      <c r="R2134" t="s">
        <v>8332</v>
      </c>
      <c r="S2134" s="9">
        <f t="shared" si="94"/>
        <v>16074.487175925928</v>
      </c>
      <c r="T2134" s="9">
        <f t="shared" si="95"/>
        <v>16104.487175925928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Q2135" t="s">
        <v>8331</v>
      </c>
      <c r="R2135" t="s">
        <v>8332</v>
      </c>
      <c r="S2135" s="9">
        <f t="shared" si="94"/>
        <v>15050.097210648149</v>
      </c>
      <c r="T2135" s="9">
        <f t="shared" si="95"/>
        <v>15088.290972222223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Q2136" t="s">
        <v>8331</v>
      </c>
      <c r="R2136" t="s">
        <v>8332</v>
      </c>
      <c r="S2136" s="9">
        <f t="shared" si="94"/>
        <v>15792.886469907406</v>
      </c>
      <c r="T2136" s="9">
        <f t="shared" si="95"/>
        <v>15822.886469907406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Q2137" t="s">
        <v>8331</v>
      </c>
      <c r="R2137" t="s">
        <v>8332</v>
      </c>
      <c r="S2137" s="9">
        <f t="shared" si="94"/>
        <v>15587.963344907404</v>
      </c>
      <c r="T2137" s="9">
        <f t="shared" si="95"/>
        <v>15617.963344907404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Q2138" t="s">
        <v>8331</v>
      </c>
      <c r="R2138" t="s">
        <v>8332</v>
      </c>
      <c r="S2138" s="9">
        <f t="shared" si="94"/>
        <v>15967.509097222224</v>
      </c>
      <c r="T2138" s="9">
        <f t="shared" si="95"/>
        <v>15997.509097222224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Q2139" t="s">
        <v>8331</v>
      </c>
      <c r="R2139" t="s">
        <v>8332</v>
      </c>
      <c r="S2139" s="9">
        <f t="shared" si="94"/>
        <v>16379.771168981482</v>
      </c>
      <c r="T2139" s="9">
        <f t="shared" si="95"/>
        <v>16409.771168981482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Q2140" t="s">
        <v>8331</v>
      </c>
      <c r="R2140" t="s">
        <v>8332</v>
      </c>
      <c r="S2140" s="9">
        <f t="shared" si="94"/>
        <v>15988.013182870372</v>
      </c>
      <c r="T2140" s="9">
        <f t="shared" si="95"/>
        <v>16018.054849537039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Q2141" t="s">
        <v>8331</v>
      </c>
      <c r="R2141" t="s">
        <v>8332</v>
      </c>
      <c r="S2141" s="9">
        <f t="shared" si="94"/>
        <v>17078.750092592592</v>
      </c>
      <c r="T2141" s="9">
        <f t="shared" si="95"/>
        <v>17108.750092592592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Q2142" t="s">
        <v>8331</v>
      </c>
      <c r="R2142" t="s">
        <v>8332</v>
      </c>
      <c r="S2142" s="9">
        <f t="shared" si="94"/>
        <v>15686.833611111111</v>
      </c>
      <c r="T2142" s="9">
        <f t="shared" si="95"/>
        <v>15716.833611111111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Q2143" t="s">
        <v>8331</v>
      </c>
      <c r="R2143" t="s">
        <v>8332</v>
      </c>
      <c r="S2143" s="9">
        <f t="shared" si="94"/>
        <v>16358.235636574072</v>
      </c>
      <c r="T2143" s="9">
        <f t="shared" si="95"/>
        <v>16388.277303240739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Q2144" t="s">
        <v>8331</v>
      </c>
      <c r="R2144" t="s">
        <v>8332</v>
      </c>
      <c r="S2144" s="9">
        <f t="shared" si="94"/>
        <v>16771.701504629633</v>
      </c>
      <c r="T2144" s="9">
        <f t="shared" si="95"/>
        <v>16799.701504629633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Q2145" t="s">
        <v>8331</v>
      </c>
      <c r="R2145" t="s">
        <v>8332</v>
      </c>
      <c r="S2145" s="9">
        <f t="shared" si="94"/>
        <v>14763.886712962963</v>
      </c>
      <c r="T2145" s="9">
        <f t="shared" si="95"/>
        <v>14811.791666666666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Q2146" t="s">
        <v>8331</v>
      </c>
      <c r="R2146" t="s">
        <v>8332</v>
      </c>
      <c r="S2146" s="9">
        <f t="shared" si="94"/>
        <v>15930.546759259259</v>
      </c>
      <c r="T2146" s="9">
        <f t="shared" si="95"/>
        <v>15962.546759259259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Q2147" t="s">
        <v>8331</v>
      </c>
      <c r="R2147" t="s">
        <v>8332</v>
      </c>
      <c r="S2147" s="9">
        <f t="shared" si="94"/>
        <v>16006.237430555555</v>
      </c>
      <c r="T2147" s="9">
        <f t="shared" si="95"/>
        <v>16036.279097222221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Q2148" t="s">
        <v>8331</v>
      </c>
      <c r="R2148" t="s">
        <v>8332</v>
      </c>
      <c r="S2148" s="9">
        <f t="shared" si="94"/>
        <v>16828.679513888888</v>
      </c>
      <c r="T2148" s="9">
        <f t="shared" si="95"/>
        <v>16842.679513888888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Q2149" t="s">
        <v>8331</v>
      </c>
      <c r="R2149" t="s">
        <v>8332</v>
      </c>
      <c r="S2149" s="9">
        <f t="shared" si="94"/>
        <v>16358.295694444445</v>
      </c>
      <c r="T2149" s="9">
        <f t="shared" si="95"/>
        <v>16390.337361111113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Q2150" t="s">
        <v>8331</v>
      </c>
      <c r="R2150" t="s">
        <v>8332</v>
      </c>
      <c r="S2150" s="9">
        <f t="shared" si="94"/>
        <v>16497.733587962965</v>
      </c>
      <c r="T2150" s="9">
        <f t="shared" si="95"/>
        <v>16527.691921296297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Q2151" t="s">
        <v>8331</v>
      </c>
      <c r="R2151" t="s">
        <v>8332</v>
      </c>
      <c r="S2151" s="9">
        <f t="shared" si="94"/>
        <v>14786.024953703703</v>
      </c>
      <c r="T2151" s="9">
        <f t="shared" si="95"/>
        <v>14821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Q2152" t="s">
        <v>8331</v>
      </c>
      <c r="R2152" t="s">
        <v>8332</v>
      </c>
      <c r="S2152" s="9">
        <f t="shared" si="94"/>
        <v>16965.284710648149</v>
      </c>
      <c r="T2152" s="9">
        <f t="shared" si="95"/>
        <v>16995.284710648149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Q2153" t="s">
        <v>8331</v>
      </c>
      <c r="R2153" t="s">
        <v>8332</v>
      </c>
      <c r="S2153" s="9">
        <f t="shared" si="94"/>
        <v>16951.847384259261</v>
      </c>
      <c r="T2153" s="9">
        <f t="shared" si="95"/>
        <v>16981.847384259261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Q2154" t="s">
        <v>8331</v>
      </c>
      <c r="R2154" t="s">
        <v>8332</v>
      </c>
      <c r="S2154" s="9">
        <f t="shared" si="94"/>
        <v>16114.832280092594</v>
      </c>
      <c r="T2154" s="9">
        <f t="shared" si="95"/>
        <v>16144.790613425926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Q2155" t="s">
        <v>8331</v>
      </c>
      <c r="R2155" t="s">
        <v>8332</v>
      </c>
      <c r="S2155" s="9">
        <f t="shared" si="94"/>
        <v>16405.911087962962</v>
      </c>
      <c r="T2155" s="9">
        <f t="shared" si="95"/>
        <v>16445.332638888889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Q2156" t="s">
        <v>8331</v>
      </c>
      <c r="R2156" t="s">
        <v>8332</v>
      </c>
      <c r="S2156" s="9">
        <f t="shared" si="94"/>
        <v>16078.632256944444</v>
      </c>
      <c r="T2156" s="9">
        <f t="shared" si="95"/>
        <v>16098.632256944444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Q2157" t="s">
        <v>8331</v>
      </c>
      <c r="R2157" t="s">
        <v>8332</v>
      </c>
      <c r="S2157" s="9">
        <f t="shared" si="94"/>
        <v>16861.747511574074</v>
      </c>
      <c r="T2157" s="9">
        <f t="shared" si="95"/>
        <v>16891.705844907407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Q2158" t="s">
        <v>8331</v>
      </c>
      <c r="R2158" t="s">
        <v>8332</v>
      </c>
      <c r="S2158" s="9">
        <f t="shared" si="94"/>
        <v>15919.854236111112</v>
      </c>
      <c r="T2158" s="9">
        <f t="shared" si="95"/>
        <v>15964.854236111112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Q2159" t="s">
        <v>8331</v>
      </c>
      <c r="R2159" t="s">
        <v>8332</v>
      </c>
      <c r="S2159" s="9">
        <f t="shared" si="94"/>
        <v>17125.981284722224</v>
      </c>
      <c r="T2159" s="9">
        <f t="shared" si="95"/>
        <v>17158.332638888889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Q2160" t="s">
        <v>8331</v>
      </c>
      <c r="R2160" t="s">
        <v>8332</v>
      </c>
      <c r="S2160" s="9">
        <f t="shared" si="94"/>
        <v>15695.853865740741</v>
      </c>
      <c r="T2160" s="9">
        <f t="shared" si="95"/>
        <v>15740.853865740741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Q2161" t="s">
        <v>8331</v>
      </c>
      <c r="R2161" t="s">
        <v>8332</v>
      </c>
      <c r="S2161" s="9">
        <f t="shared" si="94"/>
        <v>15141.731180555553</v>
      </c>
      <c r="T2161" s="9">
        <f t="shared" si="95"/>
        <v>15171.731180555553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Q2162" t="s">
        <v>8331</v>
      </c>
      <c r="R2162" t="s">
        <v>8332</v>
      </c>
      <c r="S2162" s="9">
        <f t="shared" si="94"/>
        <v>15449.711863425924</v>
      </c>
      <c r="T2162" s="9">
        <f t="shared" si="95"/>
        <v>15479.711863425924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Q2163" t="s">
        <v>8323</v>
      </c>
      <c r="R2163" t="s">
        <v>8324</v>
      </c>
      <c r="S2163" s="9">
        <f t="shared" si="94"/>
        <v>16671.85253472222</v>
      </c>
      <c r="T2163" s="9">
        <f t="shared" si="95"/>
        <v>16701.85253472222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Q2164" t="s">
        <v>8323</v>
      </c>
      <c r="R2164" t="s">
        <v>8324</v>
      </c>
      <c r="S2164" s="9">
        <f t="shared" si="94"/>
        <v>16244.766099537037</v>
      </c>
      <c r="T2164" s="9">
        <f t="shared" si="95"/>
        <v>16275.766099537037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Q2165" t="s">
        <v>8323</v>
      </c>
      <c r="R2165" t="s">
        <v>8324</v>
      </c>
      <c r="S2165" s="9">
        <f t="shared" si="94"/>
        <v>16542.899537037036</v>
      </c>
      <c r="T2165" s="9">
        <f t="shared" si="95"/>
        <v>16594.159722222223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Q2166" t="s">
        <v>8323</v>
      </c>
      <c r="R2166" t="s">
        <v>8324</v>
      </c>
      <c r="S2166" s="9">
        <f t="shared" si="94"/>
        <v>16946.71775462963</v>
      </c>
      <c r="T2166" s="9">
        <f t="shared" si="95"/>
        <v>16977.165972222221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Q2167" t="s">
        <v>8323</v>
      </c>
      <c r="R2167" t="s">
        <v>8324</v>
      </c>
      <c r="S2167" s="9">
        <f t="shared" si="94"/>
        <v>16869.667071759261</v>
      </c>
      <c r="T2167" s="9">
        <f t="shared" si="95"/>
        <v>16899.625405092593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Q2168" t="s">
        <v>8323</v>
      </c>
      <c r="R2168" t="s">
        <v>8324</v>
      </c>
      <c r="S2168" s="9">
        <f t="shared" si="94"/>
        <v>16364.838171296295</v>
      </c>
      <c r="T2168" s="9">
        <f t="shared" si="95"/>
        <v>16409.879837962962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Q2169" t="s">
        <v>8323</v>
      </c>
      <c r="R2169" t="s">
        <v>8324</v>
      </c>
      <c r="S2169" s="9">
        <f t="shared" si="94"/>
        <v>15584.066400462963</v>
      </c>
      <c r="T2169" s="9">
        <f t="shared" si="95"/>
        <v>15598.066400462963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Q2170" t="s">
        <v>8323</v>
      </c>
      <c r="R2170" t="s">
        <v>8324</v>
      </c>
      <c r="S2170" s="9">
        <f t="shared" si="94"/>
        <v>17176.600243055556</v>
      </c>
      <c r="T2170" s="9">
        <f t="shared" si="95"/>
        <v>17207.208333333332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Q2171" t="s">
        <v>8323</v>
      </c>
      <c r="R2171" t="s">
        <v>8324</v>
      </c>
      <c r="S2171" s="9">
        <f t="shared" si="94"/>
        <v>17224.700821759259</v>
      </c>
      <c r="T2171" s="9">
        <f t="shared" si="95"/>
        <v>17227.700821759259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Q2172" t="s">
        <v>8323</v>
      </c>
      <c r="R2172" t="s">
        <v>8324</v>
      </c>
      <c r="S2172" s="9">
        <f t="shared" si="94"/>
        <v>16629.750254629631</v>
      </c>
      <c r="T2172" s="9">
        <f t="shared" si="95"/>
        <v>16669.750254629631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Q2173" t="s">
        <v>8323</v>
      </c>
      <c r="R2173" t="s">
        <v>8324</v>
      </c>
      <c r="S2173" s="9">
        <f t="shared" si="94"/>
        <v>16572.957118055554</v>
      </c>
      <c r="T2173" s="9">
        <f t="shared" si="95"/>
        <v>16608.208333333332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Q2174" t="s">
        <v>8323</v>
      </c>
      <c r="R2174" t="s">
        <v>8324</v>
      </c>
      <c r="S2174" s="9">
        <f t="shared" si="94"/>
        <v>16513.580092592591</v>
      </c>
      <c r="T2174" s="9">
        <f t="shared" si="95"/>
        <v>16543.580092592591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Q2175" t="s">
        <v>8323</v>
      </c>
      <c r="R2175" t="s">
        <v>8324</v>
      </c>
      <c r="S2175" s="9">
        <f t="shared" si="94"/>
        <v>15926.692627314815</v>
      </c>
      <c r="T2175" s="9">
        <f t="shared" si="95"/>
        <v>15958.165972222223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Q2176" t="s">
        <v>8323</v>
      </c>
      <c r="R2176" t="s">
        <v>8324</v>
      </c>
      <c r="S2176" s="9">
        <f t="shared" si="94"/>
        <v>16896.542905092592</v>
      </c>
      <c r="T2176" s="9">
        <f t="shared" si="95"/>
        <v>16926.542905092592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Q2177" t="s">
        <v>8323</v>
      </c>
      <c r="R2177" t="s">
        <v>8324</v>
      </c>
      <c r="S2177" s="9">
        <f t="shared" si="94"/>
        <v>16996.009097222224</v>
      </c>
      <c r="T2177" s="9">
        <f t="shared" si="95"/>
        <v>17003.009097222224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Q2178" t="s">
        <v>8323</v>
      </c>
      <c r="R2178" t="s">
        <v>8324</v>
      </c>
      <c r="S2178" s="9">
        <f t="shared" si="94"/>
        <v>16527.63320601852</v>
      </c>
      <c r="T2178" s="9">
        <f t="shared" si="95"/>
        <v>16557.63320601852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Q2179" t="s">
        <v>8323</v>
      </c>
      <c r="R2179" t="s">
        <v>8324</v>
      </c>
      <c r="S2179" s="9">
        <f t="shared" ref="S2179:S2242" si="96">(((J2179/60)/60)/24)</f>
        <v>16933.250775462962</v>
      </c>
      <c r="T2179" s="9">
        <f t="shared" ref="T2179:T2242" si="97">(((I2179/60/60)/24))</f>
        <v>16958.250775462962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Q2180" t="s">
        <v>8323</v>
      </c>
      <c r="R2180" t="s">
        <v>8324</v>
      </c>
      <c r="S2180" s="9">
        <f t="shared" si="96"/>
        <v>17154.636539351854</v>
      </c>
      <c r="T2180" s="9">
        <f t="shared" si="97"/>
        <v>17184.636539351854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Q2181" t="s">
        <v>8323</v>
      </c>
      <c r="R2181" t="s">
        <v>8324</v>
      </c>
      <c r="S2181" s="9">
        <f t="shared" si="96"/>
        <v>16506.171203703703</v>
      </c>
      <c r="T2181" s="9">
        <f t="shared" si="97"/>
        <v>16536.171203703703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Q2182" t="s">
        <v>8323</v>
      </c>
      <c r="R2182" t="s">
        <v>8324</v>
      </c>
      <c r="S2182" s="9">
        <f t="shared" si="96"/>
        <v>16710.669768518517</v>
      </c>
      <c r="T2182" s="9">
        <f t="shared" si="97"/>
        <v>16752.711435185185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Q2183" t="s">
        <v>8331</v>
      </c>
      <c r="R2183" t="s">
        <v>8349</v>
      </c>
      <c r="S2183" s="9">
        <f t="shared" si="96"/>
        <v>17204.005243055555</v>
      </c>
      <c r="T2183" s="9">
        <f t="shared" si="97"/>
        <v>17218.005243055555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Q2184" t="s">
        <v>8331</v>
      </c>
      <c r="R2184" t="s">
        <v>8349</v>
      </c>
      <c r="S2184" s="9">
        <f t="shared" si="96"/>
        <v>16310.900752314816</v>
      </c>
      <c r="T2184" s="9">
        <f t="shared" si="97"/>
        <v>16345.900752314816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Q2185" t="s">
        <v>8331</v>
      </c>
      <c r="R2185" t="s">
        <v>8349</v>
      </c>
      <c r="S2185" s="9">
        <f t="shared" si="96"/>
        <v>17176.36547453704</v>
      </c>
      <c r="T2185" s="9">
        <f t="shared" si="97"/>
        <v>17206.208333333332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Q2186" t="s">
        <v>8331</v>
      </c>
      <c r="R2186" t="s">
        <v>8349</v>
      </c>
      <c r="S2186" s="9">
        <f t="shared" si="96"/>
        <v>16811.690289351853</v>
      </c>
      <c r="T2186" s="9">
        <f t="shared" si="97"/>
        <v>16825.666666666668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Q2187" t="s">
        <v>8331</v>
      </c>
      <c r="R2187" t="s">
        <v>8349</v>
      </c>
      <c r="S2187" s="9">
        <f t="shared" si="96"/>
        <v>15750.349988425927</v>
      </c>
      <c r="T2187" s="9">
        <f t="shared" si="97"/>
        <v>15790.349988425927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Q2188" t="s">
        <v>8331</v>
      </c>
      <c r="R2188" t="s">
        <v>8349</v>
      </c>
      <c r="S2188" s="9">
        <f t="shared" si="96"/>
        <v>17014.615081018517</v>
      </c>
      <c r="T2188" s="9">
        <f t="shared" si="97"/>
        <v>17051.083333333332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Q2189" t="s">
        <v>8331</v>
      </c>
      <c r="R2189" t="s">
        <v>8349</v>
      </c>
      <c r="S2189" s="9">
        <f t="shared" si="96"/>
        <v>16499.209097222225</v>
      </c>
      <c r="T2189" s="9">
        <f t="shared" si="97"/>
        <v>16528.165972222221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Q2190" t="s">
        <v>8331</v>
      </c>
      <c r="R2190" t="s">
        <v>8349</v>
      </c>
      <c r="S2190" s="9">
        <f t="shared" si="96"/>
        <v>17064.586122685185</v>
      </c>
      <c r="T2190" s="9">
        <f t="shared" si="97"/>
        <v>17099.708333333332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Q2191" t="s">
        <v>8331</v>
      </c>
      <c r="R2191" t="s">
        <v>8349</v>
      </c>
      <c r="S2191" s="9">
        <f t="shared" si="96"/>
        <v>16898.788194444445</v>
      </c>
      <c r="T2191" s="9">
        <f t="shared" si="97"/>
        <v>16912.916666666668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Q2192" t="s">
        <v>8331</v>
      </c>
      <c r="R2192" t="s">
        <v>8349</v>
      </c>
      <c r="S2192" s="9">
        <f t="shared" si="96"/>
        <v>16848.625046296296</v>
      </c>
      <c r="T2192" s="9">
        <f t="shared" si="97"/>
        <v>16883.290972222221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Q2193" t="s">
        <v>8331</v>
      </c>
      <c r="R2193" t="s">
        <v>8349</v>
      </c>
      <c r="S2193" s="9">
        <f t="shared" si="96"/>
        <v>17199.833645833332</v>
      </c>
      <c r="T2193" s="9">
        <f t="shared" si="97"/>
        <v>17211.833645833332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Q2194" t="s">
        <v>8331</v>
      </c>
      <c r="R2194" t="s">
        <v>8349</v>
      </c>
      <c r="S2194" s="9">
        <f t="shared" si="96"/>
        <v>17122.851203703704</v>
      </c>
      <c r="T2194" s="9">
        <f t="shared" si="97"/>
        <v>17150.958333333332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Q2195" t="s">
        <v>8331</v>
      </c>
      <c r="R2195" t="s">
        <v>8349</v>
      </c>
      <c r="S2195" s="9">
        <f t="shared" si="96"/>
        <v>17095.405925925927</v>
      </c>
      <c r="T2195" s="9">
        <f t="shared" si="97"/>
        <v>17126.207638888889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Q2196" t="s">
        <v>8331</v>
      </c>
      <c r="R2196" t="s">
        <v>8349</v>
      </c>
      <c r="S2196" s="9">
        <f t="shared" si="96"/>
        <v>16856.757986111112</v>
      </c>
      <c r="T2196" s="9">
        <f t="shared" si="97"/>
        <v>16886.716319444444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Q2197" t="s">
        <v>8331</v>
      </c>
      <c r="R2197" t="s">
        <v>8349</v>
      </c>
      <c r="S2197" s="9">
        <f t="shared" si="96"/>
        <v>16628.771990740741</v>
      </c>
      <c r="T2197" s="9">
        <f t="shared" si="97"/>
        <v>16658.771990740741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Q2198" t="s">
        <v>8331</v>
      </c>
      <c r="R2198" t="s">
        <v>8349</v>
      </c>
      <c r="S2198" s="9">
        <f t="shared" si="96"/>
        <v>17106.487291666668</v>
      </c>
      <c r="T2198" s="9">
        <f t="shared" si="97"/>
        <v>17137.291666666668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Q2199" t="s">
        <v>8331</v>
      </c>
      <c r="R2199" t="s">
        <v>8349</v>
      </c>
      <c r="S2199" s="9">
        <f t="shared" si="96"/>
        <v>16464.584016203702</v>
      </c>
      <c r="T2199" s="9">
        <f t="shared" si="97"/>
        <v>16494.584016203702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Q2200" t="s">
        <v>8331</v>
      </c>
      <c r="R2200" t="s">
        <v>8349</v>
      </c>
      <c r="S2200" s="9">
        <f t="shared" si="96"/>
        <v>16723.513888888887</v>
      </c>
      <c r="T2200" s="9">
        <f t="shared" si="97"/>
        <v>16753.555555555555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Q2201" t="s">
        <v>8331</v>
      </c>
      <c r="R2201" t="s">
        <v>8349</v>
      </c>
      <c r="S2201" s="9">
        <f t="shared" si="96"/>
        <v>16693.416643518518</v>
      </c>
      <c r="T2201" s="9">
        <f t="shared" si="97"/>
        <v>16723.416643518518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Q2202" t="s">
        <v>8331</v>
      </c>
      <c r="R2202" t="s">
        <v>8349</v>
      </c>
      <c r="S2202" s="9">
        <f t="shared" si="96"/>
        <v>16594.625787037035</v>
      </c>
      <c r="T2202" s="9">
        <f t="shared" si="97"/>
        <v>16622.125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Q2203" t="s">
        <v>8323</v>
      </c>
      <c r="R2203" t="s">
        <v>8328</v>
      </c>
      <c r="S2203" s="9">
        <f t="shared" si="96"/>
        <v>15707.846817129632</v>
      </c>
      <c r="T2203" s="9">
        <f t="shared" si="97"/>
        <v>15721.846817129632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Q2204" t="s">
        <v>8323</v>
      </c>
      <c r="R2204" t="s">
        <v>8328</v>
      </c>
      <c r="S2204" s="9">
        <f t="shared" si="96"/>
        <v>15615.849166666667</v>
      </c>
      <c r="T2204" s="9">
        <f t="shared" si="97"/>
        <v>15645.849166666667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Q2205" t="s">
        <v>8323</v>
      </c>
      <c r="R2205" t="s">
        <v>8328</v>
      </c>
      <c r="S2205" s="9">
        <f t="shared" si="96"/>
        <v>16672.859745370373</v>
      </c>
      <c r="T2205" s="9">
        <f t="shared" si="97"/>
        <v>16702.859745370373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Q2206" t="s">
        <v>8323</v>
      </c>
      <c r="R2206" t="s">
        <v>8328</v>
      </c>
      <c r="S2206" s="9">
        <f t="shared" si="96"/>
        <v>15743.311562499999</v>
      </c>
      <c r="T2206" s="9">
        <f t="shared" si="97"/>
        <v>15773.311562499999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Q2207" t="s">
        <v>8323</v>
      </c>
      <c r="R2207" t="s">
        <v>8328</v>
      </c>
      <c r="S2207" s="9">
        <f t="shared" si="96"/>
        <v>15462.821631944442</v>
      </c>
      <c r="T2207" s="9">
        <f t="shared" si="97"/>
        <v>15492.821631944442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Q2208" t="s">
        <v>8323</v>
      </c>
      <c r="R2208" t="s">
        <v>8328</v>
      </c>
      <c r="S2208" s="9">
        <f t="shared" si="96"/>
        <v>15428.257222222221</v>
      </c>
      <c r="T2208" s="9">
        <f t="shared" si="97"/>
        <v>15446.257222222221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Q2209" t="s">
        <v>8323</v>
      </c>
      <c r="R2209" t="s">
        <v>8328</v>
      </c>
      <c r="S2209" s="9">
        <f t="shared" si="96"/>
        <v>15995.194131944445</v>
      </c>
      <c r="T2209" s="9">
        <f t="shared" si="97"/>
        <v>16025.235798611111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Q2210" t="s">
        <v>8323</v>
      </c>
      <c r="R2210" t="s">
        <v>8328</v>
      </c>
      <c r="S2210" s="9">
        <f t="shared" si="96"/>
        <v>15377.882245370371</v>
      </c>
      <c r="T2210" s="9">
        <f t="shared" si="97"/>
        <v>15437.166666666666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Q2211" t="s">
        <v>8323</v>
      </c>
      <c r="R2211" t="s">
        <v>8328</v>
      </c>
      <c r="S2211" s="9">
        <f t="shared" si="96"/>
        <v>16163.479675925926</v>
      </c>
      <c r="T2211" s="9">
        <f t="shared" si="97"/>
        <v>16174.958333333334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Q2212" t="s">
        <v>8323</v>
      </c>
      <c r="R2212" t="s">
        <v>8328</v>
      </c>
      <c r="S2212" s="9">
        <f t="shared" si="96"/>
        <v>15387.066087962965</v>
      </c>
      <c r="T2212" s="9">
        <f t="shared" si="97"/>
        <v>15444.733333333332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Q2213" t="s">
        <v>8323</v>
      </c>
      <c r="R2213" t="s">
        <v>8328</v>
      </c>
      <c r="S2213" s="9">
        <f t="shared" si="96"/>
        <v>16147.785011574075</v>
      </c>
      <c r="T2213" s="9">
        <f t="shared" si="97"/>
        <v>16170.290972222223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Q2214" t="s">
        <v>8323</v>
      </c>
      <c r="R2214" t="s">
        <v>8328</v>
      </c>
      <c r="S2214" s="9">
        <f t="shared" si="96"/>
        <v>15979.747418981482</v>
      </c>
      <c r="T2214" s="9">
        <f t="shared" si="97"/>
        <v>16013.041666666666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Q2215" t="s">
        <v>8323</v>
      </c>
      <c r="R2215" t="s">
        <v>8328</v>
      </c>
      <c r="S2215" s="9">
        <f t="shared" si="96"/>
        <v>16540.826145833333</v>
      </c>
      <c r="T2215" s="9">
        <f t="shared" si="97"/>
        <v>16570.826145833333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Q2216" t="s">
        <v>8323</v>
      </c>
      <c r="R2216" t="s">
        <v>8328</v>
      </c>
      <c r="S2216" s="9">
        <f t="shared" si="96"/>
        <v>16077.792222222224</v>
      </c>
      <c r="T2216" s="9">
        <f t="shared" si="97"/>
        <v>16107.792222222224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Q2217" t="s">
        <v>8323</v>
      </c>
      <c r="R2217" t="s">
        <v>8328</v>
      </c>
      <c r="S2217" s="9">
        <f t="shared" si="96"/>
        <v>15389.71726851852</v>
      </c>
      <c r="T2217" s="9">
        <f t="shared" si="97"/>
        <v>15412.290972222223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Q2218" t="s">
        <v>8323</v>
      </c>
      <c r="R2218" t="s">
        <v>8328</v>
      </c>
      <c r="S2218" s="9">
        <f t="shared" si="96"/>
        <v>16625.751678240744</v>
      </c>
      <c r="T2218" s="9">
        <f t="shared" si="97"/>
        <v>16639.751678240744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Q2219" t="s">
        <v>8323</v>
      </c>
      <c r="R2219" t="s">
        <v>8328</v>
      </c>
      <c r="S2219" s="9">
        <f t="shared" si="96"/>
        <v>16730.776770833334</v>
      </c>
      <c r="T2219" s="9">
        <f t="shared" si="97"/>
        <v>16741.333333333332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Q2220" t="s">
        <v>8323</v>
      </c>
      <c r="R2220" t="s">
        <v>8328</v>
      </c>
      <c r="S2220" s="9">
        <f t="shared" si="96"/>
        <v>15558.812303240738</v>
      </c>
      <c r="T2220" s="9">
        <f t="shared" si="97"/>
        <v>15581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Q2221" t="s">
        <v>8323</v>
      </c>
      <c r="R2221" t="s">
        <v>8328</v>
      </c>
      <c r="S2221" s="9">
        <f t="shared" si="96"/>
        <v>16636.718888888889</v>
      </c>
      <c r="T2221" s="9">
        <f t="shared" si="97"/>
        <v>16666.718888888889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Q2222" t="s">
        <v>8323</v>
      </c>
      <c r="R2222" t="s">
        <v>8328</v>
      </c>
      <c r="S2222" s="9">
        <f t="shared" si="96"/>
        <v>15883.060601851852</v>
      </c>
      <c r="T2222" s="9">
        <f t="shared" si="97"/>
        <v>15913.060601851852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Q2223" t="s">
        <v>8331</v>
      </c>
      <c r="R2223" t="s">
        <v>8349</v>
      </c>
      <c r="S2223" s="9">
        <f t="shared" si="96"/>
        <v>16883.666770833333</v>
      </c>
      <c r="T2223" s="9">
        <f t="shared" si="97"/>
        <v>16914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Q2224" t="s">
        <v>8331</v>
      </c>
      <c r="R2224" t="s">
        <v>8349</v>
      </c>
      <c r="S2224" s="9">
        <f t="shared" si="96"/>
        <v>15337.78758101852</v>
      </c>
      <c r="T2224" s="9">
        <f t="shared" si="97"/>
        <v>15367.78758101852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Q2225" t="s">
        <v>8331</v>
      </c>
      <c r="R2225" t="s">
        <v>8349</v>
      </c>
      <c r="S2225" s="9">
        <f t="shared" si="96"/>
        <v>16583.640833333335</v>
      </c>
      <c r="T2225" s="9">
        <f t="shared" si="97"/>
        <v>16613.640833333335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Q2226" t="s">
        <v>8331</v>
      </c>
      <c r="R2226" t="s">
        <v>8349</v>
      </c>
      <c r="S2226" s="9">
        <f t="shared" si="96"/>
        <v>17075.667534722223</v>
      </c>
      <c r="T2226" s="9">
        <f t="shared" si="97"/>
        <v>17103.791666666668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Q2227" t="s">
        <v>8331</v>
      </c>
      <c r="R2227" t="s">
        <v>8349</v>
      </c>
      <c r="S2227" s="9">
        <f t="shared" si="96"/>
        <v>16304.791840277778</v>
      </c>
      <c r="T2227" s="9">
        <f t="shared" si="97"/>
        <v>16334.791840277778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Q2228" t="s">
        <v>8331</v>
      </c>
      <c r="R2228" t="s">
        <v>8349</v>
      </c>
      <c r="S2228" s="9">
        <f t="shared" si="96"/>
        <v>16812.79886574074</v>
      </c>
      <c r="T2228" s="9">
        <f t="shared" si="97"/>
        <v>16843.207638888889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Q2229" t="s">
        <v>8331</v>
      </c>
      <c r="R2229" t="s">
        <v>8349</v>
      </c>
      <c r="S2229" s="9">
        <f t="shared" si="96"/>
        <v>15992.807349537035</v>
      </c>
      <c r="T2229" s="9">
        <f t="shared" si="97"/>
        <v>16022.849016203703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Q2230" t="s">
        <v>8331</v>
      </c>
      <c r="R2230" t="s">
        <v>8349</v>
      </c>
      <c r="S2230" s="9">
        <f t="shared" si="96"/>
        <v>16633.278194444447</v>
      </c>
      <c r="T2230" s="9">
        <f t="shared" si="97"/>
        <v>16663.278194444447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Q2231" t="s">
        <v>8331</v>
      </c>
      <c r="R2231" t="s">
        <v>8349</v>
      </c>
      <c r="S2231" s="9">
        <f t="shared" si="96"/>
        <v>15915.664247685185</v>
      </c>
      <c r="T2231" s="9">
        <f t="shared" si="97"/>
        <v>15951.166666666666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Q2232" t="s">
        <v>8331</v>
      </c>
      <c r="R2232" t="s">
        <v>8349</v>
      </c>
      <c r="S2232" s="9">
        <f t="shared" si="96"/>
        <v>16155.881099537039</v>
      </c>
      <c r="T2232" s="9">
        <f t="shared" si="97"/>
        <v>16185.881099537039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Q2233" t="s">
        <v>8331</v>
      </c>
      <c r="R2233" t="s">
        <v>8349</v>
      </c>
      <c r="S2233" s="9">
        <f t="shared" si="96"/>
        <v>15854.910891203705</v>
      </c>
      <c r="T2233" s="9">
        <f t="shared" si="97"/>
        <v>15881.208333333334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Q2234" t="s">
        <v>8331</v>
      </c>
      <c r="R2234" t="s">
        <v>8349</v>
      </c>
      <c r="S2234" s="9">
        <f t="shared" si="96"/>
        <v>16237.794074074072</v>
      </c>
      <c r="T2234" s="9">
        <f t="shared" si="97"/>
        <v>16270.125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Q2235" t="s">
        <v>8331</v>
      </c>
      <c r="R2235" t="s">
        <v>8349</v>
      </c>
      <c r="S2235" s="9">
        <f t="shared" si="96"/>
        <v>16762.378923611108</v>
      </c>
      <c r="T2235" s="9">
        <f t="shared" si="97"/>
        <v>16783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Q2236" t="s">
        <v>8331</v>
      </c>
      <c r="R2236" t="s">
        <v>8349</v>
      </c>
      <c r="S2236" s="9">
        <f t="shared" si="96"/>
        <v>17141.824618055554</v>
      </c>
      <c r="T2236" s="9">
        <f t="shared" si="97"/>
        <v>17171.824618055554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Q2237" t="s">
        <v>8331</v>
      </c>
      <c r="R2237" t="s">
        <v>8349</v>
      </c>
      <c r="S2237" s="9">
        <f t="shared" si="96"/>
        <v>16493.022118055556</v>
      </c>
      <c r="T2237" s="9">
        <f t="shared" si="97"/>
        <v>16522.980451388892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Q2238" t="s">
        <v>8331</v>
      </c>
      <c r="R2238" t="s">
        <v>8349</v>
      </c>
      <c r="S2238" s="9">
        <f t="shared" si="96"/>
        <v>16802.61716435185</v>
      </c>
      <c r="T2238" s="9">
        <f t="shared" si="97"/>
        <v>16832.61716435185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Q2239" t="s">
        <v>8331</v>
      </c>
      <c r="R2239" t="s">
        <v>8349</v>
      </c>
      <c r="S2239" s="9">
        <f t="shared" si="96"/>
        <v>16346.003275462963</v>
      </c>
      <c r="T2239" s="9">
        <f t="shared" si="97"/>
        <v>16386.332638888889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Q2240" t="s">
        <v>8331</v>
      </c>
      <c r="R2240" t="s">
        <v>8349</v>
      </c>
      <c r="S2240" s="9">
        <f t="shared" si="96"/>
        <v>17205.621712962962</v>
      </c>
      <c r="T2240" s="9">
        <f t="shared" si="97"/>
        <v>17235.621712962962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Q2241" t="s">
        <v>8331</v>
      </c>
      <c r="R2241" t="s">
        <v>8349</v>
      </c>
      <c r="S2241" s="9">
        <f t="shared" si="96"/>
        <v>16003.958495370372</v>
      </c>
      <c r="T2241" s="9">
        <f t="shared" si="97"/>
        <v>16040.168055555556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Q2242" t="s">
        <v>8331</v>
      </c>
      <c r="R2242" t="s">
        <v>8349</v>
      </c>
      <c r="S2242" s="9">
        <f t="shared" si="96"/>
        <v>16883.82574074074</v>
      </c>
      <c r="T2242" s="9">
        <f t="shared" si="97"/>
        <v>16913.82574074074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Q2243" t="s">
        <v>8331</v>
      </c>
      <c r="R2243" t="s">
        <v>8349</v>
      </c>
      <c r="S2243" s="9">
        <f t="shared" ref="S2243:S2306" si="98">(((J2243/60)/60)/24)</f>
        <v>17197.827546296296</v>
      </c>
      <c r="T2243" s="9">
        <f t="shared" ref="T2243:T2306" si="99">(((I2243/60/60)/24))</f>
        <v>17227.827546296296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Q2244" t="s">
        <v>8331</v>
      </c>
      <c r="R2244" t="s">
        <v>8349</v>
      </c>
      <c r="S2244" s="9">
        <f t="shared" si="98"/>
        <v>16000.575613425926</v>
      </c>
      <c r="T2244" s="9">
        <f t="shared" si="99"/>
        <v>16036.126388888888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Q2245" t="s">
        <v>8331</v>
      </c>
      <c r="R2245" t="s">
        <v>8349</v>
      </c>
      <c r="S2245" s="9">
        <f t="shared" si="98"/>
        <v>17231.751041666666</v>
      </c>
      <c r="T2245" s="9">
        <f t="shared" si="99"/>
        <v>17238.125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Q2246" t="s">
        <v>8331</v>
      </c>
      <c r="R2246" t="s">
        <v>8349</v>
      </c>
      <c r="S2246" s="9">
        <f t="shared" si="98"/>
        <v>17078.818819444445</v>
      </c>
      <c r="T2246" s="9">
        <f t="shared" si="99"/>
        <v>17090.854166666668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Q2247" t="s">
        <v>8331</v>
      </c>
      <c r="R2247" t="s">
        <v>8349</v>
      </c>
      <c r="S2247" s="9">
        <f t="shared" si="98"/>
        <v>16091.708530092596</v>
      </c>
      <c r="T2247" s="9">
        <f t="shared" si="99"/>
        <v>16122.75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Q2248" t="s">
        <v>8331</v>
      </c>
      <c r="R2248" t="s">
        <v>8349</v>
      </c>
      <c r="S2248" s="9">
        <f t="shared" si="98"/>
        <v>16652.791782407407</v>
      </c>
      <c r="T2248" s="9">
        <f t="shared" si="99"/>
        <v>16682.791782407407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Q2249" t="s">
        <v>8331</v>
      </c>
      <c r="R2249" t="s">
        <v>8349</v>
      </c>
      <c r="S2249" s="9">
        <f t="shared" si="98"/>
        <v>16631.666261574075</v>
      </c>
      <c r="T2249" s="9">
        <f t="shared" si="99"/>
        <v>16645.666261574075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Q2250" t="s">
        <v>8331</v>
      </c>
      <c r="R2250" t="s">
        <v>8349</v>
      </c>
      <c r="S2250" s="9">
        <f t="shared" si="98"/>
        <v>17119.875902777778</v>
      </c>
      <c r="T2250" s="9">
        <f t="shared" si="99"/>
        <v>17149.875902777778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Q2251" t="s">
        <v>8331</v>
      </c>
      <c r="R2251" t="s">
        <v>8349</v>
      </c>
      <c r="S2251" s="9">
        <f t="shared" si="98"/>
        <v>15767.70329861111</v>
      </c>
      <c r="T2251" s="9">
        <f t="shared" si="99"/>
        <v>15797.661631944444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Q2252" t="s">
        <v>8331</v>
      </c>
      <c r="R2252" t="s">
        <v>8349</v>
      </c>
      <c r="S2252" s="9">
        <f t="shared" si="98"/>
        <v>17108.005474537036</v>
      </c>
      <c r="T2252" s="9">
        <f t="shared" si="99"/>
        <v>17138.047141203704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Q2253" t="s">
        <v>8331</v>
      </c>
      <c r="R2253" t="s">
        <v>8349</v>
      </c>
      <c r="S2253" s="9">
        <f t="shared" si="98"/>
        <v>16277.34579861111</v>
      </c>
      <c r="T2253" s="9">
        <f t="shared" si="99"/>
        <v>16298.34579861111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Q2254" t="s">
        <v>8331</v>
      </c>
      <c r="R2254" t="s">
        <v>8349</v>
      </c>
      <c r="S2254" s="9">
        <f t="shared" si="98"/>
        <v>17004.327986111111</v>
      </c>
      <c r="T2254" s="9">
        <f t="shared" si="99"/>
        <v>17019.327986111111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Q2255" t="s">
        <v>8331</v>
      </c>
      <c r="R2255" t="s">
        <v>8349</v>
      </c>
      <c r="S2255" s="9">
        <f t="shared" si="98"/>
        <v>16727.631331018518</v>
      </c>
      <c r="T2255" s="9">
        <f t="shared" si="99"/>
        <v>16757.672997685186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Q2256" t="s">
        <v>8331</v>
      </c>
      <c r="R2256" t="s">
        <v>8349</v>
      </c>
      <c r="S2256" s="9">
        <f t="shared" si="98"/>
        <v>17183.64777777778</v>
      </c>
      <c r="T2256" s="9">
        <f t="shared" si="99"/>
        <v>17190.64777777778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Q2257" t="s">
        <v>8331</v>
      </c>
      <c r="R2257" t="s">
        <v>8349</v>
      </c>
      <c r="S2257" s="9">
        <f t="shared" si="98"/>
        <v>16898.951979166668</v>
      </c>
      <c r="T2257" s="9">
        <f t="shared" si="99"/>
        <v>16928.951979166668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Q2258" t="s">
        <v>8331</v>
      </c>
      <c r="R2258" t="s">
        <v>8349</v>
      </c>
      <c r="S2258" s="9">
        <f t="shared" si="98"/>
        <v>17113.451921296295</v>
      </c>
      <c r="T2258" s="9">
        <f t="shared" si="99"/>
        <v>17127.451921296295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Q2259" t="s">
        <v>8331</v>
      </c>
      <c r="R2259" t="s">
        <v>8349</v>
      </c>
      <c r="S2259" s="9">
        <f t="shared" si="98"/>
        <v>16936.936678240741</v>
      </c>
      <c r="T2259" s="9">
        <f t="shared" si="99"/>
        <v>16971.958333333332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Q2260" t="s">
        <v>8331</v>
      </c>
      <c r="R2260" t="s">
        <v>8349</v>
      </c>
      <c r="S2260" s="9">
        <f t="shared" si="98"/>
        <v>16567.751006944443</v>
      </c>
      <c r="T2260" s="9">
        <f t="shared" si="99"/>
        <v>16597.751006944443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Q2261" t="s">
        <v>8331</v>
      </c>
      <c r="R2261" t="s">
        <v>8349</v>
      </c>
      <c r="S2261" s="9">
        <f t="shared" si="98"/>
        <v>17133.804814814815</v>
      </c>
      <c r="T2261" s="9">
        <f t="shared" si="99"/>
        <v>17143.804814814815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Q2262" t="s">
        <v>8331</v>
      </c>
      <c r="R2262" t="s">
        <v>8349</v>
      </c>
      <c r="S2262" s="9">
        <f t="shared" si="98"/>
        <v>16126.016782407409</v>
      </c>
      <c r="T2262" s="9">
        <f t="shared" si="99"/>
        <v>16155.975115740743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Q2263" t="s">
        <v>8331</v>
      </c>
      <c r="R2263" t="s">
        <v>8349</v>
      </c>
      <c r="S2263" s="9">
        <f t="shared" si="98"/>
        <v>17190.724768518518</v>
      </c>
      <c r="T2263" s="9">
        <f t="shared" si="99"/>
        <v>17211.724768518518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Q2264" t="s">
        <v>8331</v>
      </c>
      <c r="R2264" t="s">
        <v>8349</v>
      </c>
      <c r="S2264" s="9">
        <f t="shared" si="98"/>
        <v>16357.585162037038</v>
      </c>
      <c r="T2264" s="9">
        <f t="shared" si="99"/>
        <v>16392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Q2265" t="s">
        <v>8331</v>
      </c>
      <c r="R2265" t="s">
        <v>8349</v>
      </c>
      <c r="S2265" s="9">
        <f t="shared" si="98"/>
        <v>16445.832326388889</v>
      </c>
      <c r="T2265" s="9">
        <f t="shared" si="99"/>
        <v>16466.832326388889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Q2266" t="s">
        <v>8331</v>
      </c>
      <c r="R2266" t="s">
        <v>8349</v>
      </c>
      <c r="S2266" s="9">
        <f t="shared" si="98"/>
        <v>16927.582337962962</v>
      </c>
      <c r="T2266" s="9">
        <f t="shared" si="99"/>
        <v>16944.125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Q2267" t="s">
        <v>8331</v>
      </c>
      <c r="R2267" t="s">
        <v>8349</v>
      </c>
      <c r="S2267" s="9">
        <f t="shared" si="98"/>
        <v>17120.853090277778</v>
      </c>
      <c r="T2267" s="9">
        <f t="shared" si="99"/>
        <v>17127.853090277778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Q2268" t="s">
        <v>8331</v>
      </c>
      <c r="R2268" t="s">
        <v>8349</v>
      </c>
      <c r="S2268" s="9">
        <f t="shared" si="98"/>
        <v>16900.874907407408</v>
      </c>
      <c r="T2268" s="9">
        <f t="shared" si="99"/>
        <v>16918.083333333332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Q2269" t="s">
        <v>8331</v>
      </c>
      <c r="R2269" t="s">
        <v>8349</v>
      </c>
      <c r="S2269" s="9">
        <f t="shared" si="98"/>
        <v>16399.82982638889</v>
      </c>
      <c r="T2269" s="9">
        <f t="shared" si="99"/>
        <v>16425.041666666668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Q2270" t="s">
        <v>8331</v>
      </c>
      <c r="R2270" t="s">
        <v>8349</v>
      </c>
      <c r="S2270" s="9">
        <f t="shared" si="98"/>
        <v>17207.082349537035</v>
      </c>
      <c r="T2270" s="9">
        <f t="shared" si="99"/>
        <v>17237.082349537035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Q2271" t="s">
        <v>8331</v>
      </c>
      <c r="R2271" t="s">
        <v>8349</v>
      </c>
      <c r="S2271" s="9">
        <f t="shared" si="98"/>
        <v>17207.704432870371</v>
      </c>
      <c r="T2271" s="9">
        <f t="shared" si="99"/>
        <v>17232.208333333332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Q2272" t="s">
        <v>8331</v>
      </c>
      <c r="R2272" t="s">
        <v>8349</v>
      </c>
      <c r="S2272" s="9">
        <f t="shared" si="98"/>
        <v>17156.869363425925</v>
      </c>
      <c r="T2272" s="9">
        <f t="shared" si="99"/>
        <v>17176.915972222221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Q2273" t="s">
        <v>8331</v>
      </c>
      <c r="R2273" t="s">
        <v>8349</v>
      </c>
      <c r="S2273" s="9">
        <f t="shared" si="98"/>
        <v>17115.000046296296</v>
      </c>
      <c r="T2273" s="9">
        <f t="shared" si="99"/>
        <v>17145.000046296296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Q2274" t="s">
        <v>8331</v>
      </c>
      <c r="R2274" t="s">
        <v>8349</v>
      </c>
      <c r="S2274" s="9">
        <f t="shared" si="98"/>
        <v>16746.699490740739</v>
      </c>
      <c r="T2274" s="9">
        <f t="shared" si="99"/>
        <v>16776.699490740739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Q2275" t="s">
        <v>8331</v>
      </c>
      <c r="R2275" t="s">
        <v>8349</v>
      </c>
      <c r="S2275" s="9">
        <f t="shared" si="98"/>
        <v>17212.549097222221</v>
      </c>
      <c r="T2275" s="9">
        <f t="shared" si="99"/>
        <v>17237.507430555557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Q2276" t="s">
        <v>8331</v>
      </c>
      <c r="R2276" t="s">
        <v>8349</v>
      </c>
      <c r="S2276" s="9">
        <f t="shared" si="98"/>
        <v>16094.500659722222</v>
      </c>
      <c r="T2276" s="9">
        <f t="shared" si="99"/>
        <v>16124.500659722222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Q2277" t="s">
        <v>8331</v>
      </c>
      <c r="R2277" t="s">
        <v>8349</v>
      </c>
      <c r="S2277" s="9">
        <f t="shared" si="98"/>
        <v>16396.616655092595</v>
      </c>
      <c r="T2277" s="9">
        <f t="shared" si="99"/>
        <v>16426.616655092595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Q2278" t="s">
        <v>8331</v>
      </c>
      <c r="R2278" t="s">
        <v>8349</v>
      </c>
      <c r="S2278" s="9">
        <f t="shared" si="98"/>
        <v>16045.651493055555</v>
      </c>
      <c r="T2278" s="9">
        <f t="shared" si="99"/>
        <v>16075.651493055555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Q2279" t="s">
        <v>8331</v>
      </c>
      <c r="R2279" t="s">
        <v>8349</v>
      </c>
      <c r="S2279" s="9">
        <f t="shared" si="98"/>
        <v>15367.678506944445</v>
      </c>
      <c r="T2279" s="9">
        <f t="shared" si="99"/>
        <v>15397.678506944445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Q2280" t="s">
        <v>8331</v>
      </c>
      <c r="R2280" t="s">
        <v>8349</v>
      </c>
      <c r="S2280" s="9">
        <f t="shared" si="98"/>
        <v>16769.709108796294</v>
      </c>
      <c r="T2280" s="9">
        <f t="shared" si="99"/>
        <v>16803.957638888889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Q2281" t="s">
        <v>8331</v>
      </c>
      <c r="R2281" t="s">
        <v>8349</v>
      </c>
      <c r="S2281" s="9">
        <f t="shared" si="98"/>
        <v>16451.806701388887</v>
      </c>
      <c r="T2281" s="9">
        <f t="shared" si="99"/>
        <v>16470.166666666668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Q2282" t="s">
        <v>8331</v>
      </c>
      <c r="R2282" t="s">
        <v>8349</v>
      </c>
      <c r="S2282" s="9">
        <f t="shared" si="98"/>
        <v>16665.624895833334</v>
      </c>
      <c r="T2282" s="9">
        <f t="shared" si="99"/>
        <v>16695.624895833334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Q2283" t="s">
        <v>8323</v>
      </c>
      <c r="R2283" t="s">
        <v>8324</v>
      </c>
      <c r="S2283" s="9">
        <f t="shared" si="98"/>
        <v>15118.285844907406</v>
      </c>
      <c r="T2283" s="9">
        <f t="shared" si="99"/>
        <v>15180.284722222221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Q2284" t="s">
        <v>8323</v>
      </c>
      <c r="R2284" t="s">
        <v>8324</v>
      </c>
      <c r="S2284" s="9">
        <f t="shared" si="98"/>
        <v>16754.174606481483</v>
      </c>
      <c r="T2284" s="9">
        <f t="shared" si="99"/>
        <v>16814.174606481483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Q2285" t="s">
        <v>8323</v>
      </c>
      <c r="R2285" t="s">
        <v>8324</v>
      </c>
      <c r="S2285" s="9">
        <f t="shared" si="98"/>
        <v>15409.125046296294</v>
      </c>
      <c r="T2285" s="9">
        <f t="shared" si="99"/>
        <v>15469.083379629628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Q2286" t="s">
        <v>8323</v>
      </c>
      <c r="R2286" t="s">
        <v>8324</v>
      </c>
      <c r="S2286" s="9">
        <f t="shared" si="98"/>
        <v>15016.796817129631</v>
      </c>
      <c r="T2286" s="9">
        <f t="shared" si="99"/>
        <v>15045.166666666666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Q2287" t="s">
        <v>8323</v>
      </c>
      <c r="R2287" t="s">
        <v>8324</v>
      </c>
      <c r="S2287" s="9">
        <f t="shared" si="98"/>
        <v>15490.185682870369</v>
      </c>
      <c r="T2287" s="9">
        <f t="shared" si="99"/>
        <v>15520.185682870369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Q2288" t="s">
        <v>8323</v>
      </c>
      <c r="R2288" t="s">
        <v>8324</v>
      </c>
      <c r="S2288" s="9">
        <f t="shared" si="98"/>
        <v>15925.963587962962</v>
      </c>
      <c r="T2288" s="9">
        <f t="shared" si="99"/>
        <v>15954.165972222223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Q2289" t="s">
        <v>8323</v>
      </c>
      <c r="R2289" t="s">
        <v>8324</v>
      </c>
      <c r="S2289" s="9">
        <f t="shared" si="98"/>
        <v>16223.667361111111</v>
      </c>
      <c r="T2289" s="9">
        <f t="shared" si="99"/>
        <v>16244.667361111111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Q2290" t="s">
        <v>8323</v>
      </c>
      <c r="R2290" t="s">
        <v>8324</v>
      </c>
      <c r="S2290" s="9">
        <f t="shared" si="98"/>
        <v>15498.827418981482</v>
      </c>
      <c r="T2290" s="9">
        <f t="shared" si="99"/>
        <v>15517.75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Q2291" t="s">
        <v>8323</v>
      </c>
      <c r="R2291" t="s">
        <v>8324</v>
      </c>
      <c r="S2291" s="9">
        <f t="shared" si="98"/>
        <v>16002.998379629631</v>
      </c>
      <c r="T2291" s="9">
        <f t="shared" si="99"/>
        <v>16045.973611111111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Q2292" t="s">
        <v>8323</v>
      </c>
      <c r="R2292" t="s">
        <v>8324</v>
      </c>
      <c r="S2292" s="9">
        <f t="shared" si="98"/>
        <v>14501.253819444444</v>
      </c>
      <c r="T2292" s="9">
        <f t="shared" si="99"/>
        <v>14579.708333333334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Q2293" t="s">
        <v>8323</v>
      </c>
      <c r="R2293" t="s">
        <v>8324</v>
      </c>
      <c r="S2293" s="9">
        <f t="shared" si="98"/>
        <v>15418.977060185185</v>
      </c>
      <c r="T2293" s="9">
        <f t="shared" si="99"/>
        <v>15453.166666666666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Q2294" t="s">
        <v>8323</v>
      </c>
      <c r="R2294" t="s">
        <v>8324</v>
      </c>
      <c r="S2294" s="9">
        <f t="shared" si="98"/>
        <v>15418.697638888889</v>
      </c>
      <c r="T2294" s="9">
        <f t="shared" si="99"/>
        <v>15448.697638888889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Q2295" t="s">
        <v>8323</v>
      </c>
      <c r="R2295" t="s">
        <v>8324</v>
      </c>
      <c r="S2295" s="9">
        <f t="shared" si="98"/>
        <v>15582.708321759259</v>
      </c>
      <c r="T2295" s="9">
        <f t="shared" si="99"/>
        <v>15608.165972222223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Q2296" t="s">
        <v>8323</v>
      </c>
      <c r="R2296" t="s">
        <v>8324</v>
      </c>
      <c r="S2296" s="9">
        <f t="shared" si="98"/>
        <v>15695.723148148149</v>
      </c>
      <c r="T2296" s="9">
        <f t="shared" si="99"/>
        <v>15725.723148148149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Q2297" t="s">
        <v>8323</v>
      </c>
      <c r="R2297" t="s">
        <v>8324</v>
      </c>
      <c r="S2297" s="9">
        <f t="shared" si="98"/>
        <v>15701.954351851849</v>
      </c>
      <c r="T2297" s="9">
        <f t="shared" si="99"/>
        <v>15731.954351851849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Q2298" t="s">
        <v>8323</v>
      </c>
      <c r="R2298" t="s">
        <v>8324</v>
      </c>
      <c r="S2298" s="9">
        <f t="shared" si="98"/>
        <v>15358.731782407407</v>
      </c>
      <c r="T2298" s="9">
        <f t="shared" si="99"/>
        <v>15393.731782407407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Q2299" t="s">
        <v>8323</v>
      </c>
      <c r="R2299" t="s">
        <v>8324</v>
      </c>
      <c r="S2299" s="9">
        <f t="shared" si="98"/>
        <v>15379.042233796295</v>
      </c>
      <c r="T2299" s="9">
        <f t="shared" si="99"/>
        <v>15413.165972222223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Q2300" t="s">
        <v>8323</v>
      </c>
      <c r="R2300" t="s">
        <v>8324</v>
      </c>
      <c r="S2300" s="9">
        <f t="shared" si="98"/>
        <v>16125.840659722222</v>
      </c>
      <c r="T2300" s="9">
        <f t="shared" si="99"/>
        <v>16155.798993055556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Q2301" t="s">
        <v>8323</v>
      </c>
      <c r="R2301" t="s">
        <v>8324</v>
      </c>
      <c r="S2301" s="9">
        <f t="shared" si="98"/>
        <v>14996.032511574072</v>
      </c>
      <c r="T2301" s="9">
        <f t="shared" si="99"/>
        <v>15011.032511574072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Q2302" t="s">
        <v>8323</v>
      </c>
      <c r="R2302" t="s">
        <v>8324</v>
      </c>
      <c r="S2302" s="9">
        <f t="shared" si="98"/>
        <v>15505.727037037037</v>
      </c>
      <c r="T2302" s="9">
        <f t="shared" si="99"/>
        <v>15519.727037037037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Q2303" t="s">
        <v>8323</v>
      </c>
      <c r="R2303" t="s">
        <v>8327</v>
      </c>
      <c r="S2303" s="9">
        <f t="shared" si="98"/>
        <v>15847.146944444445</v>
      </c>
      <c r="T2303" s="9">
        <f t="shared" si="99"/>
        <v>15877.146944444445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Q2304" t="s">
        <v>8323</v>
      </c>
      <c r="R2304" t="s">
        <v>8327</v>
      </c>
      <c r="S2304" s="9">
        <f t="shared" si="98"/>
        <v>16036.868449074072</v>
      </c>
      <c r="T2304" s="9">
        <f t="shared" si="99"/>
        <v>16070.291666666666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Q2305" t="s">
        <v>8323</v>
      </c>
      <c r="R2305" t="s">
        <v>8327</v>
      </c>
      <c r="S2305" s="9">
        <f t="shared" si="98"/>
        <v>15281.111064814815</v>
      </c>
      <c r="T2305" s="9">
        <f t="shared" si="99"/>
        <v>15321.152731481481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Q2306" t="s">
        <v>8323</v>
      </c>
      <c r="R2306" t="s">
        <v>8327</v>
      </c>
      <c r="S2306" s="9">
        <f t="shared" si="98"/>
        <v>14933.815868055557</v>
      </c>
      <c r="T2306" s="9">
        <f t="shared" si="99"/>
        <v>14975.207638888889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Q2307" t="s">
        <v>8323</v>
      </c>
      <c r="R2307" t="s">
        <v>8327</v>
      </c>
      <c r="S2307" s="9">
        <f t="shared" ref="S2307:S2370" si="100">(((J2307/60)/60)/24)</f>
        <v>16265.695277777777</v>
      </c>
      <c r="T2307" s="9">
        <f t="shared" ref="T2307:T2370" si="101">(((I2307/60/60)/24))</f>
        <v>16290.75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Q2308" t="s">
        <v>8323</v>
      </c>
      <c r="R2308" t="s">
        <v>8327</v>
      </c>
      <c r="S2308" s="9">
        <f t="shared" si="100"/>
        <v>15379.168159722221</v>
      </c>
      <c r="T2308" s="9">
        <f t="shared" si="101"/>
        <v>15409.168159722221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Q2309" t="s">
        <v>8323</v>
      </c>
      <c r="R2309" t="s">
        <v>8327</v>
      </c>
      <c r="S2309" s="9">
        <f t="shared" si="100"/>
        <v>15435.802465277777</v>
      </c>
      <c r="T2309" s="9">
        <f t="shared" si="101"/>
        <v>15465.802407407406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Q2310" t="s">
        <v>8323</v>
      </c>
      <c r="R2310" t="s">
        <v>8327</v>
      </c>
      <c r="S2310" s="9">
        <f t="shared" si="100"/>
        <v>16282.962916666669</v>
      </c>
      <c r="T2310" s="9">
        <f t="shared" si="101"/>
        <v>16311.041666666666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Q2311" t="s">
        <v>8323</v>
      </c>
      <c r="R2311" t="s">
        <v>8327</v>
      </c>
      <c r="S2311" s="9">
        <f t="shared" si="100"/>
        <v>15738.987696759259</v>
      </c>
      <c r="T2311" s="9">
        <f t="shared" si="101"/>
        <v>15773.987696759259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Q2312" t="s">
        <v>8323</v>
      </c>
      <c r="R2312" t="s">
        <v>8327</v>
      </c>
      <c r="S2312" s="9">
        <f t="shared" si="100"/>
        <v>15755.794155092592</v>
      </c>
      <c r="T2312" s="9">
        <f t="shared" si="101"/>
        <v>15785.752488425926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Q2313" t="s">
        <v>8323</v>
      </c>
      <c r="R2313" t="s">
        <v>8327</v>
      </c>
      <c r="S2313" s="9">
        <f t="shared" si="100"/>
        <v>16167.004502314814</v>
      </c>
      <c r="T2313" s="9">
        <f t="shared" si="101"/>
        <v>16197.004502314814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Q2314" t="s">
        <v>8323</v>
      </c>
      <c r="R2314" t="s">
        <v>8327</v>
      </c>
      <c r="S2314" s="9">
        <f t="shared" si="100"/>
        <v>16147.632847222223</v>
      </c>
      <c r="T2314" s="9">
        <f t="shared" si="101"/>
        <v>16178.958333333334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Q2315" t="s">
        <v>8323</v>
      </c>
      <c r="R2315" t="s">
        <v>8327</v>
      </c>
      <c r="S2315" s="9">
        <f t="shared" si="100"/>
        <v>15433.958634259259</v>
      </c>
      <c r="T2315" s="9">
        <f t="shared" si="101"/>
        <v>15463.958634259259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Q2316" t="s">
        <v>8323</v>
      </c>
      <c r="R2316" t="s">
        <v>8327</v>
      </c>
      <c r="S2316" s="9">
        <f t="shared" si="100"/>
        <v>15468.551585648149</v>
      </c>
      <c r="T2316" s="9">
        <f t="shared" si="101"/>
        <v>15498.551585648149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Q2317" t="s">
        <v>8323</v>
      </c>
      <c r="R2317" t="s">
        <v>8327</v>
      </c>
      <c r="S2317" s="9">
        <f t="shared" si="100"/>
        <v>15435.726192129629</v>
      </c>
      <c r="T2317" s="9">
        <f t="shared" si="101"/>
        <v>15465.726192129629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Q2318" t="s">
        <v>8323</v>
      </c>
      <c r="R2318" t="s">
        <v>8327</v>
      </c>
      <c r="S2318" s="9">
        <f t="shared" si="100"/>
        <v>14510.725115740743</v>
      </c>
      <c r="T2318" s="9">
        <f t="shared" si="101"/>
        <v>14587.766666666668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Q2319" t="s">
        <v>8323</v>
      </c>
      <c r="R2319" t="s">
        <v>8327</v>
      </c>
      <c r="S2319" s="9">
        <f t="shared" si="100"/>
        <v>14623.542233796295</v>
      </c>
      <c r="T2319" s="9">
        <f t="shared" si="101"/>
        <v>14655.208333333334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Q2320" t="s">
        <v>8323</v>
      </c>
      <c r="R2320" t="s">
        <v>8327</v>
      </c>
      <c r="S2320" s="9">
        <f t="shared" si="100"/>
        <v>14481.643680555555</v>
      </c>
      <c r="T2320" s="9">
        <f t="shared" si="101"/>
        <v>14513.165972222223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Q2321" t="s">
        <v>8323</v>
      </c>
      <c r="R2321" t="s">
        <v>8327</v>
      </c>
      <c r="S2321" s="9">
        <f t="shared" si="100"/>
        <v>16024.082002314814</v>
      </c>
      <c r="T2321" s="9">
        <f t="shared" si="101"/>
        <v>16054.082002314814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Q2322" t="s">
        <v>8323</v>
      </c>
      <c r="R2322" t="s">
        <v>8327</v>
      </c>
      <c r="S2322" s="9">
        <f t="shared" si="100"/>
        <v>16127.81712962963</v>
      </c>
      <c r="T2322" s="9">
        <f t="shared" si="101"/>
        <v>16162.775462962964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Q2323" t="s">
        <v>8334</v>
      </c>
      <c r="R2323" t="s">
        <v>8350</v>
      </c>
      <c r="S2323" s="9">
        <f t="shared" si="100"/>
        <v>17230.260428240741</v>
      </c>
      <c r="T2323" s="9">
        <f t="shared" si="101"/>
        <v>17260.218761574073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Q2324" t="s">
        <v>8334</v>
      </c>
      <c r="R2324" t="s">
        <v>8350</v>
      </c>
      <c r="S2324" s="9">
        <f t="shared" si="100"/>
        <v>17235.895474537039</v>
      </c>
      <c r="T2324" s="9">
        <f t="shared" si="101"/>
        <v>17265.853807870371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Q2325" t="s">
        <v>8334</v>
      </c>
      <c r="R2325" t="s">
        <v>8350</v>
      </c>
      <c r="S2325" s="9">
        <f t="shared" si="100"/>
        <v>17238.755173611109</v>
      </c>
      <c r="T2325" s="9">
        <f t="shared" si="101"/>
        <v>17245.755173611109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Q2326" t="s">
        <v>8334</v>
      </c>
      <c r="R2326" t="s">
        <v>8350</v>
      </c>
      <c r="S2326" s="9">
        <f t="shared" si="100"/>
        <v>17221.885243055556</v>
      </c>
      <c r="T2326" s="9">
        <f t="shared" si="101"/>
        <v>17251.843576388888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Q2327" t="s">
        <v>8334</v>
      </c>
      <c r="R2327" t="s">
        <v>8350</v>
      </c>
      <c r="S2327" s="9">
        <f t="shared" si="100"/>
        <v>17225.022349537037</v>
      </c>
      <c r="T2327" s="9">
        <f t="shared" si="101"/>
        <v>17254.980682870369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Q2328" t="s">
        <v>8334</v>
      </c>
      <c r="R2328" t="s">
        <v>8350</v>
      </c>
      <c r="S2328" s="9">
        <f t="shared" si="100"/>
        <v>17235.034120370368</v>
      </c>
      <c r="T2328" s="9">
        <f t="shared" si="101"/>
        <v>17286.708333333332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Q2329" t="s">
        <v>8334</v>
      </c>
      <c r="R2329" t="s">
        <v>8350</v>
      </c>
      <c r="S2329" s="9">
        <f t="shared" si="100"/>
        <v>16273.917129629632</v>
      </c>
      <c r="T2329" s="9">
        <f t="shared" si="101"/>
        <v>16308.917129629632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Q2330" t="s">
        <v>8334</v>
      </c>
      <c r="R2330" t="s">
        <v>8350</v>
      </c>
      <c r="S2330" s="9">
        <f t="shared" si="100"/>
        <v>16570.781678240743</v>
      </c>
      <c r="T2330" s="9">
        <f t="shared" si="101"/>
        <v>16600.781678240743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Q2331" t="s">
        <v>8334</v>
      </c>
      <c r="R2331" t="s">
        <v>8350</v>
      </c>
      <c r="S2331" s="9">
        <f t="shared" si="100"/>
        <v>16238.624375000001</v>
      </c>
      <c r="T2331" s="9">
        <f t="shared" si="101"/>
        <v>16268.624375000001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Q2332" t="s">
        <v>8334</v>
      </c>
      <c r="R2332" t="s">
        <v>8350</v>
      </c>
      <c r="S2332" s="9">
        <f t="shared" si="100"/>
        <v>16763.89980324074</v>
      </c>
      <c r="T2332" s="9">
        <f t="shared" si="101"/>
        <v>16794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Q2333" t="s">
        <v>8334</v>
      </c>
      <c r="R2333" t="s">
        <v>8350</v>
      </c>
      <c r="S2333" s="9">
        <f t="shared" si="100"/>
        <v>16270.005671296298</v>
      </c>
      <c r="T2333" s="9">
        <f t="shared" si="101"/>
        <v>16300.005671296298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Q2334" t="s">
        <v>8334</v>
      </c>
      <c r="R2334" t="s">
        <v>8350</v>
      </c>
      <c r="S2334" s="9">
        <f t="shared" si="100"/>
        <v>16442.628136574072</v>
      </c>
      <c r="T2334" s="9">
        <f t="shared" si="101"/>
        <v>16472.628136574072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Q2335" t="s">
        <v>8334</v>
      </c>
      <c r="R2335" t="s">
        <v>8350</v>
      </c>
      <c r="S2335" s="9">
        <f t="shared" si="100"/>
        <v>16198.650347222223</v>
      </c>
      <c r="T2335" s="9">
        <f t="shared" si="101"/>
        <v>16219.743055555555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Q2336" t="s">
        <v>8334</v>
      </c>
      <c r="R2336" t="s">
        <v>8350</v>
      </c>
      <c r="S2336" s="9">
        <f t="shared" si="100"/>
        <v>16349.670115740739</v>
      </c>
      <c r="T2336" s="9">
        <f t="shared" si="101"/>
        <v>16379.731944444444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Q2337" t="s">
        <v>8334</v>
      </c>
      <c r="R2337" t="s">
        <v>8350</v>
      </c>
      <c r="S2337" s="9">
        <f t="shared" si="100"/>
        <v>16202.572256944446</v>
      </c>
      <c r="T2337" s="9">
        <f t="shared" si="101"/>
        <v>16232.572256944446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Q2338" t="s">
        <v>8334</v>
      </c>
      <c r="R2338" t="s">
        <v>8350</v>
      </c>
      <c r="S2338" s="9">
        <f t="shared" si="100"/>
        <v>16097.924710648147</v>
      </c>
      <c r="T2338" s="9">
        <f t="shared" si="101"/>
        <v>16137.924710648147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Q2339" t="s">
        <v>8334</v>
      </c>
      <c r="R2339" t="s">
        <v>8350</v>
      </c>
      <c r="S2339" s="9">
        <f t="shared" si="100"/>
        <v>16217.640543981483</v>
      </c>
      <c r="T2339" s="9">
        <f t="shared" si="101"/>
        <v>16247.640543981483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Q2340" t="s">
        <v>8334</v>
      </c>
      <c r="R2340" t="s">
        <v>8350</v>
      </c>
      <c r="S2340" s="9">
        <f t="shared" si="100"/>
        <v>16220.896805555554</v>
      </c>
      <c r="T2340" s="9">
        <f t="shared" si="101"/>
        <v>16250.896805555554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Q2341" t="s">
        <v>8334</v>
      </c>
      <c r="R2341" t="s">
        <v>8350</v>
      </c>
      <c r="S2341" s="9">
        <f t="shared" si="100"/>
        <v>17123.799872685184</v>
      </c>
      <c r="T2341" s="9">
        <f t="shared" si="101"/>
        <v>17154.332638888889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Q2342" t="s">
        <v>8334</v>
      </c>
      <c r="R2342" t="s">
        <v>8350</v>
      </c>
      <c r="S2342" s="9">
        <f t="shared" si="100"/>
        <v>17074.642800925925</v>
      </c>
      <c r="T2342" s="9">
        <f t="shared" si="101"/>
        <v>17104.642800925925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Q2343" t="s">
        <v>8317</v>
      </c>
      <c r="R2343" t="s">
        <v>8318</v>
      </c>
      <c r="S2343" s="9">
        <f t="shared" si="100"/>
        <v>16598.813703703705</v>
      </c>
      <c r="T2343" s="9">
        <f t="shared" si="101"/>
        <v>16628.813703703705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Q2344" t="s">
        <v>8317</v>
      </c>
      <c r="R2344" t="s">
        <v>8318</v>
      </c>
      <c r="S2344" s="9">
        <f t="shared" si="100"/>
        <v>16328.702199074076</v>
      </c>
      <c r="T2344" s="9">
        <f t="shared" si="101"/>
        <v>16349.208333333334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Q2345" t="s">
        <v>8317</v>
      </c>
      <c r="R2345" t="s">
        <v>8318</v>
      </c>
      <c r="S2345" s="9">
        <f t="shared" si="100"/>
        <v>16758.825289351855</v>
      </c>
      <c r="T2345" s="9">
        <f t="shared" si="101"/>
        <v>16808.824305555554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Q2346" t="s">
        <v>8317</v>
      </c>
      <c r="R2346" t="s">
        <v>8318</v>
      </c>
      <c r="S2346" s="9">
        <f t="shared" si="100"/>
        <v>16946.727650462963</v>
      </c>
      <c r="T2346" s="9">
        <f t="shared" si="101"/>
        <v>16976.727650462963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Q2347" t="s">
        <v>8317</v>
      </c>
      <c r="R2347" t="s">
        <v>8318</v>
      </c>
      <c r="S2347" s="9">
        <f t="shared" si="100"/>
        <v>16491.001805555556</v>
      </c>
      <c r="T2347" s="9">
        <f t="shared" si="101"/>
        <v>16525.985416666666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Q2348" t="s">
        <v>8317</v>
      </c>
      <c r="R2348" t="s">
        <v>8318</v>
      </c>
      <c r="S2348" s="9">
        <f t="shared" si="100"/>
        <v>17046.798969907406</v>
      </c>
      <c r="T2348" s="9">
        <f t="shared" si="101"/>
        <v>17091.798969907406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Q2349" t="s">
        <v>8317</v>
      </c>
      <c r="R2349" t="s">
        <v>8318</v>
      </c>
      <c r="S2349" s="9">
        <f t="shared" si="100"/>
        <v>17008.607361111113</v>
      </c>
      <c r="T2349" s="9">
        <f t="shared" si="101"/>
        <v>17038.607361111113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Q2350" t="s">
        <v>8317</v>
      </c>
      <c r="R2350" t="s">
        <v>8318</v>
      </c>
      <c r="S2350" s="9">
        <f t="shared" si="100"/>
        <v>16791.932152777779</v>
      </c>
      <c r="T2350" s="9">
        <f t="shared" si="101"/>
        <v>16851.932152777779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Q2351" t="s">
        <v>8317</v>
      </c>
      <c r="R2351" t="s">
        <v>8318</v>
      </c>
      <c r="S2351" s="9">
        <f t="shared" si="100"/>
        <v>16629.775787037037</v>
      </c>
      <c r="T2351" s="9">
        <f t="shared" si="101"/>
        <v>16658.775787037037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Q2352" t="s">
        <v>8317</v>
      </c>
      <c r="R2352" t="s">
        <v>8318</v>
      </c>
      <c r="S2352" s="9">
        <f t="shared" si="100"/>
        <v>17139.842245370372</v>
      </c>
      <c r="T2352" s="9">
        <f t="shared" si="101"/>
        <v>17169.842245370372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Q2353" t="s">
        <v>8317</v>
      </c>
      <c r="R2353" t="s">
        <v>8318</v>
      </c>
      <c r="S2353" s="9">
        <f t="shared" si="100"/>
        <v>16525.101145833334</v>
      </c>
      <c r="T2353" s="9">
        <f t="shared" si="101"/>
        <v>16555.101145833334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Q2354" t="s">
        <v>8317</v>
      </c>
      <c r="R2354" t="s">
        <v>8318</v>
      </c>
      <c r="S2354" s="9">
        <f t="shared" si="100"/>
        <v>16532.633703703705</v>
      </c>
      <c r="T2354" s="9">
        <f t="shared" si="101"/>
        <v>16592.633703703705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Q2355" t="s">
        <v>8317</v>
      </c>
      <c r="R2355" t="s">
        <v>8318</v>
      </c>
      <c r="S2355" s="9">
        <f t="shared" si="100"/>
        <v>16534.676180555554</v>
      </c>
      <c r="T2355" s="9">
        <f t="shared" si="101"/>
        <v>16546.676180555554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Q2356" t="s">
        <v>8317</v>
      </c>
      <c r="R2356" t="s">
        <v>8318</v>
      </c>
      <c r="S2356" s="9">
        <f t="shared" si="100"/>
        <v>16385.722916666666</v>
      </c>
      <c r="T2356" s="9">
        <f t="shared" si="101"/>
        <v>16445.722916666666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Q2357" t="s">
        <v>8317</v>
      </c>
      <c r="R2357" t="s">
        <v>8318</v>
      </c>
      <c r="S2357" s="9">
        <f t="shared" si="100"/>
        <v>16527.918240740739</v>
      </c>
      <c r="T2357" s="9">
        <f t="shared" si="101"/>
        <v>16557.918240740739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Q2358" t="s">
        <v>8317</v>
      </c>
      <c r="R2358" t="s">
        <v>8318</v>
      </c>
      <c r="S2358" s="9">
        <f t="shared" si="100"/>
        <v>16561.78361111111</v>
      </c>
      <c r="T2358" s="9">
        <f t="shared" si="101"/>
        <v>16591.78361111111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Q2359" t="s">
        <v>8317</v>
      </c>
      <c r="R2359" t="s">
        <v>8318</v>
      </c>
      <c r="S2359" s="9">
        <f t="shared" si="100"/>
        <v>16695.620115740738</v>
      </c>
      <c r="T2359" s="9">
        <f t="shared" si="101"/>
        <v>16725.620115740738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Q2360" t="s">
        <v>8317</v>
      </c>
      <c r="R2360" t="s">
        <v>8318</v>
      </c>
      <c r="S2360" s="9">
        <f t="shared" si="100"/>
        <v>16409.930972222224</v>
      </c>
      <c r="T2360" s="9">
        <f t="shared" si="101"/>
        <v>16466.027083333334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Q2361" t="s">
        <v>8317</v>
      </c>
      <c r="R2361" t="s">
        <v>8318</v>
      </c>
      <c r="S2361" s="9">
        <f t="shared" si="100"/>
        <v>16590.649583333332</v>
      </c>
      <c r="T2361" s="9">
        <f t="shared" si="101"/>
        <v>16650.649583333332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Q2362" t="s">
        <v>8317</v>
      </c>
      <c r="R2362" t="s">
        <v>8318</v>
      </c>
      <c r="S2362" s="9">
        <f t="shared" si="100"/>
        <v>16808.706944444446</v>
      </c>
      <c r="T2362" s="9">
        <f t="shared" si="101"/>
        <v>16838.706944444446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Q2363" t="s">
        <v>8317</v>
      </c>
      <c r="R2363" t="s">
        <v>8318</v>
      </c>
      <c r="S2363" s="9">
        <f t="shared" si="100"/>
        <v>16897.858888888888</v>
      </c>
      <c r="T2363" s="9">
        <f t="shared" si="101"/>
        <v>16921.916666666668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Q2364" t="s">
        <v>8317</v>
      </c>
      <c r="R2364" t="s">
        <v>8318</v>
      </c>
      <c r="S2364" s="9">
        <f t="shared" si="100"/>
        <v>16385.688310185185</v>
      </c>
      <c r="T2364" s="9">
        <f t="shared" si="101"/>
        <v>16415.688310185185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Q2365" t="s">
        <v>8317</v>
      </c>
      <c r="R2365" t="s">
        <v>8318</v>
      </c>
      <c r="S2365" s="9">
        <f t="shared" si="100"/>
        <v>16753.011574074077</v>
      </c>
      <c r="T2365" s="9">
        <f t="shared" si="101"/>
        <v>16798.011574074077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Q2366" t="s">
        <v>8317</v>
      </c>
      <c r="R2366" t="s">
        <v>8318</v>
      </c>
      <c r="S2366" s="9">
        <f t="shared" si="100"/>
        <v>16679.934675925924</v>
      </c>
      <c r="T2366" s="9">
        <f t="shared" si="101"/>
        <v>16734.934675925924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Q2367" t="s">
        <v>8317</v>
      </c>
      <c r="R2367" t="s">
        <v>8318</v>
      </c>
      <c r="S2367" s="9">
        <f t="shared" si="100"/>
        <v>16777.736400462964</v>
      </c>
      <c r="T2367" s="9">
        <f t="shared" si="101"/>
        <v>16817.958333333332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Q2368" t="s">
        <v>8317</v>
      </c>
      <c r="R2368" t="s">
        <v>8318</v>
      </c>
      <c r="S2368" s="9">
        <f t="shared" si="100"/>
        <v>16699.531631944443</v>
      </c>
      <c r="T2368" s="9">
        <f t="shared" si="101"/>
        <v>16729.531631944443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Q2369" t="s">
        <v>8317</v>
      </c>
      <c r="R2369" t="s">
        <v>8318</v>
      </c>
      <c r="S2369" s="9">
        <f t="shared" si="100"/>
        <v>16856.970092592594</v>
      </c>
      <c r="T2369" s="9">
        <f t="shared" si="101"/>
        <v>16916.928425925926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Q2370" t="s">
        <v>8317</v>
      </c>
      <c r="R2370" t="s">
        <v>8318</v>
      </c>
      <c r="S2370" s="9">
        <f t="shared" si="100"/>
        <v>16494.72181712963</v>
      </c>
      <c r="T2370" s="9">
        <f t="shared" si="101"/>
        <v>16539.680150462966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Q2371" t="s">
        <v>8317</v>
      </c>
      <c r="R2371" t="s">
        <v>8318</v>
      </c>
      <c r="S2371" s="9">
        <f t="shared" ref="S2371:S2434" si="102">(((J2371/60)/60)/24)</f>
        <v>16811.812627314815</v>
      </c>
      <c r="T2371" s="9">
        <f t="shared" ref="T2371:T2434" si="103">(((I2371/60/60)/24))</f>
        <v>16841.812627314815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Q2372" t="s">
        <v>8317</v>
      </c>
      <c r="R2372" t="s">
        <v>8318</v>
      </c>
      <c r="S2372" s="9">
        <f t="shared" si="102"/>
        <v>16392.189131944444</v>
      </c>
      <c r="T2372" s="9">
        <f t="shared" si="103"/>
        <v>16422.189131944444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Q2373" t="s">
        <v>8317</v>
      </c>
      <c r="R2373" t="s">
        <v>8318</v>
      </c>
      <c r="S2373" s="9">
        <f t="shared" si="102"/>
        <v>16581.777731481481</v>
      </c>
      <c r="T2373" s="9">
        <f t="shared" si="103"/>
        <v>16611.777731481481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Q2374" t="s">
        <v>8317</v>
      </c>
      <c r="R2374" t="s">
        <v>8318</v>
      </c>
      <c r="S2374" s="9">
        <f t="shared" si="102"/>
        <v>16519.069108796295</v>
      </c>
      <c r="T2374" s="9">
        <f t="shared" si="103"/>
        <v>16549.069108796295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Q2375" t="s">
        <v>8317</v>
      </c>
      <c r="R2375" t="s">
        <v>8318</v>
      </c>
      <c r="S2375" s="9">
        <f t="shared" si="102"/>
        <v>16646.662314814817</v>
      </c>
      <c r="T2375" s="9">
        <f t="shared" si="103"/>
        <v>16676.662314814817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Q2376" t="s">
        <v>8317</v>
      </c>
      <c r="R2376" t="s">
        <v>8318</v>
      </c>
      <c r="S2376" s="9">
        <f t="shared" si="102"/>
        <v>16448.843287037034</v>
      </c>
      <c r="T2376" s="9">
        <f t="shared" si="103"/>
        <v>16478.843287037034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Q2377" t="s">
        <v>8317</v>
      </c>
      <c r="R2377" t="s">
        <v>8318</v>
      </c>
      <c r="S2377" s="9">
        <f t="shared" si="102"/>
        <v>17023.836076388889</v>
      </c>
      <c r="T2377" s="9">
        <f t="shared" si="103"/>
        <v>17053.836076388889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Q2378" t="s">
        <v>8317</v>
      </c>
      <c r="R2378" t="s">
        <v>8318</v>
      </c>
      <c r="S2378" s="9">
        <f t="shared" si="102"/>
        <v>16749.925532407407</v>
      </c>
      <c r="T2378" s="9">
        <f t="shared" si="103"/>
        <v>16779.925532407407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Q2379" t="s">
        <v>8317</v>
      </c>
      <c r="R2379" t="s">
        <v>8318</v>
      </c>
      <c r="S2379" s="9">
        <f t="shared" si="102"/>
        <v>17100.870173611111</v>
      </c>
      <c r="T2379" s="9">
        <f t="shared" si="103"/>
        <v>17130.911840277779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Q2380" t="s">
        <v>8317</v>
      </c>
      <c r="R2380" t="s">
        <v>8318</v>
      </c>
      <c r="S2380" s="9">
        <f t="shared" si="102"/>
        <v>16644.013078703701</v>
      </c>
      <c r="T2380" s="9">
        <f t="shared" si="103"/>
        <v>16673.013078703701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Q2381" t="s">
        <v>8317</v>
      </c>
      <c r="R2381" t="s">
        <v>8318</v>
      </c>
      <c r="S2381" s="9">
        <f t="shared" si="102"/>
        <v>16668.016388888889</v>
      </c>
      <c r="T2381" s="9">
        <f t="shared" si="103"/>
        <v>16713.016388888889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Q2382" t="s">
        <v>8317</v>
      </c>
      <c r="R2382" t="s">
        <v>8318</v>
      </c>
      <c r="S2382" s="9">
        <f t="shared" si="102"/>
        <v>16679.793310185185</v>
      </c>
      <c r="T2382" s="9">
        <f t="shared" si="103"/>
        <v>16709.793310185185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Q2383" t="s">
        <v>8317</v>
      </c>
      <c r="R2383" t="s">
        <v>8318</v>
      </c>
      <c r="S2383" s="9">
        <f t="shared" si="102"/>
        <v>16505.935740740741</v>
      </c>
      <c r="T2383" s="9">
        <f t="shared" si="103"/>
        <v>16535.935740740741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Q2384" t="s">
        <v>8317</v>
      </c>
      <c r="R2384" t="s">
        <v>8318</v>
      </c>
      <c r="S2384" s="9">
        <f t="shared" si="102"/>
        <v>16626.187534722223</v>
      </c>
      <c r="T2384" s="9">
        <f t="shared" si="103"/>
        <v>16651.187534722223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Q2385" t="s">
        <v>8317</v>
      </c>
      <c r="R2385" t="s">
        <v>8318</v>
      </c>
      <c r="S2385" s="9">
        <f t="shared" si="102"/>
        <v>16458.056793981483</v>
      </c>
      <c r="T2385" s="9">
        <f t="shared" si="103"/>
        <v>16488.056793981483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Q2386" t="s">
        <v>8317</v>
      </c>
      <c r="R2386" t="s">
        <v>8318</v>
      </c>
      <c r="S2386" s="9">
        <f t="shared" si="102"/>
        <v>16358.067627314815</v>
      </c>
      <c r="T2386" s="9">
        <f t="shared" si="103"/>
        <v>16388.109293981481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Q2387" t="s">
        <v>8317</v>
      </c>
      <c r="R2387" t="s">
        <v>8318</v>
      </c>
      <c r="S2387" s="9">
        <f t="shared" si="102"/>
        <v>16622.70175925926</v>
      </c>
      <c r="T2387" s="9">
        <f t="shared" si="103"/>
        <v>16652.70175925926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Q2388" t="s">
        <v>8317</v>
      </c>
      <c r="R2388" t="s">
        <v>8318</v>
      </c>
      <c r="S2388" s="9">
        <f t="shared" si="102"/>
        <v>16385.838240740741</v>
      </c>
      <c r="T2388" s="9">
        <f t="shared" si="103"/>
        <v>16445.838240740741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Q2389" t="s">
        <v>8317</v>
      </c>
      <c r="R2389" t="s">
        <v>8318</v>
      </c>
      <c r="S2389" s="9">
        <f t="shared" si="102"/>
        <v>16959.626620370367</v>
      </c>
      <c r="T2389" s="9">
        <f t="shared" si="103"/>
        <v>17004.626620370367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Q2390" t="s">
        <v>8317</v>
      </c>
      <c r="R2390" t="s">
        <v>8318</v>
      </c>
      <c r="S2390" s="9">
        <f t="shared" si="102"/>
        <v>16420.853692129629</v>
      </c>
      <c r="T2390" s="9">
        <f t="shared" si="103"/>
        <v>16450.811805555557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Q2391" t="s">
        <v>8317</v>
      </c>
      <c r="R2391" t="s">
        <v>8318</v>
      </c>
      <c r="S2391" s="9">
        <f t="shared" si="102"/>
        <v>16610.653379629632</v>
      </c>
      <c r="T2391" s="9">
        <f t="shared" si="103"/>
        <v>16641.915972222221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Q2392" t="s">
        <v>8317</v>
      </c>
      <c r="R2392" t="s">
        <v>8318</v>
      </c>
      <c r="S2392" s="9">
        <f t="shared" si="102"/>
        <v>16399.262314814816</v>
      </c>
      <c r="T2392" s="9">
        <f t="shared" si="103"/>
        <v>16439.262314814816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Q2393" t="s">
        <v>8317</v>
      </c>
      <c r="R2393" t="s">
        <v>8318</v>
      </c>
      <c r="S2393" s="9">
        <f t="shared" si="102"/>
        <v>16495.79449074074</v>
      </c>
      <c r="T2393" s="9">
        <f t="shared" si="103"/>
        <v>16525.752824074076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Q2394" t="s">
        <v>8317</v>
      </c>
      <c r="R2394" t="s">
        <v>8318</v>
      </c>
      <c r="S2394" s="9">
        <f t="shared" si="102"/>
        <v>16707.120636574073</v>
      </c>
      <c r="T2394" s="9">
        <f t="shared" si="103"/>
        <v>16737.120636574073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Q2395" t="s">
        <v>8317</v>
      </c>
      <c r="R2395" t="s">
        <v>8318</v>
      </c>
      <c r="S2395" s="9">
        <f t="shared" si="102"/>
        <v>16625.648344907408</v>
      </c>
      <c r="T2395" s="9">
        <f t="shared" si="103"/>
        <v>16655.648344907408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Q2396" t="s">
        <v>8317</v>
      </c>
      <c r="R2396" t="s">
        <v>8318</v>
      </c>
      <c r="S2396" s="9">
        <f t="shared" si="102"/>
        <v>16462.362187499999</v>
      </c>
      <c r="T2396" s="9">
        <f t="shared" si="103"/>
        <v>16492.362187499999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Q2397" t="s">
        <v>8317</v>
      </c>
      <c r="R2397" t="s">
        <v>8318</v>
      </c>
      <c r="S2397" s="9">
        <f t="shared" si="102"/>
        <v>17148.121377314816</v>
      </c>
      <c r="T2397" s="9">
        <f t="shared" si="103"/>
        <v>17176.372916666667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Q2398" t="s">
        <v>8317</v>
      </c>
      <c r="R2398" t="s">
        <v>8318</v>
      </c>
      <c r="S2398" s="9">
        <f t="shared" si="102"/>
        <v>16693.849050925925</v>
      </c>
      <c r="T2398" s="9">
        <f t="shared" si="103"/>
        <v>16723.849050925925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Q2399" t="s">
        <v>8317</v>
      </c>
      <c r="R2399" t="s">
        <v>8318</v>
      </c>
      <c r="S2399" s="9">
        <f t="shared" si="102"/>
        <v>16407.884907407406</v>
      </c>
      <c r="T2399" s="9">
        <f t="shared" si="103"/>
        <v>16437.884907407406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Q2400" t="s">
        <v>8317</v>
      </c>
      <c r="R2400" t="s">
        <v>8318</v>
      </c>
      <c r="S2400" s="9">
        <f t="shared" si="102"/>
        <v>16588.916481481483</v>
      </c>
      <c r="T2400" s="9">
        <f t="shared" si="103"/>
        <v>16618.916481481483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Q2401" t="s">
        <v>8317</v>
      </c>
      <c r="R2401" t="s">
        <v>8318</v>
      </c>
      <c r="S2401" s="9">
        <f t="shared" si="102"/>
        <v>16387.853078703705</v>
      </c>
      <c r="T2401" s="9">
        <f t="shared" si="103"/>
        <v>16422.853078703705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Q2402" t="s">
        <v>8317</v>
      </c>
      <c r="R2402" t="s">
        <v>8318</v>
      </c>
      <c r="S2402" s="9">
        <f t="shared" si="102"/>
        <v>16875.268101851852</v>
      </c>
      <c r="T2402" s="9">
        <f t="shared" si="103"/>
        <v>16905.268101851852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Q2403" t="s">
        <v>8334</v>
      </c>
      <c r="R2403" t="s">
        <v>8335</v>
      </c>
      <c r="S2403" s="9">
        <f t="shared" si="102"/>
        <v>16805.822870370372</v>
      </c>
      <c r="T2403" s="9">
        <f t="shared" si="103"/>
        <v>16865.822870370372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Q2404" t="s">
        <v>8334</v>
      </c>
      <c r="R2404" t="s">
        <v>8335</v>
      </c>
      <c r="S2404" s="9">
        <f t="shared" si="102"/>
        <v>16538.679756944446</v>
      </c>
      <c r="T2404" s="9">
        <f t="shared" si="103"/>
        <v>16568.679756944446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Q2405" t="s">
        <v>8334</v>
      </c>
      <c r="R2405" t="s">
        <v>8335</v>
      </c>
      <c r="S2405" s="9">
        <f t="shared" si="102"/>
        <v>16830.882615740738</v>
      </c>
      <c r="T2405" s="9">
        <f t="shared" si="103"/>
        <v>16890.840949074071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Q2406" t="s">
        <v>8334</v>
      </c>
      <c r="R2406" t="s">
        <v>8335</v>
      </c>
      <c r="S2406" s="9">
        <f t="shared" si="102"/>
        <v>16773.039432870373</v>
      </c>
      <c r="T2406" s="9">
        <f t="shared" si="103"/>
        <v>16803.039432870373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Q2407" t="s">
        <v>8334</v>
      </c>
      <c r="R2407" t="s">
        <v>8335</v>
      </c>
      <c r="S2407" s="9">
        <f t="shared" si="102"/>
        <v>17026.585358796296</v>
      </c>
      <c r="T2407" s="9">
        <f t="shared" si="103"/>
        <v>17047.585358796296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Q2408" t="s">
        <v>8334</v>
      </c>
      <c r="R2408" t="s">
        <v>8335</v>
      </c>
      <c r="S2408" s="9">
        <f t="shared" si="102"/>
        <v>16414.110995370367</v>
      </c>
      <c r="T2408" s="9">
        <f t="shared" si="103"/>
        <v>16454.110995370367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Q2409" t="s">
        <v>8334</v>
      </c>
      <c r="R2409" t="s">
        <v>8335</v>
      </c>
      <c r="S2409" s="9">
        <f t="shared" si="102"/>
        <v>16513.575555555555</v>
      </c>
      <c r="T2409" s="9">
        <f t="shared" si="103"/>
        <v>16536.25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Q2410" t="s">
        <v>8334</v>
      </c>
      <c r="R2410" t="s">
        <v>8335</v>
      </c>
      <c r="S2410" s="9">
        <f t="shared" si="102"/>
        <v>16350.140706018517</v>
      </c>
      <c r="T2410" s="9">
        <f t="shared" si="103"/>
        <v>16380.182372685185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Q2411" t="s">
        <v>8334</v>
      </c>
      <c r="R2411" t="s">
        <v>8335</v>
      </c>
      <c r="S2411" s="9">
        <f t="shared" si="102"/>
        <v>16635.875868055555</v>
      </c>
      <c r="T2411" s="9">
        <f t="shared" si="103"/>
        <v>16665.875868055555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Q2412" t="s">
        <v>8334</v>
      </c>
      <c r="R2412" t="s">
        <v>8335</v>
      </c>
      <c r="S2412" s="9">
        <f t="shared" si="102"/>
        <v>16655.408275462964</v>
      </c>
      <c r="T2412" s="9">
        <f t="shared" si="103"/>
        <v>16685.408275462964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Q2413" t="s">
        <v>8334</v>
      </c>
      <c r="R2413" t="s">
        <v>8335</v>
      </c>
      <c r="S2413" s="9">
        <f t="shared" si="102"/>
        <v>16642.732430555556</v>
      </c>
      <c r="T2413" s="9">
        <f t="shared" si="103"/>
        <v>16672.732430555556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Q2414" t="s">
        <v>8334</v>
      </c>
      <c r="R2414" t="s">
        <v>8335</v>
      </c>
      <c r="S2414" s="9">
        <f t="shared" si="102"/>
        <v>17086.736956018518</v>
      </c>
      <c r="T2414" s="9">
        <f t="shared" si="103"/>
        <v>17131.778622685186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Q2415" t="s">
        <v>8334</v>
      </c>
      <c r="R2415" t="s">
        <v>8335</v>
      </c>
      <c r="S2415" s="9">
        <f t="shared" si="102"/>
        <v>16191.109745370371</v>
      </c>
      <c r="T2415" s="9">
        <f t="shared" si="103"/>
        <v>16221.979166666666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Q2416" t="s">
        <v>8334</v>
      </c>
      <c r="R2416" t="s">
        <v>8335</v>
      </c>
      <c r="S2416" s="9">
        <f t="shared" si="102"/>
        <v>16629.695138888888</v>
      </c>
      <c r="T2416" s="9">
        <f t="shared" si="103"/>
        <v>16669.165972222221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Q2417" t="s">
        <v>8334</v>
      </c>
      <c r="R2417" t="s">
        <v>8335</v>
      </c>
      <c r="S2417" s="9">
        <f t="shared" si="102"/>
        <v>16967.862800925926</v>
      </c>
      <c r="T2417" s="9">
        <f t="shared" si="103"/>
        <v>16997.862800925926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Q2418" t="s">
        <v>8334</v>
      </c>
      <c r="R2418" t="s">
        <v>8335</v>
      </c>
      <c r="S2418" s="9">
        <f t="shared" si="102"/>
        <v>16450.737766203703</v>
      </c>
      <c r="T2418" s="9">
        <f t="shared" si="103"/>
        <v>16508.625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Q2419" t="s">
        <v>8334</v>
      </c>
      <c r="R2419" t="s">
        <v>8335</v>
      </c>
      <c r="S2419" s="9">
        <f t="shared" si="102"/>
        <v>16262.884108796296</v>
      </c>
      <c r="T2419" s="9">
        <f t="shared" si="103"/>
        <v>16292.884108796296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Q2420" t="s">
        <v>8334</v>
      </c>
      <c r="R2420" t="s">
        <v>8335</v>
      </c>
      <c r="S2420" s="9">
        <f t="shared" si="102"/>
        <v>16458.85699074074</v>
      </c>
      <c r="T2420" s="9">
        <f t="shared" si="103"/>
        <v>16518.815324074076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Q2421" t="s">
        <v>8334</v>
      </c>
      <c r="R2421" t="s">
        <v>8335</v>
      </c>
      <c r="S2421" s="9">
        <f t="shared" si="102"/>
        <v>16424.738298611108</v>
      </c>
      <c r="T2421" s="9">
        <f t="shared" si="103"/>
        <v>16484.738298611108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Q2422" t="s">
        <v>8334</v>
      </c>
      <c r="R2422" t="s">
        <v>8335</v>
      </c>
      <c r="S2422" s="9">
        <f t="shared" si="102"/>
        <v>16324.028877314813</v>
      </c>
      <c r="T2422" s="9">
        <f t="shared" si="103"/>
        <v>16384.070543981481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Q2423" t="s">
        <v>8334</v>
      </c>
      <c r="R2423" t="s">
        <v>8335</v>
      </c>
      <c r="S2423" s="9">
        <f t="shared" si="102"/>
        <v>16457.687453703704</v>
      </c>
      <c r="T2423" s="9">
        <f t="shared" si="103"/>
        <v>16487.687453703704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Q2424" t="s">
        <v>8334</v>
      </c>
      <c r="R2424" t="s">
        <v>8335</v>
      </c>
      <c r="S2424" s="9">
        <f t="shared" si="102"/>
        <v>16475.724953703702</v>
      </c>
      <c r="T2424" s="9">
        <f t="shared" si="103"/>
        <v>16505.683287037038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Q2425" t="s">
        <v>8334</v>
      </c>
      <c r="R2425" t="s">
        <v>8335</v>
      </c>
      <c r="S2425" s="9">
        <f t="shared" si="102"/>
        <v>16405.704745370367</v>
      </c>
      <c r="T2425" s="9">
        <f t="shared" si="103"/>
        <v>16435.704745370367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Q2426" t="s">
        <v>8334</v>
      </c>
      <c r="R2426" t="s">
        <v>8335</v>
      </c>
      <c r="S2426" s="9">
        <f t="shared" si="102"/>
        <v>16340.892453703704</v>
      </c>
      <c r="T2426" s="9">
        <f t="shared" si="103"/>
        <v>16370.892453703704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Q2427" t="s">
        <v>8334</v>
      </c>
      <c r="R2427" t="s">
        <v>8335</v>
      </c>
      <c r="S2427" s="9">
        <f t="shared" si="102"/>
        <v>16933.913761574073</v>
      </c>
      <c r="T2427" s="9">
        <f t="shared" si="103"/>
        <v>16948.919444444444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Q2428" t="s">
        <v>8334</v>
      </c>
      <c r="R2428" t="s">
        <v>8335</v>
      </c>
      <c r="S2428" s="9">
        <f t="shared" si="102"/>
        <v>16595.170046296294</v>
      </c>
      <c r="T2428" s="9">
        <f t="shared" si="103"/>
        <v>16655.170046296294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Q2429" t="s">
        <v>8334</v>
      </c>
      <c r="R2429" t="s">
        <v>8335</v>
      </c>
      <c r="S2429" s="9">
        <f t="shared" si="102"/>
        <v>16843.318668981479</v>
      </c>
      <c r="T2429" s="9">
        <f t="shared" si="103"/>
        <v>16883.277002314815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Q2430" t="s">
        <v>8334</v>
      </c>
      <c r="R2430" t="s">
        <v>8335</v>
      </c>
      <c r="S2430" s="9">
        <f t="shared" si="102"/>
        <v>16476.784155092591</v>
      </c>
      <c r="T2430" s="9">
        <f t="shared" si="103"/>
        <v>16506.742488425927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Q2431" t="s">
        <v>8334</v>
      </c>
      <c r="R2431" t="s">
        <v>8335</v>
      </c>
      <c r="S2431" s="9">
        <f t="shared" si="102"/>
        <v>17165.879236111112</v>
      </c>
      <c r="T2431" s="9">
        <f t="shared" si="103"/>
        <v>17202.697222222221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Q2432" t="s">
        <v>8334</v>
      </c>
      <c r="R2432" t="s">
        <v>8335</v>
      </c>
      <c r="S2432" s="9">
        <f t="shared" si="102"/>
        <v>16813.130833333333</v>
      </c>
      <c r="T2432" s="9">
        <f t="shared" si="103"/>
        <v>16843.130833333333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Q2433" t="s">
        <v>8334</v>
      </c>
      <c r="R2433" t="s">
        <v>8335</v>
      </c>
      <c r="S2433" s="9">
        <f t="shared" si="102"/>
        <v>16920.099687500002</v>
      </c>
      <c r="T2433" s="9">
        <f t="shared" si="103"/>
        <v>16980.099687500002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Q2434" t="s">
        <v>8334</v>
      </c>
      <c r="R2434" t="s">
        <v>8335</v>
      </c>
      <c r="S2434" s="9">
        <f t="shared" si="102"/>
        <v>16472.218715277777</v>
      </c>
      <c r="T2434" s="9">
        <f t="shared" si="103"/>
        <v>16502.218715277777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Q2435" t="s">
        <v>8334</v>
      </c>
      <c r="R2435" t="s">
        <v>8335</v>
      </c>
      <c r="S2435" s="9">
        <f t="shared" ref="S2435:S2498" si="104">(((J2435/60)/60)/24)</f>
        <v>16828.89980324074</v>
      </c>
      <c r="T2435" s="9">
        <f t="shared" ref="T2435:T2498" si="105">(((I2435/60/60)/24))</f>
        <v>16858.89980324074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Q2436" t="s">
        <v>8334</v>
      </c>
      <c r="R2436" t="s">
        <v>8335</v>
      </c>
      <c r="S2436" s="9">
        <f t="shared" si="104"/>
        <v>16611.186041666664</v>
      </c>
      <c r="T2436" s="9">
        <f t="shared" si="105"/>
        <v>16651.186041666664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Q2437" t="s">
        <v>8334</v>
      </c>
      <c r="R2437" t="s">
        <v>8335</v>
      </c>
      <c r="S2437" s="9">
        <f t="shared" si="104"/>
        <v>16683.277615740739</v>
      </c>
      <c r="T2437" s="9">
        <f t="shared" si="105"/>
        <v>16713.277615740739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Q2438" t="s">
        <v>8334</v>
      </c>
      <c r="R2438" t="s">
        <v>8335</v>
      </c>
      <c r="S2438" s="9">
        <f t="shared" si="104"/>
        <v>16769.615393518518</v>
      </c>
      <c r="T2438" s="9">
        <f t="shared" si="105"/>
        <v>16829.615393518518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Q2439" t="s">
        <v>8334</v>
      </c>
      <c r="R2439" t="s">
        <v>8335</v>
      </c>
      <c r="S2439" s="9">
        <f t="shared" si="104"/>
        <v>16462.965138888889</v>
      </c>
      <c r="T2439" s="9">
        <f t="shared" si="105"/>
        <v>16511.75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Q2440" t="s">
        <v>8334</v>
      </c>
      <c r="R2440" t="s">
        <v>8335</v>
      </c>
      <c r="S2440" s="9">
        <f t="shared" si="104"/>
        <v>16716.915069444443</v>
      </c>
      <c r="T2440" s="9">
        <f t="shared" si="105"/>
        <v>16776.956736111111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Q2441" t="s">
        <v>8334</v>
      </c>
      <c r="R2441" t="s">
        <v>8335</v>
      </c>
      <c r="S2441" s="9">
        <f t="shared" si="104"/>
        <v>16696.818622685187</v>
      </c>
      <c r="T2441" s="9">
        <f t="shared" si="105"/>
        <v>16726.818622685187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Q2442" t="s">
        <v>8334</v>
      </c>
      <c r="R2442" t="s">
        <v>8335</v>
      </c>
      <c r="S2442" s="9">
        <f t="shared" si="104"/>
        <v>16814.899456018517</v>
      </c>
      <c r="T2442" s="9">
        <f t="shared" si="105"/>
        <v>16844.899456018517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Q2443" t="s">
        <v>8334</v>
      </c>
      <c r="R2443" t="s">
        <v>8350</v>
      </c>
      <c r="S2443" s="9">
        <f t="shared" si="104"/>
        <v>16618.125624999997</v>
      </c>
      <c r="T2443" s="9">
        <f t="shared" si="105"/>
        <v>16639.207638888889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Q2444" t="s">
        <v>8334</v>
      </c>
      <c r="R2444" t="s">
        <v>8350</v>
      </c>
      <c r="S2444" s="9">
        <f t="shared" si="104"/>
        <v>16483.666990740738</v>
      </c>
      <c r="T2444" s="9">
        <f t="shared" si="105"/>
        <v>16513.625324074073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Q2445" t="s">
        <v>8334</v>
      </c>
      <c r="R2445" t="s">
        <v>8350</v>
      </c>
      <c r="S2445" s="9">
        <f t="shared" si="104"/>
        <v>16267.625254629631</v>
      </c>
      <c r="T2445" s="9">
        <f t="shared" si="105"/>
        <v>16297.625254629631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Q2446" t="s">
        <v>8334</v>
      </c>
      <c r="R2446" t="s">
        <v>8350</v>
      </c>
      <c r="S2446" s="9">
        <f t="shared" si="104"/>
        <v>16916.754525462962</v>
      </c>
      <c r="T2446" s="9">
        <f t="shared" si="105"/>
        <v>16946.754525462962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Q2447" t="s">
        <v>8334</v>
      </c>
      <c r="R2447" t="s">
        <v>8350</v>
      </c>
      <c r="S2447" s="9">
        <f t="shared" si="104"/>
        <v>16674.190057870372</v>
      </c>
      <c r="T2447" s="9">
        <f t="shared" si="105"/>
        <v>16704.190057870372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Q2448" t="s">
        <v>8334</v>
      </c>
      <c r="R2448" t="s">
        <v>8350</v>
      </c>
      <c r="S2448" s="9">
        <f t="shared" si="104"/>
        <v>17101.602673611113</v>
      </c>
      <c r="T2448" s="9">
        <f t="shared" si="105"/>
        <v>17131.644340277777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Q2449" t="s">
        <v>8334</v>
      </c>
      <c r="R2449" t="s">
        <v>8350</v>
      </c>
      <c r="S2449" s="9">
        <f t="shared" si="104"/>
        <v>17085.469826388889</v>
      </c>
      <c r="T2449" s="9">
        <f t="shared" si="105"/>
        <v>17117.166666666668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Q2450" t="s">
        <v>8334</v>
      </c>
      <c r="R2450" t="s">
        <v>8350</v>
      </c>
      <c r="S2450" s="9">
        <f t="shared" si="104"/>
        <v>17038.316122685184</v>
      </c>
      <c r="T2450" s="9">
        <f t="shared" si="105"/>
        <v>17044.233333333334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Q2451" t="s">
        <v>8334</v>
      </c>
      <c r="R2451" t="s">
        <v>8350</v>
      </c>
      <c r="S2451" s="9">
        <f t="shared" si="104"/>
        <v>16374.142534722223</v>
      </c>
      <c r="T2451" s="9">
        <f t="shared" si="105"/>
        <v>16404.184201388889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Q2452" t="s">
        <v>8334</v>
      </c>
      <c r="R2452" t="s">
        <v>8350</v>
      </c>
      <c r="S2452" s="9">
        <f t="shared" si="104"/>
        <v>16333.072407407408</v>
      </c>
      <c r="T2452" s="9">
        <f t="shared" si="105"/>
        <v>16371.13263888889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Q2453" t="s">
        <v>8334</v>
      </c>
      <c r="R2453" t="s">
        <v>8350</v>
      </c>
      <c r="S2453" s="9">
        <f t="shared" si="104"/>
        <v>17210.908449074075</v>
      </c>
      <c r="T2453" s="9">
        <f t="shared" si="105"/>
        <v>17230.908449074075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Q2454" t="s">
        <v>8334</v>
      </c>
      <c r="R2454" t="s">
        <v>8350</v>
      </c>
      <c r="S2454" s="9">
        <f t="shared" si="104"/>
        <v>16769.84375</v>
      </c>
      <c r="T2454" s="9">
        <f t="shared" si="105"/>
        <v>16798.958333333332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Q2455" t="s">
        <v>8334</v>
      </c>
      <c r="R2455" t="s">
        <v>8350</v>
      </c>
      <c r="S2455" s="9">
        <f t="shared" si="104"/>
        <v>17169.692233796297</v>
      </c>
      <c r="T2455" s="9">
        <f t="shared" si="105"/>
        <v>17199.692233796297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Q2456" t="s">
        <v>8334</v>
      </c>
      <c r="R2456" t="s">
        <v>8350</v>
      </c>
      <c r="S2456" s="9">
        <f t="shared" si="104"/>
        <v>17201.201481481479</v>
      </c>
      <c r="T2456" s="9">
        <f t="shared" si="105"/>
        <v>17236.201481481479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Q2457" t="s">
        <v>8334</v>
      </c>
      <c r="R2457" t="s">
        <v>8350</v>
      </c>
      <c r="S2457" s="9">
        <f t="shared" si="104"/>
        <v>16883.781828703704</v>
      </c>
      <c r="T2457" s="9">
        <f t="shared" si="105"/>
        <v>16911.781828703704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Q2458" t="s">
        <v>8334</v>
      </c>
      <c r="R2458" t="s">
        <v>8350</v>
      </c>
      <c r="S2458" s="9">
        <f t="shared" si="104"/>
        <v>17192.961099537039</v>
      </c>
      <c r="T2458" s="9">
        <f t="shared" si="105"/>
        <v>17222.961099537039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Q2459" t="s">
        <v>8334</v>
      </c>
      <c r="R2459" t="s">
        <v>8350</v>
      </c>
      <c r="S2459" s="9">
        <f t="shared" si="104"/>
        <v>16854.602500000001</v>
      </c>
      <c r="T2459" s="9">
        <f t="shared" si="105"/>
        <v>16884.560833333333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Q2460" t="s">
        <v>8334</v>
      </c>
      <c r="R2460" t="s">
        <v>8350</v>
      </c>
      <c r="S2460" s="9">
        <f t="shared" si="104"/>
        <v>16926.871736111112</v>
      </c>
      <c r="T2460" s="9">
        <f t="shared" si="105"/>
        <v>16961.791666666668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Q2461" t="s">
        <v>8334</v>
      </c>
      <c r="R2461" t="s">
        <v>8350</v>
      </c>
      <c r="S2461" s="9">
        <f t="shared" si="104"/>
        <v>16838.63755787037</v>
      </c>
      <c r="T2461" s="9">
        <f t="shared" si="105"/>
        <v>16883.595891203702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Q2462" t="s">
        <v>8334</v>
      </c>
      <c r="R2462" t="s">
        <v>8350</v>
      </c>
      <c r="S2462" s="9">
        <f t="shared" si="104"/>
        <v>17135.187118055557</v>
      </c>
      <c r="T2462" s="9">
        <f t="shared" si="105"/>
        <v>17169.178472222222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Q2463" t="s">
        <v>8323</v>
      </c>
      <c r="R2463" t="s">
        <v>8327</v>
      </c>
      <c r="S2463" s="9">
        <f t="shared" si="104"/>
        <v>15215.012696759261</v>
      </c>
      <c r="T2463" s="9">
        <f t="shared" si="105"/>
        <v>15248.125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Q2464" t="s">
        <v>8323</v>
      </c>
      <c r="R2464" t="s">
        <v>8327</v>
      </c>
      <c r="S2464" s="9">
        <f t="shared" si="104"/>
        <v>15520.186296296297</v>
      </c>
      <c r="T2464" s="9">
        <f t="shared" si="105"/>
        <v>15540.186296296297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Q2465" t="s">
        <v>8323</v>
      </c>
      <c r="R2465" t="s">
        <v>8327</v>
      </c>
      <c r="S2465" s="9">
        <f t="shared" si="104"/>
        <v>15772.111400462964</v>
      </c>
      <c r="T2465" s="9">
        <f t="shared" si="105"/>
        <v>15811.791666666666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Q2466" t="s">
        <v>8323</v>
      </c>
      <c r="R2466" t="s">
        <v>8327</v>
      </c>
      <c r="S2466" s="9">
        <f t="shared" si="104"/>
        <v>16679.90042824074</v>
      </c>
      <c r="T2466" s="9">
        <f t="shared" si="105"/>
        <v>16708.811805555557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Q2467" t="s">
        <v>8323</v>
      </c>
      <c r="R2467" t="s">
        <v>8327</v>
      </c>
      <c r="S2467" s="9">
        <f t="shared" si="104"/>
        <v>15576.719305555556</v>
      </c>
      <c r="T2467" s="9">
        <f t="shared" si="105"/>
        <v>15606.719305555556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Q2468" t="s">
        <v>8323</v>
      </c>
      <c r="R2468" t="s">
        <v>8327</v>
      </c>
      <c r="S2468" s="9">
        <f t="shared" si="104"/>
        <v>15804.102465277778</v>
      </c>
      <c r="T2468" s="9">
        <f t="shared" si="105"/>
        <v>15834.102465277778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Q2469" t="s">
        <v>8323</v>
      </c>
      <c r="R2469" t="s">
        <v>8327</v>
      </c>
      <c r="S2469" s="9">
        <f t="shared" si="104"/>
        <v>15456.87420138889</v>
      </c>
      <c r="T2469" s="9">
        <f t="shared" si="105"/>
        <v>15470.708333333334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Q2470" t="s">
        <v>8323</v>
      </c>
      <c r="R2470" t="s">
        <v>8327</v>
      </c>
      <c r="S2470" s="9">
        <f t="shared" si="104"/>
        <v>15605.154178240738</v>
      </c>
      <c r="T2470" s="9">
        <f t="shared" si="105"/>
        <v>15641.208333333334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Q2471" t="s">
        <v>8323</v>
      </c>
      <c r="R2471" t="s">
        <v>8327</v>
      </c>
      <c r="S2471" s="9">
        <f t="shared" si="104"/>
        <v>14988.429733796294</v>
      </c>
      <c r="T2471" s="9">
        <f t="shared" si="105"/>
        <v>15013.429733796294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Q2472" t="s">
        <v>8323</v>
      </c>
      <c r="R2472" t="s">
        <v>8327</v>
      </c>
      <c r="S2472" s="9">
        <f t="shared" si="104"/>
        <v>15454.074710648149</v>
      </c>
      <c r="T2472" s="9">
        <f t="shared" si="105"/>
        <v>15484.074710648149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Q2473" t="s">
        <v>8323</v>
      </c>
      <c r="R2473" t="s">
        <v>8327</v>
      </c>
      <c r="S2473" s="9">
        <f t="shared" si="104"/>
        <v>15324.992962962962</v>
      </c>
      <c r="T2473" s="9">
        <f t="shared" si="105"/>
        <v>15364.992962962962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Q2474" t="s">
        <v>8323</v>
      </c>
      <c r="R2474" t="s">
        <v>8327</v>
      </c>
      <c r="S2474" s="9">
        <f t="shared" si="104"/>
        <v>14785.115509259258</v>
      </c>
      <c r="T2474" s="9">
        <f t="shared" si="105"/>
        <v>14856.043749999999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Q2475" t="s">
        <v>8323</v>
      </c>
      <c r="R2475" t="s">
        <v>8327</v>
      </c>
      <c r="S2475" s="9">
        <f t="shared" si="104"/>
        <v>15624.748483796297</v>
      </c>
      <c r="T2475" s="9">
        <f t="shared" si="105"/>
        <v>15654.790150462963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Q2476" t="s">
        <v>8323</v>
      </c>
      <c r="R2476" t="s">
        <v>8327</v>
      </c>
      <c r="S2476" s="9">
        <f t="shared" si="104"/>
        <v>14848.011296296296</v>
      </c>
      <c r="T2476" s="9">
        <f t="shared" si="105"/>
        <v>14893.011296296296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Q2477" t="s">
        <v>8323</v>
      </c>
      <c r="R2477" t="s">
        <v>8327</v>
      </c>
      <c r="S2477" s="9">
        <f t="shared" si="104"/>
        <v>14741.287673611112</v>
      </c>
      <c r="T2477" s="9">
        <f t="shared" si="105"/>
        <v>14800.916666666666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Q2478" t="s">
        <v>8323</v>
      </c>
      <c r="R2478" t="s">
        <v>8327</v>
      </c>
      <c r="S2478" s="9">
        <f t="shared" si="104"/>
        <v>16344.328356481479</v>
      </c>
      <c r="T2478" s="9">
        <f t="shared" si="105"/>
        <v>16377.370023148147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Q2479" t="s">
        <v>8323</v>
      </c>
      <c r="R2479" t="s">
        <v>8327</v>
      </c>
      <c r="S2479" s="9">
        <f t="shared" si="104"/>
        <v>15519.691493055556</v>
      </c>
      <c r="T2479" s="9">
        <f t="shared" si="105"/>
        <v>15564.691493055556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Q2480" t="s">
        <v>8323</v>
      </c>
      <c r="R2480" t="s">
        <v>8327</v>
      </c>
      <c r="S2480" s="9">
        <f t="shared" si="104"/>
        <v>15688.950381944445</v>
      </c>
      <c r="T2480" s="9">
        <f t="shared" si="105"/>
        <v>15718.950381944445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Q2481" t="s">
        <v>8323</v>
      </c>
      <c r="R2481" t="s">
        <v>8327</v>
      </c>
      <c r="S2481" s="9">
        <f t="shared" si="104"/>
        <v>15538.726782407408</v>
      </c>
      <c r="T2481" s="9">
        <f t="shared" si="105"/>
        <v>15549.083333333334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Q2482" t="s">
        <v>8323</v>
      </c>
      <c r="R2482" t="s">
        <v>8327</v>
      </c>
      <c r="S2482" s="9">
        <f t="shared" si="104"/>
        <v>16658.936157407406</v>
      </c>
      <c r="T2482" s="9">
        <f t="shared" si="105"/>
        <v>16718.936157407406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Q2483" t="s">
        <v>8323</v>
      </c>
      <c r="R2483" t="s">
        <v>8327</v>
      </c>
      <c r="S2483" s="9">
        <f t="shared" si="104"/>
        <v>15430.645925925926</v>
      </c>
      <c r="T2483" s="9">
        <f t="shared" si="105"/>
        <v>15460.645925925926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Q2484" t="s">
        <v>8323</v>
      </c>
      <c r="R2484" t="s">
        <v>8327</v>
      </c>
      <c r="S2484" s="9">
        <f t="shared" si="104"/>
        <v>15142.782210648147</v>
      </c>
      <c r="T2484" s="9">
        <f t="shared" si="105"/>
        <v>15187.782210648147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Q2485" t="s">
        <v>8323</v>
      </c>
      <c r="R2485" t="s">
        <v>8327</v>
      </c>
      <c r="S2485" s="9">
        <f t="shared" si="104"/>
        <v>15401.750034722223</v>
      </c>
      <c r="T2485" s="9">
        <f t="shared" si="105"/>
        <v>15461.708368055557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Q2486" t="s">
        <v>8323</v>
      </c>
      <c r="R2486" t="s">
        <v>8327</v>
      </c>
      <c r="S2486" s="9">
        <f t="shared" si="104"/>
        <v>15202.916701388889</v>
      </c>
      <c r="T2486" s="9">
        <f t="shared" si="105"/>
        <v>15232.916701388889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Q2487" t="s">
        <v>8323</v>
      </c>
      <c r="R2487" t="s">
        <v>8327</v>
      </c>
      <c r="S2487" s="9">
        <f t="shared" si="104"/>
        <v>15224.998599537037</v>
      </c>
      <c r="T2487" s="9">
        <f t="shared" si="105"/>
        <v>15259.998599537037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Q2488" t="s">
        <v>8323</v>
      </c>
      <c r="R2488" t="s">
        <v>8327</v>
      </c>
      <c r="S2488" s="9">
        <f t="shared" si="104"/>
        <v>15422.708055555557</v>
      </c>
      <c r="T2488" s="9">
        <f t="shared" si="105"/>
        <v>15452.708055555557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Q2489" t="s">
        <v>8323</v>
      </c>
      <c r="R2489" t="s">
        <v>8327</v>
      </c>
      <c r="S2489" s="9">
        <f t="shared" si="104"/>
        <v>15457.083298611111</v>
      </c>
      <c r="T2489" s="9">
        <f t="shared" si="105"/>
        <v>15487.083298611111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Q2490" t="s">
        <v>8323</v>
      </c>
      <c r="R2490" t="s">
        <v>8327</v>
      </c>
      <c r="S2490" s="9">
        <f t="shared" si="104"/>
        <v>15264.633194444445</v>
      </c>
      <c r="T2490" s="9">
        <f t="shared" si="105"/>
        <v>15294.674861111111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Q2491" t="s">
        <v>8323</v>
      </c>
      <c r="R2491" t="s">
        <v>8327</v>
      </c>
      <c r="S2491" s="9">
        <f t="shared" si="104"/>
        <v>15804.690266203705</v>
      </c>
      <c r="T2491" s="9">
        <f t="shared" si="105"/>
        <v>15834.690266203705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Q2492" t="s">
        <v>8323</v>
      </c>
      <c r="R2492" t="s">
        <v>8327</v>
      </c>
      <c r="S2492" s="9">
        <f t="shared" si="104"/>
        <v>15454.22773148148</v>
      </c>
      <c r="T2492" s="9">
        <f t="shared" si="105"/>
        <v>15514.22773148148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Q2493" t="s">
        <v>8323</v>
      </c>
      <c r="R2493" t="s">
        <v>8327</v>
      </c>
      <c r="S2493" s="9">
        <f t="shared" si="104"/>
        <v>14973.839282407409</v>
      </c>
      <c r="T2493" s="9">
        <f t="shared" si="105"/>
        <v>14990.077083333332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Q2494" t="s">
        <v>8323</v>
      </c>
      <c r="R2494" t="s">
        <v>8327</v>
      </c>
      <c r="S2494" s="9">
        <f t="shared" si="104"/>
        <v>15455.985972222223</v>
      </c>
      <c r="T2494" s="9">
        <f t="shared" si="105"/>
        <v>15507.415972222223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Q2495" t="s">
        <v>8323</v>
      </c>
      <c r="R2495" t="s">
        <v>8327</v>
      </c>
      <c r="S2495" s="9">
        <f t="shared" si="104"/>
        <v>15779.168287037035</v>
      </c>
      <c r="T2495" s="9">
        <f t="shared" si="105"/>
        <v>15824.168287037035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Q2496" t="s">
        <v>8323</v>
      </c>
      <c r="R2496" t="s">
        <v>8327</v>
      </c>
      <c r="S2496" s="9">
        <f t="shared" si="104"/>
        <v>15453.645185185183</v>
      </c>
      <c r="T2496" s="9">
        <f t="shared" si="105"/>
        <v>15483.645185185183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Q2497" t="s">
        <v>8323</v>
      </c>
      <c r="R2497" t="s">
        <v>8327</v>
      </c>
      <c r="S2497" s="9">
        <f t="shared" si="104"/>
        <v>15467.946469907409</v>
      </c>
      <c r="T2497" s="9">
        <f t="shared" si="105"/>
        <v>15497.946469907409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Q2498" t="s">
        <v>8323</v>
      </c>
      <c r="R2498" t="s">
        <v>8327</v>
      </c>
      <c r="S2498" s="9">
        <f t="shared" si="104"/>
        <v>15758.996435185187</v>
      </c>
      <c r="T2498" s="9">
        <f t="shared" si="105"/>
        <v>15793.954768518519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Q2499" t="s">
        <v>8323</v>
      </c>
      <c r="R2499" t="s">
        <v>8327</v>
      </c>
      <c r="S2499" s="9">
        <f t="shared" ref="S2499:S2562" si="106">(((J2499/60)/60)/24)</f>
        <v>15161.878912037037</v>
      </c>
      <c r="T2499" s="9">
        <f t="shared" ref="T2499:T2562" si="107">(((I2499/60/60)/24))</f>
        <v>15191.878912037037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Q2500" t="s">
        <v>8323</v>
      </c>
      <c r="R2500" t="s">
        <v>8327</v>
      </c>
      <c r="S2500" s="9">
        <f t="shared" si="106"/>
        <v>16448.967442129629</v>
      </c>
      <c r="T2500" s="9">
        <f t="shared" si="107"/>
        <v>16462.967442129629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Q2501" t="s">
        <v>8323</v>
      </c>
      <c r="R2501" t="s">
        <v>8327</v>
      </c>
      <c r="S2501" s="9">
        <f t="shared" si="106"/>
        <v>15657.648576388887</v>
      </c>
      <c r="T2501" s="9">
        <f t="shared" si="107"/>
        <v>15705.75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Q2502" t="s">
        <v>8323</v>
      </c>
      <c r="R2502" t="s">
        <v>8327</v>
      </c>
      <c r="S2502" s="9">
        <f t="shared" si="106"/>
        <v>15484.772858796297</v>
      </c>
      <c r="T2502" s="9">
        <f t="shared" si="107"/>
        <v>15514.772858796297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Q2503" t="s">
        <v>8334</v>
      </c>
      <c r="R2503" t="s">
        <v>8351</v>
      </c>
      <c r="S2503" s="9">
        <f t="shared" si="106"/>
        <v>16675.776666666665</v>
      </c>
      <c r="T2503" s="9">
        <f t="shared" si="107"/>
        <v>16705.776666666665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Q2504" t="s">
        <v>8334</v>
      </c>
      <c r="R2504" t="s">
        <v>8351</v>
      </c>
      <c r="S2504" s="9">
        <f t="shared" si="106"/>
        <v>16289.825439814815</v>
      </c>
      <c r="T2504" s="9">
        <f t="shared" si="107"/>
        <v>16334.825439814815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Q2505" t="s">
        <v>8334</v>
      </c>
      <c r="R2505" t="s">
        <v>8351</v>
      </c>
      <c r="S2505" s="9">
        <f t="shared" si="106"/>
        <v>16929.899398148147</v>
      </c>
      <c r="T2505" s="9">
        <f t="shared" si="107"/>
        <v>16959.879166666666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Q2506" t="s">
        <v>8334</v>
      </c>
      <c r="R2506" t="s">
        <v>8351</v>
      </c>
      <c r="S2506" s="9">
        <f t="shared" si="106"/>
        <v>16359.015439814815</v>
      </c>
      <c r="T2506" s="9">
        <f t="shared" si="107"/>
        <v>16389.057106481483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Q2507" t="s">
        <v>8334</v>
      </c>
      <c r="R2507" t="s">
        <v>8351</v>
      </c>
      <c r="S2507" s="9">
        <f t="shared" si="106"/>
        <v>16478.05574074074</v>
      </c>
      <c r="T2507" s="9">
        <f t="shared" si="107"/>
        <v>16508.014074074072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Q2508" t="s">
        <v>8334</v>
      </c>
      <c r="R2508" t="s">
        <v>8351</v>
      </c>
      <c r="S2508" s="9">
        <f t="shared" si="106"/>
        <v>16689.297094907408</v>
      </c>
      <c r="T2508" s="9">
        <f t="shared" si="107"/>
        <v>16711.875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Q2509" t="s">
        <v>8334</v>
      </c>
      <c r="R2509" t="s">
        <v>8351</v>
      </c>
      <c r="S2509" s="9">
        <f t="shared" si="106"/>
        <v>16536.07296296296</v>
      </c>
      <c r="T2509" s="9">
        <f t="shared" si="107"/>
        <v>16566.07296296296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Q2510" t="s">
        <v>8334</v>
      </c>
      <c r="R2510" t="s">
        <v>8351</v>
      </c>
      <c r="S2510" s="9">
        <f t="shared" si="106"/>
        <v>16266.951782407406</v>
      </c>
      <c r="T2510" s="9">
        <f t="shared" si="107"/>
        <v>16296.951782407406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Q2511" t="s">
        <v>8334</v>
      </c>
      <c r="R2511" t="s">
        <v>8351</v>
      </c>
      <c r="S2511" s="9">
        <f t="shared" si="106"/>
        <v>16489.809594907409</v>
      </c>
      <c r="T2511" s="9">
        <f t="shared" si="107"/>
        <v>16545.767928240741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Q2512" t="s">
        <v>8334</v>
      </c>
      <c r="R2512" t="s">
        <v>8351</v>
      </c>
      <c r="S2512" s="9">
        <f t="shared" si="106"/>
        <v>16509.997361111109</v>
      </c>
      <c r="T2512" s="9">
        <f t="shared" si="107"/>
        <v>16569.997361111109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Q2513" t="s">
        <v>8334</v>
      </c>
      <c r="R2513" t="s">
        <v>8351</v>
      </c>
      <c r="S2513" s="9">
        <f t="shared" si="106"/>
        <v>16802.446909722221</v>
      </c>
      <c r="T2513" s="9">
        <f t="shared" si="107"/>
        <v>16832.446909722221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Q2514" t="s">
        <v>8334</v>
      </c>
      <c r="R2514" t="s">
        <v>8351</v>
      </c>
      <c r="S2514" s="9">
        <f t="shared" si="106"/>
        <v>16402.876863425925</v>
      </c>
      <c r="T2514" s="9">
        <f t="shared" si="107"/>
        <v>16417.876863425925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Q2515" t="s">
        <v>8334</v>
      </c>
      <c r="R2515" t="s">
        <v>8351</v>
      </c>
      <c r="S2515" s="9">
        <f t="shared" si="106"/>
        <v>17163.00681712963</v>
      </c>
      <c r="T2515" s="9">
        <f t="shared" si="107"/>
        <v>17223.00681712963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Q2516" t="s">
        <v>8334</v>
      </c>
      <c r="R2516" t="s">
        <v>8351</v>
      </c>
      <c r="S2516" s="9">
        <f t="shared" si="106"/>
        <v>16285.389780092593</v>
      </c>
      <c r="T2516" s="9">
        <f t="shared" si="107"/>
        <v>16302.389780092593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Q2517" t="s">
        <v>8334</v>
      </c>
      <c r="R2517" t="s">
        <v>8351</v>
      </c>
      <c r="S2517" s="9">
        <f t="shared" si="106"/>
        <v>16458.839733796296</v>
      </c>
      <c r="T2517" s="9">
        <f t="shared" si="107"/>
        <v>16488.839733796296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Q2518" t="s">
        <v>8334</v>
      </c>
      <c r="R2518" t="s">
        <v>8351</v>
      </c>
      <c r="S2518" s="9">
        <f t="shared" si="106"/>
        <v>16373.65337962963</v>
      </c>
      <c r="T2518" s="9">
        <f t="shared" si="107"/>
        <v>16403.695046296296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Q2519" t="s">
        <v>8334</v>
      </c>
      <c r="R2519" t="s">
        <v>8351</v>
      </c>
      <c r="S2519" s="9">
        <f t="shared" si="106"/>
        <v>16483.802430555555</v>
      </c>
      <c r="T2519" s="9">
        <f t="shared" si="107"/>
        <v>16513.760763888891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Q2520" t="s">
        <v>8334</v>
      </c>
      <c r="R2520" t="s">
        <v>8351</v>
      </c>
      <c r="S2520" s="9">
        <f t="shared" si="106"/>
        <v>16357.68087962963</v>
      </c>
      <c r="T2520" s="9">
        <f t="shared" si="107"/>
        <v>16387.722546296296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Q2521" t="s">
        <v>8334</v>
      </c>
      <c r="R2521" t="s">
        <v>8351</v>
      </c>
      <c r="S2521" s="9">
        <f t="shared" si="106"/>
        <v>16240.155138888889</v>
      </c>
      <c r="T2521" s="9">
        <f t="shared" si="107"/>
        <v>16270.155138888889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Q2522" t="s">
        <v>8334</v>
      </c>
      <c r="R2522" t="s">
        <v>8351</v>
      </c>
      <c r="S2522" s="9">
        <f t="shared" si="106"/>
        <v>17043.600520833334</v>
      </c>
      <c r="T2522" s="9">
        <f t="shared" si="107"/>
        <v>17089.806249999998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Q2523" t="s">
        <v>8323</v>
      </c>
      <c r="R2523" t="s">
        <v>8352</v>
      </c>
      <c r="S2523" s="9">
        <f t="shared" si="106"/>
        <v>16700.967835648149</v>
      </c>
      <c r="T2523" s="9">
        <f t="shared" si="107"/>
        <v>16721.967835648149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Q2524" t="s">
        <v>8323</v>
      </c>
      <c r="R2524" t="s">
        <v>8352</v>
      </c>
      <c r="S2524" s="9">
        <f t="shared" si="106"/>
        <v>16891.573611111111</v>
      </c>
      <c r="T2524" s="9">
        <f t="shared" si="107"/>
        <v>16913.619444444445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Q2525" t="s">
        <v>8323</v>
      </c>
      <c r="R2525" t="s">
        <v>8352</v>
      </c>
      <c r="S2525" s="9">
        <f t="shared" si="106"/>
        <v>16361.975601851853</v>
      </c>
      <c r="T2525" s="9">
        <f t="shared" si="107"/>
        <v>16392.017268518521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Q2526" t="s">
        <v>8323</v>
      </c>
      <c r="R2526" t="s">
        <v>8352</v>
      </c>
      <c r="S2526" s="9">
        <f t="shared" si="106"/>
        <v>16392.807372685184</v>
      </c>
      <c r="T2526" s="9">
        <f t="shared" si="107"/>
        <v>16425.1875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Q2527" t="s">
        <v>8323</v>
      </c>
      <c r="R2527" t="s">
        <v>8352</v>
      </c>
      <c r="S2527" s="9">
        <f t="shared" si="106"/>
        <v>15489.84457175926</v>
      </c>
      <c r="T2527" s="9">
        <f t="shared" si="107"/>
        <v>15519.84457175926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Q2528" t="s">
        <v>8323</v>
      </c>
      <c r="R2528" t="s">
        <v>8352</v>
      </c>
      <c r="S2528" s="9">
        <f t="shared" si="106"/>
        <v>16384.091134259259</v>
      </c>
      <c r="T2528" s="9">
        <f t="shared" si="107"/>
        <v>16412.207638888889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Q2529" t="s">
        <v>8323</v>
      </c>
      <c r="R2529" t="s">
        <v>8352</v>
      </c>
      <c r="S2529" s="9">
        <f t="shared" si="106"/>
        <v>15977.75105324074</v>
      </c>
      <c r="T2529" s="9">
        <f t="shared" si="107"/>
        <v>15996.165972222223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Q2530" t="s">
        <v>8323</v>
      </c>
      <c r="R2530" t="s">
        <v>8352</v>
      </c>
      <c r="S2530" s="9">
        <f t="shared" si="106"/>
        <v>16648.834525462964</v>
      </c>
      <c r="T2530" s="9">
        <f t="shared" si="107"/>
        <v>16667.458333333332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Q2531" t="s">
        <v>8323</v>
      </c>
      <c r="R2531" t="s">
        <v>8352</v>
      </c>
      <c r="S2531" s="9">
        <f t="shared" si="106"/>
        <v>15379.080729166666</v>
      </c>
      <c r="T2531" s="9">
        <f t="shared" si="107"/>
        <v>15424.0390625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Q2532" t="s">
        <v>8323</v>
      </c>
      <c r="R2532" t="s">
        <v>8352</v>
      </c>
      <c r="S2532" s="9">
        <f t="shared" si="106"/>
        <v>16512.864641203701</v>
      </c>
      <c r="T2532" s="9">
        <f t="shared" si="107"/>
        <v>16545.201388888887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Q2533" t="s">
        <v>8323</v>
      </c>
      <c r="R2533" t="s">
        <v>8352</v>
      </c>
      <c r="S2533" s="9">
        <f t="shared" si="106"/>
        <v>16639.68002314815</v>
      </c>
      <c r="T2533" s="9">
        <f t="shared" si="107"/>
        <v>16662.165972222221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Q2534" t="s">
        <v>8323</v>
      </c>
      <c r="R2534" t="s">
        <v>8352</v>
      </c>
      <c r="S2534" s="9">
        <f t="shared" si="106"/>
        <v>15538.849143518519</v>
      </c>
      <c r="T2534" s="9">
        <f t="shared" si="107"/>
        <v>15568.849143518519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Q2535" t="s">
        <v>8323</v>
      </c>
      <c r="R2535" t="s">
        <v>8352</v>
      </c>
      <c r="S2535" s="9">
        <f t="shared" si="106"/>
        <v>15735.751284722224</v>
      </c>
      <c r="T2535" s="9">
        <f t="shared" si="107"/>
        <v>15765.750787037037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Q2536" t="s">
        <v>8323</v>
      </c>
      <c r="R2536" t="s">
        <v>8352</v>
      </c>
      <c r="S2536" s="9">
        <f t="shared" si="106"/>
        <v>14558.700370370372</v>
      </c>
      <c r="T2536" s="9">
        <f t="shared" si="107"/>
        <v>14610.25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Q2537" t="s">
        <v>8323</v>
      </c>
      <c r="R2537" t="s">
        <v>8352</v>
      </c>
      <c r="S2537" s="9">
        <f t="shared" si="106"/>
        <v>16374.791030092592</v>
      </c>
      <c r="T2537" s="9">
        <f t="shared" si="107"/>
        <v>16405.832696759258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Q2538" t="s">
        <v>8323</v>
      </c>
      <c r="R2538" t="s">
        <v>8352</v>
      </c>
      <c r="S2538" s="9">
        <f t="shared" si="106"/>
        <v>15895.106087962964</v>
      </c>
      <c r="T2538" s="9">
        <f t="shared" si="107"/>
        <v>15916.106087962964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Q2539" t="s">
        <v>8323</v>
      </c>
      <c r="R2539" t="s">
        <v>8352</v>
      </c>
      <c r="S2539" s="9">
        <f t="shared" si="106"/>
        <v>15127.648784722223</v>
      </c>
      <c r="T2539" s="9">
        <f t="shared" si="107"/>
        <v>15187.648784722223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Q2540" t="s">
        <v>8323</v>
      </c>
      <c r="R2540" t="s">
        <v>8352</v>
      </c>
      <c r="S2540" s="9">
        <f t="shared" si="106"/>
        <v>15729.509965277779</v>
      </c>
      <c r="T2540" s="9">
        <f t="shared" si="107"/>
        <v>15760.207638888889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Q2541" t="s">
        <v>8323</v>
      </c>
      <c r="R2541" t="s">
        <v>8352</v>
      </c>
      <c r="S2541" s="9">
        <f t="shared" si="106"/>
        <v>16408.902222222223</v>
      </c>
      <c r="T2541" s="9">
        <f t="shared" si="107"/>
        <v>16468.902222222223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Q2542" t="s">
        <v>8323</v>
      </c>
      <c r="R2542" t="s">
        <v>8352</v>
      </c>
      <c r="S2542" s="9">
        <f t="shared" si="106"/>
        <v>15216.675011574072</v>
      </c>
      <c r="T2542" s="9">
        <f t="shared" si="107"/>
        <v>15276.675011574072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Q2543" t="s">
        <v>8323</v>
      </c>
      <c r="R2543" t="s">
        <v>8352</v>
      </c>
      <c r="S2543" s="9">
        <f t="shared" si="106"/>
        <v>15914.449282407406</v>
      </c>
      <c r="T2543" s="9">
        <f t="shared" si="107"/>
        <v>15974.449282407406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Q2544" t="s">
        <v>8323</v>
      </c>
      <c r="R2544" t="s">
        <v>8352</v>
      </c>
      <c r="S2544" s="9">
        <f t="shared" si="106"/>
        <v>15940.426585648149</v>
      </c>
      <c r="T2544" s="9">
        <f t="shared" si="107"/>
        <v>15979.165972222223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Q2545" t="s">
        <v>8323</v>
      </c>
      <c r="R2545" t="s">
        <v>8352</v>
      </c>
      <c r="S2545" s="9">
        <f t="shared" si="106"/>
        <v>14945.107615740739</v>
      </c>
      <c r="T2545" s="9">
        <f t="shared" si="107"/>
        <v>14976.125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Q2546" t="s">
        <v>8323</v>
      </c>
      <c r="R2546" t="s">
        <v>8352</v>
      </c>
      <c r="S2546" s="9">
        <f t="shared" si="106"/>
        <v>15499.520474537037</v>
      </c>
      <c r="T2546" s="9">
        <f t="shared" si="107"/>
        <v>15529.520474537037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Q2547" t="s">
        <v>8323</v>
      </c>
      <c r="R2547" t="s">
        <v>8352</v>
      </c>
      <c r="S2547" s="9">
        <f t="shared" si="106"/>
        <v>16458.138171296294</v>
      </c>
      <c r="T2547" s="9">
        <f t="shared" si="107"/>
        <v>16493.020833333332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Q2548" t="s">
        <v>8323</v>
      </c>
      <c r="R2548" t="s">
        <v>8352</v>
      </c>
      <c r="S2548" s="9">
        <f t="shared" si="106"/>
        <v>15955.85855324074</v>
      </c>
      <c r="T2548" s="9">
        <f t="shared" si="107"/>
        <v>15983.208333333334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Q2549" t="s">
        <v>8323</v>
      </c>
      <c r="R2549" t="s">
        <v>8352</v>
      </c>
      <c r="S2549" s="9">
        <f t="shared" si="106"/>
        <v>15404.773182870369</v>
      </c>
      <c r="T2549" s="9">
        <f t="shared" si="107"/>
        <v>15434.731516203703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Q2550" t="s">
        <v>8323</v>
      </c>
      <c r="R2550" t="s">
        <v>8352</v>
      </c>
      <c r="S2550" s="9">
        <f t="shared" si="106"/>
        <v>17049.625428240743</v>
      </c>
      <c r="T2550" s="9">
        <f t="shared" si="107"/>
        <v>17074.185416666667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Q2551" t="s">
        <v>8323</v>
      </c>
      <c r="R2551" t="s">
        <v>8352</v>
      </c>
      <c r="S2551" s="9">
        <f t="shared" si="106"/>
        <v>15821.757754629631</v>
      </c>
      <c r="T2551" s="9">
        <f t="shared" si="107"/>
        <v>15856.708333333334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Q2552" t="s">
        <v>8323</v>
      </c>
      <c r="R2552" t="s">
        <v>8352</v>
      </c>
      <c r="S2552" s="9">
        <f t="shared" si="106"/>
        <v>16659.634328703705</v>
      </c>
      <c r="T2552" s="9">
        <f t="shared" si="107"/>
        <v>16716.165972222221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Q2553" t="s">
        <v>8323</v>
      </c>
      <c r="R2553" t="s">
        <v>8352</v>
      </c>
      <c r="S2553" s="9">
        <f t="shared" si="106"/>
        <v>15392.252141203702</v>
      </c>
      <c r="T2553" s="9">
        <f t="shared" si="107"/>
        <v>15420.866666666667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Q2554" t="s">
        <v>8323</v>
      </c>
      <c r="R2554" t="s">
        <v>8352</v>
      </c>
      <c r="S2554" s="9">
        <f t="shared" si="106"/>
        <v>17200.809965277778</v>
      </c>
      <c r="T2554" s="9">
        <f t="shared" si="107"/>
        <v>17230.809965277778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Q2555" t="s">
        <v>8323</v>
      </c>
      <c r="R2555" t="s">
        <v>8352</v>
      </c>
      <c r="S2555" s="9">
        <f t="shared" si="106"/>
        <v>15544.199155092594</v>
      </c>
      <c r="T2555" s="9">
        <f t="shared" si="107"/>
        <v>15604.199155092594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Q2556" t="s">
        <v>8323</v>
      </c>
      <c r="R2556" t="s">
        <v>8352</v>
      </c>
      <c r="S2556" s="9">
        <f t="shared" si="106"/>
        <v>16556.078275462962</v>
      </c>
      <c r="T2556" s="9">
        <f t="shared" si="107"/>
        <v>16587.165972222221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Q2557" t="s">
        <v>8323</v>
      </c>
      <c r="R2557" t="s">
        <v>8352</v>
      </c>
      <c r="S2557" s="9">
        <f t="shared" si="106"/>
        <v>15457.655011574074</v>
      </c>
      <c r="T2557" s="9">
        <f t="shared" si="107"/>
        <v>15488.655011574074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Q2558" t="s">
        <v>8323</v>
      </c>
      <c r="R2558" t="s">
        <v>8352</v>
      </c>
      <c r="S2558" s="9">
        <f t="shared" si="106"/>
        <v>15653.991400462963</v>
      </c>
      <c r="T2558" s="9">
        <f t="shared" si="107"/>
        <v>15698.991400462963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Q2559" t="s">
        <v>8323</v>
      </c>
      <c r="R2559" t="s">
        <v>8352</v>
      </c>
      <c r="S2559" s="9">
        <f t="shared" si="106"/>
        <v>16175.745208333334</v>
      </c>
      <c r="T2559" s="9">
        <f t="shared" si="107"/>
        <v>16205.745208333334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Q2560" t="s">
        <v>8323</v>
      </c>
      <c r="R2560" t="s">
        <v>8352</v>
      </c>
      <c r="S2560" s="9">
        <f t="shared" si="106"/>
        <v>16524.860023148151</v>
      </c>
      <c r="T2560" s="9">
        <f t="shared" si="107"/>
        <v>16556.582638888889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Q2561" t="s">
        <v>8323</v>
      </c>
      <c r="R2561" t="s">
        <v>8352</v>
      </c>
      <c r="S2561" s="9">
        <f t="shared" si="106"/>
        <v>15260.873657407406</v>
      </c>
      <c r="T2561" s="9">
        <f t="shared" si="107"/>
        <v>15293.817361111111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Q2562" t="s">
        <v>8323</v>
      </c>
      <c r="R2562" t="s">
        <v>8352</v>
      </c>
      <c r="S2562" s="9">
        <f t="shared" si="106"/>
        <v>16470.951087962963</v>
      </c>
      <c r="T2562" s="9">
        <f t="shared" si="107"/>
        <v>16500.951087962963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Q2563" t="s">
        <v>8334</v>
      </c>
      <c r="R2563" t="s">
        <v>8335</v>
      </c>
      <c r="S2563" s="9">
        <f t="shared" ref="S2563:S2626" si="108">(((J2563/60)/60)/24)</f>
        <v>16691.528807870371</v>
      </c>
      <c r="T2563" s="9">
        <f t="shared" ref="T2563:T2626" si="109">(((I2563/60/60)/24))</f>
        <v>16721.528807870371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Q2564" t="s">
        <v>8334</v>
      </c>
      <c r="R2564" t="s">
        <v>8335</v>
      </c>
      <c r="S2564" s="9">
        <f t="shared" si="108"/>
        <v>17025.524756944444</v>
      </c>
      <c r="T2564" s="9">
        <f t="shared" si="109"/>
        <v>17085.524756944444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Q2565" t="s">
        <v>8334</v>
      </c>
      <c r="R2565" t="s">
        <v>8335</v>
      </c>
      <c r="S2565" s="9">
        <f t="shared" si="108"/>
        <v>16586.139479166668</v>
      </c>
      <c r="T2565" s="9">
        <f t="shared" si="109"/>
        <v>16646.139479166668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Q2566" t="s">
        <v>8334</v>
      </c>
      <c r="R2566" t="s">
        <v>8335</v>
      </c>
      <c r="S2566" s="9">
        <f t="shared" si="108"/>
        <v>16253.040497685186</v>
      </c>
      <c r="T2566" s="9">
        <f t="shared" si="109"/>
        <v>16283.040497685186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Q2567" t="s">
        <v>8334</v>
      </c>
      <c r="R2567" t="s">
        <v>8335</v>
      </c>
      <c r="S2567" s="9">
        <f t="shared" si="108"/>
        <v>16871.650335648148</v>
      </c>
      <c r="T2567" s="9">
        <f t="shared" si="109"/>
        <v>16930.868055555555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Q2568" t="s">
        <v>8334</v>
      </c>
      <c r="R2568" t="s">
        <v>8335</v>
      </c>
      <c r="S2568" s="9">
        <f t="shared" si="108"/>
        <v>16273.980879629627</v>
      </c>
      <c r="T2568" s="9">
        <f t="shared" si="109"/>
        <v>16303.980879629627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Q2569" t="s">
        <v>8334</v>
      </c>
      <c r="R2569" t="s">
        <v>8335</v>
      </c>
      <c r="S2569" s="9">
        <f t="shared" si="108"/>
        <v>16518.878912037038</v>
      </c>
      <c r="T2569" s="9">
        <f t="shared" si="109"/>
        <v>16548.878912037038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Q2570" t="s">
        <v>8334</v>
      </c>
      <c r="R2570" t="s">
        <v>8335</v>
      </c>
      <c r="S2570" s="9">
        <f t="shared" si="108"/>
        <v>17015.666597222222</v>
      </c>
      <c r="T2570" s="9">
        <f t="shared" si="109"/>
        <v>17045.666597222222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Q2571" t="s">
        <v>8334</v>
      </c>
      <c r="R2571" t="s">
        <v>8335</v>
      </c>
      <c r="S2571" s="9">
        <f t="shared" si="108"/>
        <v>16665.105462962962</v>
      </c>
      <c r="T2571" s="9">
        <f t="shared" si="109"/>
        <v>16695.105462962962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Q2572" t="s">
        <v>8334</v>
      </c>
      <c r="R2572" t="s">
        <v>8335</v>
      </c>
      <c r="S2572" s="9">
        <f t="shared" si="108"/>
        <v>17175.90318287037</v>
      </c>
      <c r="T2572" s="9">
        <f t="shared" si="109"/>
        <v>17205.90318287037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Q2573" t="s">
        <v>8334</v>
      </c>
      <c r="R2573" t="s">
        <v>8335</v>
      </c>
      <c r="S2573" s="9">
        <f t="shared" si="108"/>
        <v>16880.34167824074</v>
      </c>
      <c r="T2573" s="9">
        <f t="shared" si="109"/>
        <v>16940.34167824074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Q2574" t="s">
        <v>8334</v>
      </c>
      <c r="R2574" t="s">
        <v>8335</v>
      </c>
      <c r="S2574" s="9">
        <f t="shared" si="108"/>
        <v>16508.119409722221</v>
      </c>
      <c r="T2574" s="9">
        <f t="shared" si="109"/>
        <v>16538.119409722221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Q2575" t="s">
        <v>8334</v>
      </c>
      <c r="R2575" t="s">
        <v>8335</v>
      </c>
      <c r="S2575" s="9">
        <f t="shared" si="108"/>
        <v>16260.592002314816</v>
      </c>
      <c r="T2575" s="9">
        <f t="shared" si="109"/>
        <v>16305.592002314816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Q2576" t="s">
        <v>8334</v>
      </c>
      <c r="R2576" t="s">
        <v>8335</v>
      </c>
      <c r="S2576" s="9">
        <f t="shared" si="108"/>
        <v>16918.825752314813</v>
      </c>
      <c r="T2576" s="9">
        <f t="shared" si="109"/>
        <v>16939.825752314813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Q2577" t="s">
        <v>8334</v>
      </c>
      <c r="R2577" t="s">
        <v>8335</v>
      </c>
      <c r="S2577" s="9">
        <f t="shared" si="108"/>
        <v>16417.108726851849</v>
      </c>
      <c r="T2577" s="9">
        <f t="shared" si="109"/>
        <v>16447.108726851849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Q2578" t="s">
        <v>8334</v>
      </c>
      <c r="R2578" t="s">
        <v>8335</v>
      </c>
      <c r="S2578" s="9">
        <f t="shared" si="108"/>
        <v>16491.00980324074</v>
      </c>
      <c r="T2578" s="9">
        <f t="shared" si="109"/>
        <v>16535.968136574073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Q2579" t="s">
        <v>8334</v>
      </c>
      <c r="R2579" t="s">
        <v>8335</v>
      </c>
      <c r="S2579" s="9">
        <f t="shared" si="108"/>
        <v>16261.820567129631</v>
      </c>
      <c r="T2579" s="9">
        <f t="shared" si="109"/>
        <v>16286.820567129631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Q2580" t="s">
        <v>8334</v>
      </c>
      <c r="R2580" t="s">
        <v>8335</v>
      </c>
      <c r="S2580" s="9">
        <f t="shared" si="108"/>
        <v>16669.022905092595</v>
      </c>
      <c r="T2580" s="9">
        <f t="shared" si="109"/>
        <v>16717.708333333332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Q2581" t="s">
        <v>8334</v>
      </c>
      <c r="R2581" t="s">
        <v>8335</v>
      </c>
      <c r="S2581" s="9">
        <f t="shared" si="108"/>
        <v>16268.829895833334</v>
      </c>
      <c r="T2581" s="9">
        <f t="shared" si="109"/>
        <v>16328.829895833334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Q2582" t="s">
        <v>8334</v>
      </c>
      <c r="R2582" t="s">
        <v>8335</v>
      </c>
      <c r="S2582" s="9">
        <f t="shared" si="108"/>
        <v>16541.32642361111</v>
      </c>
      <c r="T2582" s="9">
        <f t="shared" si="109"/>
        <v>16571.125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Q2583" t="s">
        <v>8334</v>
      </c>
      <c r="R2583" t="s">
        <v>8335</v>
      </c>
      <c r="S2583" s="9">
        <f t="shared" si="108"/>
        <v>16725.628449074073</v>
      </c>
      <c r="T2583" s="9">
        <f t="shared" si="109"/>
        <v>16755.670115740741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Q2584" t="s">
        <v>8334</v>
      </c>
      <c r="R2584" t="s">
        <v>8335</v>
      </c>
      <c r="S2584" s="9">
        <f t="shared" si="108"/>
        <v>17073.988819444443</v>
      </c>
      <c r="T2584" s="9">
        <f t="shared" si="109"/>
        <v>17103.988819444443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Q2585" t="s">
        <v>8334</v>
      </c>
      <c r="R2585" t="s">
        <v>8335</v>
      </c>
      <c r="S2585" s="9">
        <f t="shared" si="108"/>
        <v>16450.769444444446</v>
      </c>
      <c r="T2585" s="9">
        <f t="shared" si="109"/>
        <v>16510.727777777778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Q2586" t="s">
        <v>8334</v>
      </c>
      <c r="R2586" t="s">
        <v>8335</v>
      </c>
      <c r="S2586" s="9">
        <f t="shared" si="108"/>
        <v>16571.173252314817</v>
      </c>
      <c r="T2586" s="9">
        <f t="shared" si="109"/>
        <v>16601.173252314817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Q2587" t="s">
        <v>8334</v>
      </c>
      <c r="R2587" t="s">
        <v>8335</v>
      </c>
      <c r="S2587" s="9">
        <f t="shared" si="108"/>
        <v>16226.963333333333</v>
      </c>
      <c r="T2587" s="9">
        <f t="shared" si="109"/>
        <v>16256.963333333333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Q2588" t="s">
        <v>8334</v>
      </c>
      <c r="R2588" t="s">
        <v>8335</v>
      </c>
      <c r="S2588" s="9">
        <f t="shared" si="108"/>
        <v>16764.330277777779</v>
      </c>
      <c r="T2588" s="9">
        <f t="shared" si="109"/>
        <v>16794.330277777779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Q2589" t="s">
        <v>8334</v>
      </c>
      <c r="R2589" t="s">
        <v>8335</v>
      </c>
      <c r="S2589" s="9">
        <f t="shared" si="108"/>
        <v>16769.675381944446</v>
      </c>
      <c r="T2589" s="9">
        <f t="shared" si="109"/>
        <v>16799.675381944446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Q2590" t="s">
        <v>8334</v>
      </c>
      <c r="R2590" t="s">
        <v>8335</v>
      </c>
      <c r="S2590" s="9">
        <f t="shared" si="108"/>
        <v>16473.676226851851</v>
      </c>
      <c r="T2590" s="9">
        <f t="shared" si="109"/>
        <v>16525.551388888889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Q2591" t="s">
        <v>8334</v>
      </c>
      <c r="R2591" t="s">
        <v>8335</v>
      </c>
      <c r="S2591" s="9">
        <f t="shared" si="108"/>
        <v>16853.536192129632</v>
      </c>
      <c r="T2591" s="9">
        <f t="shared" si="109"/>
        <v>16883.494525462964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Q2592" t="s">
        <v>8334</v>
      </c>
      <c r="R2592" t="s">
        <v>8335</v>
      </c>
      <c r="S2592" s="9">
        <f t="shared" si="108"/>
        <v>16819.589085648149</v>
      </c>
      <c r="T2592" s="9">
        <f t="shared" si="109"/>
        <v>16826.589085648149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Q2593" t="s">
        <v>8334</v>
      </c>
      <c r="R2593" t="s">
        <v>8335</v>
      </c>
      <c r="S2593" s="9">
        <f t="shared" si="108"/>
        <v>16813.906527777777</v>
      </c>
      <c r="T2593" s="9">
        <f t="shared" si="109"/>
        <v>16873.864861111109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Q2594" t="s">
        <v>8334</v>
      </c>
      <c r="R2594" t="s">
        <v>8335</v>
      </c>
      <c r="S2594" s="9">
        <f t="shared" si="108"/>
        <v>16318.801168981481</v>
      </c>
      <c r="T2594" s="9">
        <f t="shared" si="109"/>
        <v>16348.801168981481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Q2595" t="s">
        <v>8334</v>
      </c>
      <c r="R2595" t="s">
        <v>8335</v>
      </c>
      <c r="S2595" s="9">
        <f t="shared" si="108"/>
        <v>16520.845208333336</v>
      </c>
      <c r="T2595" s="9">
        <f t="shared" si="109"/>
        <v>16550.845208333336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Q2596" t="s">
        <v>8334</v>
      </c>
      <c r="R2596" t="s">
        <v>8335</v>
      </c>
      <c r="S2596" s="9">
        <f t="shared" si="108"/>
        <v>16259.967916666668</v>
      </c>
      <c r="T2596" s="9">
        <f t="shared" si="109"/>
        <v>16289.967916666668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Q2597" t="s">
        <v>8334</v>
      </c>
      <c r="R2597" t="s">
        <v>8335</v>
      </c>
      <c r="S2597" s="9">
        <f t="shared" si="108"/>
        <v>17191.244212962964</v>
      </c>
      <c r="T2597" s="9">
        <f t="shared" si="109"/>
        <v>17221.244212962964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Q2598" t="s">
        <v>8334</v>
      </c>
      <c r="R2598" t="s">
        <v>8335</v>
      </c>
      <c r="S2598" s="9">
        <f t="shared" si="108"/>
        <v>16259.664456018518</v>
      </c>
      <c r="T2598" s="9">
        <f t="shared" si="109"/>
        <v>16289.664456018518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Q2599" t="s">
        <v>8334</v>
      </c>
      <c r="R2599" t="s">
        <v>8335</v>
      </c>
      <c r="S2599" s="9">
        <f t="shared" si="108"/>
        <v>16941.341631944444</v>
      </c>
      <c r="T2599" s="9">
        <f t="shared" si="109"/>
        <v>16971.341631944444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Q2600" t="s">
        <v>8334</v>
      </c>
      <c r="R2600" t="s">
        <v>8335</v>
      </c>
      <c r="S2600" s="9">
        <f t="shared" si="108"/>
        <v>16671.840289351851</v>
      </c>
      <c r="T2600" s="9">
        <f t="shared" si="109"/>
        <v>16701.840289351851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Q2601" t="s">
        <v>8334</v>
      </c>
      <c r="R2601" t="s">
        <v>8335</v>
      </c>
      <c r="S2601" s="9">
        <f t="shared" si="108"/>
        <v>16240.754016203704</v>
      </c>
      <c r="T2601" s="9">
        <f t="shared" si="109"/>
        <v>16285.754016203704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Q2602" t="s">
        <v>8334</v>
      </c>
      <c r="R2602" t="s">
        <v>8335</v>
      </c>
      <c r="S2602" s="9">
        <f t="shared" si="108"/>
        <v>16825.900462962964</v>
      </c>
      <c r="T2602" s="9">
        <f t="shared" si="109"/>
        <v>16885.858796296296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Q2603" t="s">
        <v>8317</v>
      </c>
      <c r="R2603" t="s">
        <v>8353</v>
      </c>
      <c r="S2603" s="9">
        <f t="shared" si="108"/>
        <v>15581.902187499998</v>
      </c>
      <c r="T2603" s="9">
        <f t="shared" si="109"/>
        <v>15596.165972222223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Q2604" t="s">
        <v>8317</v>
      </c>
      <c r="R2604" t="s">
        <v>8353</v>
      </c>
      <c r="S2604" s="9">
        <f t="shared" si="108"/>
        <v>16346.747314814815</v>
      </c>
      <c r="T2604" s="9">
        <f t="shared" si="109"/>
        <v>16386.888888888887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Q2605" t="s">
        <v>8317</v>
      </c>
      <c r="R2605" t="s">
        <v>8353</v>
      </c>
      <c r="S2605" s="9">
        <f t="shared" si="108"/>
        <v>16048.912662037037</v>
      </c>
      <c r="T2605" s="9">
        <f t="shared" si="109"/>
        <v>16062.912662037037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Q2606" t="s">
        <v>8317</v>
      </c>
      <c r="R2606" t="s">
        <v>8353</v>
      </c>
      <c r="S2606" s="9">
        <f t="shared" si="108"/>
        <v>15429.051192129627</v>
      </c>
      <c r="T2606" s="9">
        <f t="shared" si="109"/>
        <v>15459.051192129627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Q2607" t="s">
        <v>8317</v>
      </c>
      <c r="R2607" t="s">
        <v>8353</v>
      </c>
      <c r="S2607" s="9">
        <f t="shared" si="108"/>
        <v>16939.541550925926</v>
      </c>
      <c r="T2607" s="9">
        <f t="shared" si="109"/>
        <v>16969.541550925926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Q2608" t="s">
        <v>8317</v>
      </c>
      <c r="R2608" t="s">
        <v>8353</v>
      </c>
      <c r="S2608" s="9">
        <f t="shared" si="108"/>
        <v>16157.712754629631</v>
      </c>
      <c r="T2608" s="9">
        <f t="shared" si="109"/>
        <v>16189.712754629631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Q2609" t="s">
        <v>8317</v>
      </c>
      <c r="R2609" t="s">
        <v>8353</v>
      </c>
      <c r="S2609" s="9">
        <f t="shared" si="108"/>
        <v>16615.874675925927</v>
      </c>
      <c r="T2609" s="9">
        <f t="shared" si="109"/>
        <v>16659.083333333332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Q2610" t="s">
        <v>8317</v>
      </c>
      <c r="R2610" t="s">
        <v>8353</v>
      </c>
      <c r="S2610" s="9">
        <f t="shared" si="108"/>
        <v>17198.801712962962</v>
      </c>
      <c r="T2610" s="9">
        <f t="shared" si="109"/>
        <v>17240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Q2611" t="s">
        <v>8317</v>
      </c>
      <c r="R2611" t="s">
        <v>8353</v>
      </c>
      <c r="S2611" s="9">
        <f t="shared" si="108"/>
        <v>15506.237858796296</v>
      </c>
      <c r="T2611" s="9">
        <f t="shared" si="109"/>
        <v>15536.237858796296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Q2612" t="s">
        <v>8317</v>
      </c>
      <c r="R2612" t="s">
        <v>8353</v>
      </c>
      <c r="S2612" s="9">
        <f t="shared" si="108"/>
        <v>16995.881076388887</v>
      </c>
      <c r="T2612" s="9">
        <f t="shared" si="109"/>
        <v>17035.290972222221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Q2613" t="s">
        <v>8317</v>
      </c>
      <c r="R2613" t="s">
        <v>8353</v>
      </c>
      <c r="S2613" s="9">
        <f t="shared" si="108"/>
        <v>17135.335810185185</v>
      </c>
      <c r="T2613" s="9">
        <f t="shared" si="109"/>
        <v>17168.957638888889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Q2614" t="s">
        <v>8317</v>
      </c>
      <c r="R2614" t="s">
        <v>8353</v>
      </c>
      <c r="S2614" s="9">
        <f t="shared" si="108"/>
        <v>16413.143171296299</v>
      </c>
      <c r="T2614" s="9">
        <f t="shared" si="109"/>
        <v>16444.143171296299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Q2615" t="s">
        <v>8317</v>
      </c>
      <c r="R2615" t="s">
        <v>8353</v>
      </c>
      <c r="S2615" s="9">
        <f t="shared" si="108"/>
        <v>15574.818217592592</v>
      </c>
      <c r="T2615" s="9">
        <f t="shared" si="109"/>
        <v>15604.818217592592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Q2616" t="s">
        <v>8317</v>
      </c>
      <c r="R2616" t="s">
        <v>8353</v>
      </c>
      <c r="S2616" s="9">
        <f t="shared" si="108"/>
        <v>16161.708472222221</v>
      </c>
      <c r="T2616" s="9">
        <f t="shared" si="109"/>
        <v>16190.208333333334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Q2617" t="s">
        <v>8317</v>
      </c>
      <c r="R2617" t="s">
        <v>8353</v>
      </c>
      <c r="S2617" s="9">
        <f t="shared" si="108"/>
        <v>16884.497268518517</v>
      </c>
      <c r="T2617" s="9">
        <f t="shared" si="109"/>
        <v>16921.5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Q2618" t="s">
        <v>8317</v>
      </c>
      <c r="R2618" t="s">
        <v>8353</v>
      </c>
      <c r="S2618" s="9">
        <f t="shared" si="108"/>
        <v>16642.99454861111</v>
      </c>
      <c r="T2618" s="9">
        <f t="shared" si="109"/>
        <v>16672.99454861111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Q2619" t="s">
        <v>8317</v>
      </c>
      <c r="R2619" t="s">
        <v>8353</v>
      </c>
      <c r="S2619" s="9">
        <f t="shared" si="108"/>
        <v>16333.874432870371</v>
      </c>
      <c r="T2619" s="9">
        <f t="shared" si="109"/>
        <v>16363.874432870371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Q2620" t="s">
        <v>8317</v>
      </c>
      <c r="R2620" t="s">
        <v>8353</v>
      </c>
      <c r="S2620" s="9">
        <f t="shared" si="108"/>
        <v>16710.792372685184</v>
      </c>
      <c r="T2620" s="9">
        <f t="shared" si="109"/>
        <v>16770.834039351852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Q2621" t="s">
        <v>8317</v>
      </c>
      <c r="R2621" t="s">
        <v>8353</v>
      </c>
      <c r="S2621" s="9">
        <f t="shared" si="108"/>
        <v>16704.884305555555</v>
      </c>
      <c r="T2621" s="9">
        <f t="shared" si="109"/>
        <v>16731.458333333332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Q2622" t="s">
        <v>8317</v>
      </c>
      <c r="R2622" t="s">
        <v>8353</v>
      </c>
      <c r="S2622" s="9">
        <f t="shared" si="108"/>
        <v>16682.167152777776</v>
      </c>
      <c r="T2622" s="9">
        <f t="shared" si="109"/>
        <v>16719.041666666668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Q2623" t="s">
        <v>8317</v>
      </c>
      <c r="R2623" t="s">
        <v>8353</v>
      </c>
      <c r="S2623" s="9">
        <f t="shared" si="108"/>
        <v>16546.747546296294</v>
      </c>
      <c r="T2623" s="9">
        <f t="shared" si="109"/>
        <v>16576.747546296294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Q2624" t="s">
        <v>8317</v>
      </c>
      <c r="R2624" t="s">
        <v>8353</v>
      </c>
      <c r="S2624" s="9">
        <f t="shared" si="108"/>
        <v>17120.74324074074</v>
      </c>
      <c r="T2624" s="9">
        <f t="shared" si="109"/>
        <v>17165.74324074074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Q2625" t="s">
        <v>8317</v>
      </c>
      <c r="R2625" t="s">
        <v>8353</v>
      </c>
      <c r="S2625" s="9">
        <f t="shared" si="108"/>
        <v>17123.256550925926</v>
      </c>
      <c r="T2625" s="9">
        <f t="shared" si="109"/>
        <v>17137.256550925926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Q2626" t="s">
        <v>8317</v>
      </c>
      <c r="R2626" t="s">
        <v>8353</v>
      </c>
      <c r="S2626" s="9">
        <f t="shared" si="108"/>
        <v>15575.421550925928</v>
      </c>
      <c r="T2626" s="9">
        <f t="shared" si="109"/>
        <v>15596.421550925928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Q2627" t="s">
        <v>8317</v>
      </c>
      <c r="R2627" t="s">
        <v>8353</v>
      </c>
      <c r="S2627" s="9">
        <f t="shared" ref="S2627:S2690" si="110">(((J2627/60)/60)/24)</f>
        <v>17089.810277777779</v>
      </c>
      <c r="T2627" s="9">
        <f t="shared" ref="T2627:T2690" si="111">(((I2627/60/60)/24))</f>
        <v>17114.851944444443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Q2628" t="s">
        <v>8317</v>
      </c>
      <c r="R2628" t="s">
        <v>8353</v>
      </c>
      <c r="S2628" s="9">
        <f t="shared" si="110"/>
        <v>16559.628113425926</v>
      </c>
      <c r="T2628" s="9">
        <f t="shared" si="111"/>
        <v>16589.628113425926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Q2629" t="s">
        <v>8317</v>
      </c>
      <c r="R2629" t="s">
        <v>8353</v>
      </c>
      <c r="S2629" s="9">
        <f t="shared" si="110"/>
        <v>16735.829409722224</v>
      </c>
      <c r="T2629" s="9">
        <f t="shared" si="111"/>
        <v>16765.871076388892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Q2630" t="s">
        <v>8317</v>
      </c>
      <c r="R2630" t="s">
        <v>8353</v>
      </c>
      <c r="S2630" s="9">
        <f t="shared" si="110"/>
        <v>16384.96605324074</v>
      </c>
      <c r="T2630" s="9">
        <f t="shared" si="111"/>
        <v>16404.96605324074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Q2631" t="s">
        <v>8317</v>
      </c>
      <c r="R2631" t="s">
        <v>8353</v>
      </c>
      <c r="S2631" s="9">
        <f t="shared" si="110"/>
        <v>16539.538449074073</v>
      </c>
      <c r="T2631" s="9">
        <f t="shared" si="111"/>
        <v>16569.538449074073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Q2632" t="s">
        <v>8317</v>
      </c>
      <c r="R2632" t="s">
        <v>8353</v>
      </c>
      <c r="S2632" s="9">
        <f t="shared" si="110"/>
        <v>16955.105462962962</v>
      </c>
      <c r="T2632" s="9">
        <f t="shared" si="111"/>
        <v>16982.416666666668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Q2633" t="s">
        <v>8317</v>
      </c>
      <c r="R2633" t="s">
        <v>8353</v>
      </c>
      <c r="S2633" s="9">
        <f t="shared" si="110"/>
        <v>16649.169293981482</v>
      </c>
      <c r="T2633" s="9">
        <f t="shared" si="111"/>
        <v>16677.169293981482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Q2634" t="s">
        <v>8317</v>
      </c>
      <c r="R2634" t="s">
        <v>8353</v>
      </c>
      <c r="S2634" s="9">
        <f t="shared" si="110"/>
        <v>16925.06179398148</v>
      </c>
      <c r="T2634" s="9">
        <f t="shared" si="111"/>
        <v>16950.06179398148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Q2635" t="s">
        <v>8317</v>
      </c>
      <c r="R2635" t="s">
        <v>8353</v>
      </c>
      <c r="S2635" s="9">
        <f t="shared" si="110"/>
        <v>16098.823287037039</v>
      </c>
      <c r="T2635" s="9">
        <f t="shared" si="111"/>
        <v>16128.958333333334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Q2636" t="s">
        <v>8317</v>
      </c>
      <c r="R2636" t="s">
        <v>8353</v>
      </c>
      <c r="S2636" s="9">
        <f t="shared" si="110"/>
        <v>17043.656493055558</v>
      </c>
      <c r="T2636" s="9">
        <f t="shared" si="111"/>
        <v>17073.656493055558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Q2637" t="s">
        <v>8317</v>
      </c>
      <c r="R2637" t="s">
        <v>8353</v>
      </c>
      <c r="S2637" s="9">
        <f t="shared" si="110"/>
        <v>16468.950937500002</v>
      </c>
      <c r="T2637" s="9">
        <f t="shared" si="111"/>
        <v>16503.909270833334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Q2638" t="s">
        <v>8317</v>
      </c>
      <c r="R2638" t="s">
        <v>8353</v>
      </c>
      <c r="S2638" s="9">
        <f t="shared" si="110"/>
        <v>17067.614745370371</v>
      </c>
      <c r="T2638" s="9">
        <f t="shared" si="111"/>
        <v>17090.041666666668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Q2639" t="s">
        <v>8317</v>
      </c>
      <c r="R2639" t="s">
        <v>8353</v>
      </c>
      <c r="S2639" s="9">
        <f t="shared" si="110"/>
        <v>17070.549479166668</v>
      </c>
      <c r="T2639" s="9">
        <f t="shared" si="111"/>
        <v>17086.549479166668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Q2640" t="s">
        <v>8317</v>
      </c>
      <c r="R2640" t="s">
        <v>8353</v>
      </c>
      <c r="S2640" s="9">
        <f t="shared" si="110"/>
        <v>16420.913136574076</v>
      </c>
      <c r="T2640" s="9">
        <f t="shared" si="111"/>
        <v>16450.913136574076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Q2641" t="s">
        <v>8317</v>
      </c>
      <c r="R2641" t="s">
        <v>8353</v>
      </c>
      <c r="S2641" s="9">
        <f t="shared" si="110"/>
        <v>16455.86513888889</v>
      </c>
      <c r="T2641" s="9">
        <f t="shared" si="111"/>
        <v>16485.86513888889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Q2642" t="s">
        <v>8317</v>
      </c>
      <c r="R2642" t="s">
        <v>8353</v>
      </c>
      <c r="S2642" s="9">
        <f t="shared" si="110"/>
        <v>16534.160578703704</v>
      </c>
      <c r="T2642" s="9">
        <f t="shared" si="111"/>
        <v>16594.160578703704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Q2643" t="s">
        <v>8317</v>
      </c>
      <c r="R2643" t="s">
        <v>8353</v>
      </c>
      <c r="S2643" s="9">
        <f t="shared" si="110"/>
        <v>16311.827118055555</v>
      </c>
      <c r="T2643" s="9">
        <f t="shared" si="111"/>
        <v>16328.839583333334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Q2644" t="s">
        <v>8317</v>
      </c>
      <c r="R2644" t="s">
        <v>8353</v>
      </c>
      <c r="S2644" s="9">
        <f t="shared" si="110"/>
        <v>16967.24662037037</v>
      </c>
      <c r="T2644" s="9">
        <f t="shared" si="111"/>
        <v>16997.289583333335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Q2645" t="s">
        <v>8317</v>
      </c>
      <c r="R2645" t="s">
        <v>8353</v>
      </c>
      <c r="S2645" s="9">
        <f t="shared" si="110"/>
        <v>17120.582349537035</v>
      </c>
      <c r="T2645" s="9">
        <f t="shared" si="111"/>
        <v>17156.332638888889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Q2646" t="s">
        <v>8317</v>
      </c>
      <c r="R2646" t="s">
        <v>8353</v>
      </c>
      <c r="S2646" s="9">
        <f t="shared" si="110"/>
        <v>17205.792071759261</v>
      </c>
      <c r="T2646" s="9">
        <f t="shared" si="111"/>
        <v>17235.792071759261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Q2647" t="s">
        <v>8317</v>
      </c>
      <c r="R2647" t="s">
        <v>8353</v>
      </c>
      <c r="S2647" s="9">
        <f t="shared" si="110"/>
        <v>16352.842627314814</v>
      </c>
      <c r="T2647" s="9">
        <f t="shared" si="111"/>
        <v>16382.88429398148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Q2648" t="s">
        <v>8317</v>
      </c>
      <c r="R2648" t="s">
        <v>8353</v>
      </c>
      <c r="S2648" s="9">
        <f t="shared" si="110"/>
        <v>16657.313298611112</v>
      </c>
      <c r="T2648" s="9">
        <f t="shared" si="111"/>
        <v>16687.313298611112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Q2649" t="s">
        <v>8317</v>
      </c>
      <c r="R2649" t="s">
        <v>8353</v>
      </c>
      <c r="S2649" s="9">
        <f t="shared" si="110"/>
        <v>16631.261793981485</v>
      </c>
      <c r="T2649" s="9">
        <f t="shared" si="111"/>
        <v>16661.261793981485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Q2650" t="s">
        <v>8317</v>
      </c>
      <c r="R2650" t="s">
        <v>8353</v>
      </c>
      <c r="S2650" s="9">
        <f t="shared" si="110"/>
        <v>16839.714814814815</v>
      </c>
      <c r="T2650" s="9">
        <f t="shared" si="111"/>
        <v>16869.714814814815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Q2651" t="s">
        <v>8317</v>
      </c>
      <c r="R2651" t="s">
        <v>8353</v>
      </c>
      <c r="S2651" s="9">
        <f t="shared" si="110"/>
        <v>16772.997002314816</v>
      </c>
      <c r="T2651" s="9">
        <f t="shared" si="111"/>
        <v>16832.997002314816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Q2652" t="s">
        <v>8317</v>
      </c>
      <c r="R2652" t="s">
        <v>8353</v>
      </c>
      <c r="S2652" s="9">
        <f t="shared" si="110"/>
        <v>17126.62434027778</v>
      </c>
      <c r="T2652" s="9">
        <f t="shared" si="111"/>
        <v>17156.62434027778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Q2653" t="s">
        <v>8317</v>
      </c>
      <c r="R2653" t="s">
        <v>8353</v>
      </c>
      <c r="S2653" s="9">
        <f t="shared" si="110"/>
        <v>16758.80565972222</v>
      </c>
      <c r="T2653" s="9">
        <f t="shared" si="111"/>
        <v>16786.80565972222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Q2654" t="s">
        <v>8317</v>
      </c>
      <c r="R2654" t="s">
        <v>8353</v>
      </c>
      <c r="S2654" s="9">
        <f t="shared" si="110"/>
        <v>16384.158854166668</v>
      </c>
      <c r="T2654" s="9">
        <f t="shared" si="111"/>
        <v>16414.158854166668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Q2655" t="s">
        <v>8317</v>
      </c>
      <c r="R2655" t="s">
        <v>8353</v>
      </c>
      <c r="S2655" s="9">
        <f t="shared" si="110"/>
        <v>16202.651932870373</v>
      </c>
      <c r="T2655" s="9">
        <f t="shared" si="111"/>
        <v>16234.166666666666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Q2656" t="s">
        <v>8317</v>
      </c>
      <c r="R2656" t="s">
        <v>8353</v>
      </c>
      <c r="S2656" s="9">
        <f t="shared" si="110"/>
        <v>16486.600995370372</v>
      </c>
      <c r="T2656" s="9">
        <f t="shared" si="111"/>
        <v>16546.559328703705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Q2657" t="s">
        <v>8317</v>
      </c>
      <c r="R2657" t="s">
        <v>8353</v>
      </c>
      <c r="S2657" s="9">
        <f t="shared" si="110"/>
        <v>16812.866284722222</v>
      </c>
      <c r="T2657" s="9">
        <f t="shared" si="111"/>
        <v>16840.833333333332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Q2658" t="s">
        <v>8317</v>
      </c>
      <c r="R2658" t="s">
        <v>8353</v>
      </c>
      <c r="S2658" s="9">
        <f t="shared" si="110"/>
        <v>17198.688518518517</v>
      </c>
      <c r="T2658" s="9">
        <f t="shared" si="111"/>
        <v>17237.791666666668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Q2659" t="s">
        <v>8317</v>
      </c>
      <c r="R2659" t="s">
        <v>8353</v>
      </c>
      <c r="S2659" s="9">
        <f t="shared" si="110"/>
        <v>16982.928854166668</v>
      </c>
      <c r="T2659" s="9">
        <f t="shared" si="111"/>
        <v>17016.0625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Q2660" t="s">
        <v>8317</v>
      </c>
      <c r="R2660" t="s">
        <v>8353</v>
      </c>
      <c r="S2660" s="9">
        <f t="shared" si="110"/>
        <v>16982.884189814817</v>
      </c>
      <c r="T2660" s="9">
        <f t="shared" si="111"/>
        <v>17012.884189814817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Q2661" t="s">
        <v>8317</v>
      </c>
      <c r="R2661" t="s">
        <v>8353</v>
      </c>
      <c r="S2661" s="9">
        <f t="shared" si="110"/>
        <v>16513.069560185188</v>
      </c>
      <c r="T2661" s="9">
        <f t="shared" si="111"/>
        <v>16543.069560185188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Q2662" t="s">
        <v>8317</v>
      </c>
      <c r="R2662" t="s">
        <v>8353</v>
      </c>
      <c r="S2662" s="9">
        <f t="shared" si="110"/>
        <v>16703.713171296295</v>
      </c>
      <c r="T2662" s="9">
        <f t="shared" si="111"/>
        <v>16763.754837962962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Q2663" t="s">
        <v>8317</v>
      </c>
      <c r="R2663" t="s">
        <v>8354</v>
      </c>
      <c r="S2663" s="9">
        <f t="shared" si="110"/>
        <v>15973.958449074074</v>
      </c>
      <c r="T2663" s="9">
        <f t="shared" si="111"/>
        <v>16003.958449074074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Q2664" t="s">
        <v>8317</v>
      </c>
      <c r="R2664" t="s">
        <v>8354</v>
      </c>
      <c r="S2664" s="9">
        <f t="shared" si="110"/>
        <v>16638.746678240739</v>
      </c>
      <c r="T2664" s="9">
        <f t="shared" si="111"/>
        <v>16668.746678240739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Q2665" t="s">
        <v>8317</v>
      </c>
      <c r="R2665" t="s">
        <v>8354</v>
      </c>
      <c r="S2665" s="9">
        <f t="shared" si="110"/>
        <v>16653.622766203705</v>
      </c>
      <c r="T2665" s="9">
        <f t="shared" si="111"/>
        <v>16682.625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Q2666" t="s">
        <v>8317</v>
      </c>
      <c r="R2666" t="s">
        <v>8354</v>
      </c>
      <c r="S2666" s="9">
        <f t="shared" si="110"/>
        <v>16744.02542824074</v>
      </c>
      <c r="T2666" s="9">
        <f t="shared" si="111"/>
        <v>16778.290972222221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Q2667" t="s">
        <v>8317</v>
      </c>
      <c r="R2667" t="s">
        <v>8354</v>
      </c>
      <c r="S2667" s="9">
        <f t="shared" si="110"/>
        <v>16514.895532407409</v>
      </c>
      <c r="T2667" s="9">
        <f t="shared" si="111"/>
        <v>16559.895532407409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Q2668" t="s">
        <v>8317</v>
      </c>
      <c r="R2668" t="s">
        <v>8354</v>
      </c>
      <c r="S2668" s="9">
        <f t="shared" si="110"/>
        <v>16666.764340277776</v>
      </c>
      <c r="T2668" s="9">
        <f t="shared" si="111"/>
        <v>16703.875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Q2669" t="s">
        <v>8317</v>
      </c>
      <c r="R2669" t="s">
        <v>8354</v>
      </c>
      <c r="S2669" s="9">
        <f t="shared" si="110"/>
        <v>16811.926111111112</v>
      </c>
      <c r="T2669" s="9">
        <f t="shared" si="111"/>
        <v>16841.926111111112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Q2670" t="s">
        <v>8317</v>
      </c>
      <c r="R2670" t="s">
        <v>8354</v>
      </c>
      <c r="S2670" s="9">
        <f t="shared" si="110"/>
        <v>16706.588715277776</v>
      </c>
      <c r="T2670" s="9">
        <f t="shared" si="111"/>
        <v>16748.605555555554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Q2671" t="s">
        <v>8317</v>
      </c>
      <c r="R2671" t="s">
        <v>8354</v>
      </c>
      <c r="S2671" s="9">
        <f t="shared" si="110"/>
        <v>16750.035833333335</v>
      </c>
      <c r="T2671" s="9">
        <f t="shared" si="111"/>
        <v>16810.035833333335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Q2672" t="s">
        <v>8317</v>
      </c>
      <c r="R2672" t="s">
        <v>8354</v>
      </c>
      <c r="S2672" s="9">
        <f t="shared" si="110"/>
        <v>16252.020601851853</v>
      </c>
      <c r="T2672" s="9">
        <f t="shared" si="111"/>
        <v>16280.020601851853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Q2673" t="s">
        <v>8317</v>
      </c>
      <c r="R2673" t="s">
        <v>8354</v>
      </c>
      <c r="S2673" s="9">
        <f t="shared" si="110"/>
        <v>16393.74902777778</v>
      </c>
      <c r="T2673" s="9">
        <f t="shared" si="111"/>
        <v>16423.818055555555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Q2674" t="s">
        <v>8317</v>
      </c>
      <c r="R2674" t="s">
        <v>8354</v>
      </c>
      <c r="S2674" s="9">
        <f t="shared" si="110"/>
        <v>16775.88414351852</v>
      </c>
      <c r="T2674" s="9">
        <f t="shared" si="111"/>
        <v>16797.25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Q2675" t="s">
        <v>8317</v>
      </c>
      <c r="R2675" t="s">
        <v>8354</v>
      </c>
      <c r="S2675" s="9">
        <f t="shared" si="110"/>
        <v>16343.541655092593</v>
      </c>
      <c r="T2675" s="9">
        <f t="shared" si="111"/>
        <v>16372.947916666666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Q2676" t="s">
        <v>8317</v>
      </c>
      <c r="R2676" t="s">
        <v>8354</v>
      </c>
      <c r="S2676" s="9">
        <f t="shared" si="110"/>
        <v>16960.632754629631</v>
      </c>
      <c r="T2676" s="9">
        <f t="shared" si="111"/>
        <v>16987.207638888889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Q2677" t="s">
        <v>8317</v>
      </c>
      <c r="R2677" t="s">
        <v>8354</v>
      </c>
      <c r="S2677" s="9">
        <f t="shared" si="110"/>
        <v>16354.857511574075</v>
      </c>
      <c r="T2677" s="9">
        <f t="shared" si="111"/>
        <v>16384.899178240743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Q2678" t="s">
        <v>8317</v>
      </c>
      <c r="R2678" t="s">
        <v>8354</v>
      </c>
      <c r="S2678" s="9">
        <f t="shared" si="110"/>
        <v>16913.624699074073</v>
      </c>
      <c r="T2678" s="9">
        <f t="shared" si="111"/>
        <v>16943.624699074073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Q2679" t="s">
        <v>8317</v>
      </c>
      <c r="R2679" t="s">
        <v>8354</v>
      </c>
      <c r="S2679" s="9">
        <f t="shared" si="110"/>
        <v>16224.029432870369</v>
      </c>
      <c r="T2679" s="9">
        <f t="shared" si="111"/>
        <v>16254.029432870369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Q2680" t="s">
        <v>8317</v>
      </c>
      <c r="R2680" t="s">
        <v>8354</v>
      </c>
      <c r="S2680" s="9">
        <f t="shared" si="110"/>
        <v>16672.79820601852</v>
      </c>
      <c r="T2680" s="9">
        <f t="shared" si="111"/>
        <v>16702.79820601852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Q2681" t="s">
        <v>8317</v>
      </c>
      <c r="R2681" t="s">
        <v>8354</v>
      </c>
      <c r="S2681" s="9">
        <f t="shared" si="110"/>
        <v>16464.001087962963</v>
      </c>
      <c r="T2681" s="9">
        <f t="shared" si="111"/>
        <v>16494.001087962963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Q2682" t="s">
        <v>8317</v>
      </c>
      <c r="R2682" t="s">
        <v>8354</v>
      </c>
      <c r="S2682" s="9">
        <f t="shared" si="110"/>
        <v>16867.211701388889</v>
      </c>
      <c r="T2682" s="9">
        <f t="shared" si="111"/>
        <v>16897.170034722225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Q2683" t="s">
        <v>8334</v>
      </c>
      <c r="R2683" t="s">
        <v>8335</v>
      </c>
      <c r="S2683" s="9">
        <f t="shared" si="110"/>
        <v>16236.89525462963</v>
      </c>
      <c r="T2683" s="9">
        <f t="shared" si="111"/>
        <v>16261.89525462963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Q2684" t="s">
        <v>8334</v>
      </c>
      <c r="R2684" t="s">
        <v>8335</v>
      </c>
      <c r="S2684" s="9">
        <f t="shared" si="110"/>
        <v>16363.871990740741</v>
      </c>
      <c r="T2684" s="9">
        <f t="shared" si="111"/>
        <v>16396.249305555557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Q2685" t="s">
        <v>8334</v>
      </c>
      <c r="R2685" t="s">
        <v>8335</v>
      </c>
      <c r="S2685" s="9">
        <f t="shared" si="110"/>
        <v>16465.755092592593</v>
      </c>
      <c r="T2685" s="9">
        <f t="shared" si="111"/>
        <v>16495.755092592593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Q2686" t="s">
        <v>8334</v>
      </c>
      <c r="R2686" t="s">
        <v>8335</v>
      </c>
      <c r="S2686" s="9">
        <f t="shared" si="110"/>
        <v>16251.914641203703</v>
      </c>
      <c r="T2686" s="9">
        <f t="shared" si="111"/>
        <v>16291.914641203703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Q2687" t="s">
        <v>8334</v>
      </c>
      <c r="R2687" t="s">
        <v>8335</v>
      </c>
      <c r="S2687" s="9">
        <f t="shared" si="110"/>
        <v>16492.695949074074</v>
      </c>
      <c r="T2687" s="9">
        <f t="shared" si="111"/>
        <v>16552.654282407409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Q2688" t="s">
        <v>8334</v>
      </c>
      <c r="R2688" t="s">
        <v>8335</v>
      </c>
      <c r="S2688" s="9">
        <f t="shared" si="110"/>
        <v>16323.974803240739</v>
      </c>
      <c r="T2688" s="9">
        <f t="shared" si="111"/>
        <v>16343.974803240739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Q2689" t="s">
        <v>8334</v>
      </c>
      <c r="R2689" t="s">
        <v>8335</v>
      </c>
      <c r="S2689" s="9">
        <f t="shared" si="110"/>
        <v>16585.640254629627</v>
      </c>
      <c r="T2689" s="9">
        <f t="shared" si="111"/>
        <v>16615.640254629627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Q2690" t="s">
        <v>8334</v>
      </c>
      <c r="R2690" t="s">
        <v>8335</v>
      </c>
      <c r="S2690" s="9">
        <f t="shared" si="110"/>
        <v>16459.118865740744</v>
      </c>
      <c r="T2690" s="9">
        <f t="shared" si="111"/>
        <v>16490.125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Q2691" t="s">
        <v>8334</v>
      </c>
      <c r="R2691" t="s">
        <v>8335</v>
      </c>
      <c r="S2691" s="9">
        <f t="shared" ref="S2691:S2754" si="112">(((J2691/60)/60)/24)</f>
        <v>16982.961689814812</v>
      </c>
      <c r="T2691" s="9">
        <f t="shared" ref="T2691:T2754" si="113">(((I2691/60/60)/24))</f>
        <v>17012.961689814812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Q2692" t="s">
        <v>8334</v>
      </c>
      <c r="R2692" t="s">
        <v>8335</v>
      </c>
      <c r="S2692" s="9">
        <f t="shared" si="112"/>
        <v>16544.105046296296</v>
      </c>
      <c r="T2692" s="9">
        <f t="shared" si="113"/>
        <v>16589.105046296296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Q2693" t="s">
        <v>8334</v>
      </c>
      <c r="R2693" t="s">
        <v>8335</v>
      </c>
      <c r="S2693" s="9">
        <f t="shared" si="112"/>
        <v>16520.724039351851</v>
      </c>
      <c r="T2693" s="9">
        <f t="shared" si="113"/>
        <v>16565.724039351851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Q2694" t="s">
        <v>8334</v>
      </c>
      <c r="R2694" t="s">
        <v>8335</v>
      </c>
      <c r="S2694" s="9">
        <f t="shared" si="112"/>
        <v>16489.334027777779</v>
      </c>
      <c r="T2694" s="9">
        <f t="shared" si="113"/>
        <v>16519.292361111111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Q2695" t="s">
        <v>8334</v>
      </c>
      <c r="R2695" t="s">
        <v>8335</v>
      </c>
      <c r="S2695" s="9">
        <f t="shared" si="112"/>
        <v>16265.138495370369</v>
      </c>
      <c r="T2695" s="9">
        <f t="shared" si="113"/>
        <v>16295.138495370369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Q2696" t="s">
        <v>8334</v>
      </c>
      <c r="R2696" t="s">
        <v>8335</v>
      </c>
      <c r="S2696" s="9">
        <f t="shared" si="112"/>
        <v>16309.140497685185</v>
      </c>
      <c r="T2696" s="9">
        <f t="shared" si="113"/>
        <v>16339.140497685185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Q2697" t="s">
        <v>8334</v>
      </c>
      <c r="R2697" t="s">
        <v>8335</v>
      </c>
      <c r="S2697" s="9">
        <f t="shared" si="112"/>
        <v>16479.181921296295</v>
      </c>
      <c r="T2697" s="9">
        <f t="shared" si="113"/>
        <v>16539.140254629627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Q2698" t="s">
        <v>8334</v>
      </c>
      <c r="R2698" t="s">
        <v>8335</v>
      </c>
      <c r="S2698" s="9">
        <f t="shared" si="112"/>
        <v>16395.844444444443</v>
      </c>
      <c r="T2698" s="9">
        <f t="shared" si="113"/>
        <v>16429.844444444443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Q2699" t="s">
        <v>8334</v>
      </c>
      <c r="R2699" t="s">
        <v>8335</v>
      </c>
      <c r="S2699" s="9">
        <f t="shared" si="112"/>
        <v>16618.940081018518</v>
      </c>
      <c r="T2699" s="9">
        <f t="shared" si="113"/>
        <v>16649.916666666668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Q2700" t="s">
        <v>8334</v>
      </c>
      <c r="R2700" t="s">
        <v>8335</v>
      </c>
      <c r="S2700" s="9">
        <f t="shared" si="112"/>
        <v>16218.898240740738</v>
      </c>
      <c r="T2700" s="9">
        <f t="shared" si="113"/>
        <v>16248.898240740738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Q2701" t="s">
        <v>8334</v>
      </c>
      <c r="R2701" t="s">
        <v>8335</v>
      </c>
      <c r="S2701" s="9">
        <f t="shared" si="112"/>
        <v>16260.8965625</v>
      </c>
      <c r="T2701" s="9">
        <f t="shared" si="113"/>
        <v>16290.8965625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Q2702" t="s">
        <v>8334</v>
      </c>
      <c r="R2702" t="s">
        <v>8335</v>
      </c>
      <c r="S2702" s="9">
        <f t="shared" si="112"/>
        <v>16301.874675925928</v>
      </c>
      <c r="T2702" s="9">
        <f t="shared" si="113"/>
        <v>16331.874675925928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Q2703" t="s">
        <v>8315</v>
      </c>
      <c r="R2703" t="s">
        <v>8355</v>
      </c>
      <c r="S2703" s="9">
        <f t="shared" si="112"/>
        <v>17232.774699074074</v>
      </c>
      <c r="T2703" s="9">
        <f t="shared" si="113"/>
        <v>17263.733032407406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Q2704" t="s">
        <v>8315</v>
      </c>
      <c r="R2704" t="s">
        <v>8355</v>
      </c>
      <c r="S2704" s="9">
        <f t="shared" si="112"/>
        <v>17231.801817129632</v>
      </c>
      <c r="T2704" s="9">
        <f t="shared" si="113"/>
        <v>17261.760150462964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Q2705" t="s">
        <v>8315</v>
      </c>
      <c r="R2705" t="s">
        <v>8355</v>
      </c>
      <c r="S2705" s="9">
        <f t="shared" si="112"/>
        <v>17187.690162037037</v>
      </c>
      <c r="T2705" s="9">
        <f t="shared" si="113"/>
        <v>17247.648495370369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Q2706" t="s">
        <v>8315</v>
      </c>
      <c r="R2706" t="s">
        <v>8355</v>
      </c>
      <c r="S2706" s="9">
        <f t="shared" si="112"/>
        <v>17218.862430555553</v>
      </c>
      <c r="T2706" s="9">
        <f t="shared" si="113"/>
        <v>17261.820763888889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Q2707" t="s">
        <v>8315</v>
      </c>
      <c r="R2707" t="s">
        <v>8355</v>
      </c>
      <c r="S2707" s="9">
        <f t="shared" si="112"/>
        <v>17204.916180555556</v>
      </c>
      <c r="T2707" s="9">
        <f t="shared" si="113"/>
        <v>17249.874513888888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Q2708" t="s">
        <v>8315</v>
      </c>
      <c r="R2708" t="s">
        <v>8355</v>
      </c>
      <c r="S2708" s="9">
        <f t="shared" si="112"/>
        <v>16330.294942129629</v>
      </c>
      <c r="T2708" s="9">
        <f t="shared" si="113"/>
        <v>16359.290972222223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Q2709" t="s">
        <v>8315</v>
      </c>
      <c r="R2709" t="s">
        <v>8355</v>
      </c>
      <c r="S2709" s="9">
        <f t="shared" si="112"/>
        <v>15822.782905092592</v>
      </c>
      <c r="T2709" s="9">
        <f t="shared" si="113"/>
        <v>15852.290972222223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Q2710" t="s">
        <v>8315</v>
      </c>
      <c r="R2710" t="s">
        <v>8355</v>
      </c>
      <c r="S2710" s="9">
        <f t="shared" si="112"/>
        <v>16943.698217592591</v>
      </c>
      <c r="T2710" s="9">
        <f t="shared" si="113"/>
        <v>17003.698217592591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Q2711" t="s">
        <v>8315</v>
      </c>
      <c r="R2711" t="s">
        <v>8355</v>
      </c>
      <c r="S2711" s="9">
        <f t="shared" si="112"/>
        <v>17043.149780092594</v>
      </c>
      <c r="T2711" s="9">
        <f t="shared" si="113"/>
        <v>17078.165972222221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Q2712" t="s">
        <v>8315</v>
      </c>
      <c r="R2712" t="s">
        <v>8355</v>
      </c>
      <c r="S2712" s="9">
        <f t="shared" si="112"/>
        <v>16259.229490740739</v>
      </c>
      <c r="T2712" s="9">
        <f t="shared" si="113"/>
        <v>16291.083333333334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Q2713" t="s">
        <v>8315</v>
      </c>
      <c r="R2713" t="s">
        <v>8355</v>
      </c>
      <c r="S2713" s="9">
        <f t="shared" si="112"/>
        <v>16211.745254629632</v>
      </c>
      <c r="T2713" s="9">
        <f t="shared" si="113"/>
        <v>16241.917361111111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Q2714" t="s">
        <v>8315</v>
      </c>
      <c r="R2714" t="s">
        <v>8355</v>
      </c>
      <c r="S2714" s="9">
        <f t="shared" si="112"/>
        <v>15863.062037037036</v>
      </c>
      <c r="T2714" s="9">
        <f t="shared" si="113"/>
        <v>15899.75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Q2715" t="s">
        <v>8315</v>
      </c>
      <c r="R2715" t="s">
        <v>8355</v>
      </c>
      <c r="S2715" s="9">
        <f t="shared" si="112"/>
        <v>16753.653750000001</v>
      </c>
      <c r="T2715" s="9">
        <f t="shared" si="113"/>
        <v>16793.653750000001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Q2716" t="s">
        <v>8315</v>
      </c>
      <c r="R2716" t="s">
        <v>8355</v>
      </c>
      <c r="S2716" s="9">
        <f t="shared" si="112"/>
        <v>17060.655046296295</v>
      </c>
      <c r="T2716" s="9">
        <f t="shared" si="113"/>
        <v>17088.958333333332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Q2717" t="s">
        <v>8315</v>
      </c>
      <c r="R2717" t="s">
        <v>8355</v>
      </c>
      <c r="S2717" s="9">
        <f t="shared" si="112"/>
        <v>16818.398472222223</v>
      </c>
      <c r="T2717" s="9">
        <f t="shared" si="113"/>
        <v>16852.398472222223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Q2718" t="s">
        <v>8315</v>
      </c>
      <c r="R2718" t="s">
        <v>8355</v>
      </c>
      <c r="S2718" s="9">
        <f t="shared" si="112"/>
        <v>16686.333252314816</v>
      </c>
      <c r="T2718" s="9">
        <f t="shared" si="113"/>
        <v>16716.333252314816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Q2719" t="s">
        <v>8315</v>
      </c>
      <c r="R2719" t="s">
        <v>8355</v>
      </c>
      <c r="S2719" s="9">
        <f t="shared" si="112"/>
        <v>16365.914918981483</v>
      </c>
      <c r="T2719" s="9">
        <f t="shared" si="113"/>
        <v>16410.956585648149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Q2720" t="s">
        <v>8315</v>
      </c>
      <c r="R2720" t="s">
        <v>8355</v>
      </c>
      <c r="S2720" s="9">
        <f t="shared" si="112"/>
        <v>16896.596585648145</v>
      </c>
      <c r="T2720" s="9">
        <f t="shared" si="113"/>
        <v>16924.958333333332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Q2721" t="s">
        <v>8315</v>
      </c>
      <c r="R2721" t="s">
        <v>8355</v>
      </c>
      <c r="S2721" s="9">
        <f t="shared" si="112"/>
        <v>16849.031180555554</v>
      </c>
      <c r="T2721" s="9">
        <f t="shared" si="113"/>
        <v>16908.989513888886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Q2722" t="s">
        <v>8315</v>
      </c>
      <c r="R2722" t="s">
        <v>8355</v>
      </c>
      <c r="S2722" s="9">
        <f t="shared" si="112"/>
        <v>17086.465891203701</v>
      </c>
      <c r="T2722" s="9">
        <f t="shared" si="113"/>
        <v>17116.507557870369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Q2723" t="s">
        <v>8317</v>
      </c>
      <c r="R2723" t="s">
        <v>8347</v>
      </c>
      <c r="S2723" s="9">
        <f t="shared" si="112"/>
        <v>15924.543958333334</v>
      </c>
      <c r="T2723" s="9">
        <f t="shared" si="113"/>
        <v>15954.791666666666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Q2724" t="s">
        <v>8317</v>
      </c>
      <c r="R2724" t="s">
        <v>8347</v>
      </c>
      <c r="S2724" s="9">
        <f t="shared" si="112"/>
        <v>17135.857094907406</v>
      </c>
      <c r="T2724" s="9">
        <f t="shared" si="113"/>
        <v>17195.857094907406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Q2725" t="s">
        <v>8317</v>
      </c>
      <c r="R2725" t="s">
        <v>8347</v>
      </c>
      <c r="S2725" s="9">
        <f t="shared" si="112"/>
        <v>16375.83898148148</v>
      </c>
      <c r="T2725" s="9">
        <f t="shared" si="113"/>
        <v>16435.880648148148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Q2726" t="s">
        <v>8317</v>
      </c>
      <c r="R2726" t="s">
        <v>8347</v>
      </c>
      <c r="S2726" s="9">
        <f t="shared" si="112"/>
        <v>16630.32707175926</v>
      </c>
      <c r="T2726" s="9">
        <f t="shared" si="113"/>
        <v>16662.32707175926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Q2727" t="s">
        <v>8317</v>
      </c>
      <c r="R2727" t="s">
        <v>8347</v>
      </c>
      <c r="S2727" s="9">
        <f t="shared" si="112"/>
        <v>17176.744618055556</v>
      </c>
      <c r="T2727" s="9">
        <f t="shared" si="113"/>
        <v>17226.744618055556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Q2728" t="s">
        <v>8317</v>
      </c>
      <c r="R2728" t="s">
        <v>8347</v>
      </c>
      <c r="S2728" s="9">
        <f t="shared" si="112"/>
        <v>16883.579988425925</v>
      </c>
      <c r="T2728" s="9">
        <f t="shared" si="113"/>
        <v>16913.579988425925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Q2729" t="s">
        <v>8317</v>
      </c>
      <c r="R2729" t="s">
        <v>8347</v>
      </c>
      <c r="S2729" s="9">
        <f t="shared" si="112"/>
        <v>16629.676655092593</v>
      </c>
      <c r="T2729" s="9">
        <f t="shared" si="113"/>
        <v>16654.676655092593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Q2730" t="s">
        <v>8317</v>
      </c>
      <c r="R2730" t="s">
        <v>8347</v>
      </c>
      <c r="S2730" s="9">
        <f t="shared" si="112"/>
        <v>16764.599930555556</v>
      </c>
      <c r="T2730" s="9">
        <f t="shared" si="113"/>
        <v>16799.599930555556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Q2731" t="s">
        <v>8317</v>
      </c>
      <c r="R2731" t="s">
        <v>8347</v>
      </c>
      <c r="S2731" s="9">
        <f t="shared" si="112"/>
        <v>16526.240706018518</v>
      </c>
      <c r="T2731" s="9">
        <f t="shared" si="113"/>
        <v>16556.240706018518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Q2732" t="s">
        <v>8317</v>
      </c>
      <c r="R2732" t="s">
        <v>8347</v>
      </c>
      <c r="S2732" s="9">
        <f t="shared" si="112"/>
        <v>15782.541377314816</v>
      </c>
      <c r="T2732" s="9">
        <f t="shared" si="113"/>
        <v>15817.541377314816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Q2733" t="s">
        <v>8317</v>
      </c>
      <c r="R2733" t="s">
        <v>8347</v>
      </c>
      <c r="S2733" s="9">
        <f t="shared" si="112"/>
        <v>16303.525717592594</v>
      </c>
      <c r="T2733" s="9">
        <f t="shared" si="113"/>
        <v>16361.166666666666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Q2734" t="s">
        <v>8317</v>
      </c>
      <c r="R2734" t="s">
        <v>8347</v>
      </c>
      <c r="S2734" s="9">
        <f t="shared" si="112"/>
        <v>15820.808194444444</v>
      </c>
      <c r="T2734" s="9">
        <f t="shared" si="113"/>
        <v>15853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Q2735" t="s">
        <v>8317</v>
      </c>
      <c r="R2735" t="s">
        <v>8347</v>
      </c>
      <c r="S2735" s="9">
        <f t="shared" si="112"/>
        <v>16475.272847222219</v>
      </c>
      <c r="T2735" s="9">
        <f t="shared" si="113"/>
        <v>16535.231180555555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Q2736" t="s">
        <v>8317</v>
      </c>
      <c r="R2736" t="s">
        <v>8347</v>
      </c>
      <c r="S2736" s="9">
        <f t="shared" si="112"/>
        <v>17057.668888888889</v>
      </c>
      <c r="T2736" s="9">
        <f t="shared" si="113"/>
        <v>17087.915972222221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Q2737" t="s">
        <v>8317</v>
      </c>
      <c r="R2737" t="s">
        <v>8347</v>
      </c>
      <c r="S2737" s="9">
        <f t="shared" si="112"/>
        <v>15747.120949074075</v>
      </c>
      <c r="T2737" s="9">
        <f t="shared" si="113"/>
        <v>15777.833333333334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Q2738" t="s">
        <v>8317</v>
      </c>
      <c r="R2738" t="s">
        <v>8347</v>
      </c>
      <c r="S2738" s="9">
        <f t="shared" si="112"/>
        <v>16153.666354166666</v>
      </c>
      <c r="T2738" s="9">
        <f t="shared" si="113"/>
        <v>16183.666354166666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Q2739" t="s">
        <v>8317</v>
      </c>
      <c r="R2739" t="s">
        <v>8347</v>
      </c>
      <c r="S2739" s="9">
        <f t="shared" si="112"/>
        <v>16042.917673611111</v>
      </c>
      <c r="T2739" s="9">
        <f t="shared" si="113"/>
        <v>16085.791666666666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Q2740" t="s">
        <v>8317</v>
      </c>
      <c r="R2740" t="s">
        <v>8347</v>
      </c>
      <c r="S2740" s="9">
        <f t="shared" si="112"/>
        <v>17051.143564814814</v>
      </c>
      <c r="T2740" s="9">
        <f t="shared" si="113"/>
        <v>17111.143564814814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Q2741" t="s">
        <v>8317</v>
      </c>
      <c r="R2741" t="s">
        <v>8347</v>
      </c>
      <c r="S2741" s="9">
        <f t="shared" si="112"/>
        <v>16150.887928240742</v>
      </c>
      <c r="T2741" s="9">
        <f t="shared" si="113"/>
        <v>16195.887928240742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Q2742" t="s">
        <v>8317</v>
      </c>
      <c r="R2742" t="s">
        <v>8347</v>
      </c>
      <c r="S2742" s="9">
        <f t="shared" si="112"/>
        <v>16476.031851851851</v>
      </c>
      <c r="T2742" s="9">
        <f t="shared" si="113"/>
        <v>16505.990185185186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Q2743" t="s">
        <v>8320</v>
      </c>
      <c r="R2743" t="s">
        <v>8356</v>
      </c>
      <c r="S2743" s="9">
        <f t="shared" si="112"/>
        <v>16342.657430555555</v>
      </c>
      <c r="T2743" s="9">
        <f t="shared" si="113"/>
        <v>16363.088194444443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Q2744" t="s">
        <v>8320</v>
      </c>
      <c r="R2744" t="s">
        <v>8356</v>
      </c>
      <c r="S2744" s="9">
        <f t="shared" si="112"/>
        <v>15461.719756944445</v>
      </c>
      <c r="T2744" s="9">
        <f t="shared" si="113"/>
        <v>15475.719756944445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Q2745" t="s">
        <v>8320</v>
      </c>
      <c r="R2745" t="s">
        <v>8356</v>
      </c>
      <c r="S2745" s="9">
        <f t="shared" si="112"/>
        <v>17063.32878472222</v>
      </c>
      <c r="T2745" s="9">
        <f t="shared" si="113"/>
        <v>17093.32878472222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Q2746" t="s">
        <v>8320</v>
      </c>
      <c r="R2746" t="s">
        <v>8356</v>
      </c>
      <c r="S2746" s="9">
        <f t="shared" si="112"/>
        <v>15369.062476851852</v>
      </c>
      <c r="T2746" s="9">
        <f t="shared" si="113"/>
        <v>15399.062476851852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Q2747" t="s">
        <v>8320</v>
      </c>
      <c r="R2747" t="s">
        <v>8356</v>
      </c>
      <c r="S2747" s="9">
        <f t="shared" si="112"/>
        <v>15475.988055555556</v>
      </c>
      <c r="T2747" s="9">
        <f t="shared" si="113"/>
        <v>15535.988055555556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Q2748" t="s">
        <v>8320</v>
      </c>
      <c r="R2748" t="s">
        <v>8356</v>
      </c>
      <c r="S2748" s="9">
        <f t="shared" si="112"/>
        <v>16281.781377314815</v>
      </c>
      <c r="T2748" s="9">
        <f t="shared" si="113"/>
        <v>16311.781377314815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Q2749" t="s">
        <v>8320</v>
      </c>
      <c r="R2749" t="s">
        <v>8356</v>
      </c>
      <c r="S2749" s="9">
        <f t="shared" si="112"/>
        <v>15475.648113425928</v>
      </c>
      <c r="T2749" s="9">
        <f t="shared" si="113"/>
        <v>15507.131944444445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Q2750" t="s">
        <v>8320</v>
      </c>
      <c r="R2750" t="s">
        <v>8356</v>
      </c>
      <c r="S2750" s="9">
        <f t="shared" si="112"/>
        <v>17016.710671296296</v>
      </c>
      <c r="T2750" s="9">
        <f t="shared" si="113"/>
        <v>17046.710671296296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Q2751" t="s">
        <v>8320</v>
      </c>
      <c r="R2751" t="s">
        <v>8356</v>
      </c>
      <c r="S2751" s="9">
        <f t="shared" si="112"/>
        <v>16499.799039351852</v>
      </c>
      <c r="T2751" s="9">
        <f t="shared" si="113"/>
        <v>16529.757372685188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Q2752" t="s">
        <v>8320</v>
      </c>
      <c r="R2752" t="s">
        <v>8356</v>
      </c>
      <c r="S2752" s="9">
        <f t="shared" si="112"/>
        <v>15509.899826388888</v>
      </c>
      <c r="T2752" s="9">
        <f t="shared" si="113"/>
        <v>15521.833333333334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Q2753" t="s">
        <v>8320</v>
      </c>
      <c r="R2753" t="s">
        <v>8356</v>
      </c>
      <c r="S2753" s="9">
        <f t="shared" si="112"/>
        <v>16178.887060185187</v>
      </c>
      <c r="T2753" s="9">
        <f t="shared" si="113"/>
        <v>16238.887060185187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Q2754" t="s">
        <v>8320</v>
      </c>
      <c r="R2754" t="s">
        <v>8356</v>
      </c>
      <c r="S2754" s="9">
        <f t="shared" si="112"/>
        <v>15286.765092592594</v>
      </c>
      <c r="T2754" s="9">
        <f t="shared" si="113"/>
        <v>15326.765092592594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Q2755" t="s">
        <v>8320</v>
      </c>
      <c r="R2755" t="s">
        <v>8356</v>
      </c>
      <c r="S2755" s="9">
        <f t="shared" ref="S2755:S2818" si="114">(((J2755/60)/60)/24)</f>
        <v>15548.900729166666</v>
      </c>
      <c r="T2755" s="9">
        <f t="shared" ref="T2755:T2818" si="115">(((I2755/60/60)/24))</f>
        <v>15578.900729166666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Q2756" t="s">
        <v>8320</v>
      </c>
      <c r="R2756" t="s">
        <v>8356</v>
      </c>
      <c r="S2756" s="9">
        <f t="shared" si="114"/>
        <v>16294.636006944447</v>
      </c>
      <c r="T2756" s="9">
        <f t="shared" si="115"/>
        <v>16324.636006944447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Q2757" t="s">
        <v>8320</v>
      </c>
      <c r="R2757" t="s">
        <v>8356</v>
      </c>
      <c r="S2757" s="9">
        <f t="shared" si="114"/>
        <v>16503.790821759259</v>
      </c>
      <c r="T2757" s="9">
        <f t="shared" si="115"/>
        <v>16533.790821759259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Q2758" t="s">
        <v>8320</v>
      </c>
      <c r="R2758" t="s">
        <v>8356</v>
      </c>
      <c r="S2758" s="9">
        <f t="shared" si="114"/>
        <v>16051.900474537038</v>
      </c>
      <c r="T2758" s="9">
        <f t="shared" si="115"/>
        <v>16081.900474537038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Q2759" t="s">
        <v>8320</v>
      </c>
      <c r="R2759" t="s">
        <v>8356</v>
      </c>
      <c r="S2759" s="9">
        <f t="shared" si="114"/>
        <v>17004.656620370373</v>
      </c>
      <c r="T2759" s="9">
        <f t="shared" si="115"/>
        <v>17019.656620370373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Q2760" t="s">
        <v>8320</v>
      </c>
      <c r="R2760" t="s">
        <v>8356</v>
      </c>
      <c r="S2760" s="9">
        <f t="shared" si="114"/>
        <v>17070.44193287037</v>
      </c>
      <c r="T2760" s="9">
        <f t="shared" si="115"/>
        <v>17084.44193287037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Q2761" t="s">
        <v>8320</v>
      </c>
      <c r="R2761" t="s">
        <v>8356</v>
      </c>
      <c r="S2761" s="9">
        <f t="shared" si="114"/>
        <v>16955.36650462963</v>
      </c>
      <c r="T2761" s="9">
        <f t="shared" si="115"/>
        <v>16998.36650462963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Q2762" t="s">
        <v>8320</v>
      </c>
      <c r="R2762" t="s">
        <v>8356</v>
      </c>
      <c r="S2762" s="9">
        <f t="shared" si="114"/>
        <v>15846.461319444445</v>
      </c>
      <c r="T2762" s="9">
        <f t="shared" si="115"/>
        <v>15876.461319444445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Q2763" t="s">
        <v>8320</v>
      </c>
      <c r="R2763" t="s">
        <v>8356</v>
      </c>
      <c r="S2763" s="9">
        <f t="shared" si="114"/>
        <v>15678.063576388888</v>
      </c>
      <c r="T2763" s="9">
        <f t="shared" si="115"/>
        <v>15708.063576388888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Q2764" t="s">
        <v>8320</v>
      </c>
      <c r="R2764" t="s">
        <v>8356</v>
      </c>
      <c r="S2764" s="9">
        <f t="shared" si="114"/>
        <v>15358.036979166667</v>
      </c>
      <c r="T2764" s="9">
        <f t="shared" si="115"/>
        <v>15417.995312500001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Q2765" t="s">
        <v>8320</v>
      </c>
      <c r="R2765" t="s">
        <v>8356</v>
      </c>
      <c r="S2765" s="9">
        <f t="shared" si="114"/>
        <v>15804.579675925926</v>
      </c>
      <c r="T2765" s="9">
        <f t="shared" si="115"/>
        <v>15849.579675925926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Q2766" t="s">
        <v>8320</v>
      </c>
      <c r="R2766" t="s">
        <v>8356</v>
      </c>
      <c r="S2766" s="9">
        <f t="shared" si="114"/>
        <v>15461.292025462963</v>
      </c>
      <c r="T2766" s="9">
        <f t="shared" si="115"/>
        <v>15490.791666666666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Q2767" t="s">
        <v>8320</v>
      </c>
      <c r="R2767" t="s">
        <v>8356</v>
      </c>
      <c r="S2767" s="9">
        <f t="shared" si="114"/>
        <v>15625.579027777778</v>
      </c>
      <c r="T2767" s="9">
        <f t="shared" si="115"/>
        <v>15641.579027777778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Q2768" t="s">
        <v>8320</v>
      </c>
      <c r="R2768" t="s">
        <v>8356</v>
      </c>
      <c r="S2768" s="9">
        <f t="shared" si="114"/>
        <v>15167.668032407406</v>
      </c>
      <c r="T2768" s="9">
        <f t="shared" si="115"/>
        <v>15197.668032407406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Q2769" t="s">
        <v>8320</v>
      </c>
      <c r="R2769" t="s">
        <v>8356</v>
      </c>
      <c r="S2769" s="9">
        <f t="shared" si="114"/>
        <v>16603.958912037036</v>
      </c>
      <c r="T2769" s="9">
        <f t="shared" si="115"/>
        <v>16663.958912037036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Q2770" t="s">
        <v>8320</v>
      </c>
      <c r="R2770" t="s">
        <v>8356</v>
      </c>
      <c r="S2770" s="9">
        <f t="shared" si="114"/>
        <v>15398.614849537036</v>
      </c>
      <c r="T2770" s="9">
        <f t="shared" si="115"/>
        <v>15428.57318287037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Q2771" t="s">
        <v>8320</v>
      </c>
      <c r="R2771" t="s">
        <v>8356</v>
      </c>
      <c r="S2771" s="9">
        <f t="shared" si="114"/>
        <v>16176.826273148146</v>
      </c>
      <c r="T2771" s="9">
        <f t="shared" si="115"/>
        <v>16226.826273148146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Q2772" t="s">
        <v>8320</v>
      </c>
      <c r="R2772" t="s">
        <v>8356</v>
      </c>
      <c r="S2772" s="9">
        <f t="shared" si="114"/>
        <v>16117.705208333333</v>
      </c>
      <c r="T2772" s="9">
        <f t="shared" si="115"/>
        <v>16147.663541666667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Q2773" t="s">
        <v>8320</v>
      </c>
      <c r="R2773" t="s">
        <v>8356</v>
      </c>
      <c r="S2773" s="9">
        <f t="shared" si="114"/>
        <v>15688.531712962964</v>
      </c>
      <c r="T2773" s="9">
        <f t="shared" si="115"/>
        <v>15737.708333333334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Q2774" t="s">
        <v>8320</v>
      </c>
      <c r="R2774" t="s">
        <v>8356</v>
      </c>
      <c r="S2774" s="9">
        <f t="shared" si="114"/>
        <v>15968.869143518517</v>
      </c>
      <c r="T2774" s="9">
        <f t="shared" si="115"/>
        <v>15983.869143518517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Q2775" t="s">
        <v>8320</v>
      </c>
      <c r="R2775" t="s">
        <v>8356</v>
      </c>
      <c r="S2775" s="9">
        <f t="shared" si="114"/>
        <v>16905.86482638889</v>
      </c>
      <c r="T2775" s="9">
        <f t="shared" si="115"/>
        <v>16915.86482638889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Q2776" t="s">
        <v>8320</v>
      </c>
      <c r="R2776" t="s">
        <v>8356</v>
      </c>
      <c r="S2776" s="9">
        <f t="shared" si="114"/>
        <v>15742.12648148148</v>
      </c>
      <c r="T2776" s="9">
        <f t="shared" si="115"/>
        <v>15772.12648148148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Q2777" t="s">
        <v>8320</v>
      </c>
      <c r="R2777" t="s">
        <v>8356</v>
      </c>
      <c r="S2777" s="9">
        <f t="shared" si="114"/>
        <v>15294.013356481482</v>
      </c>
      <c r="T2777" s="9">
        <f t="shared" si="115"/>
        <v>15324.013356481482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Q2778" t="s">
        <v>8320</v>
      </c>
      <c r="R2778" t="s">
        <v>8356</v>
      </c>
      <c r="S2778" s="9">
        <f t="shared" si="114"/>
        <v>16567.297175925927</v>
      </c>
      <c r="T2778" s="9">
        <f t="shared" si="115"/>
        <v>16598.297175925927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Q2779" t="s">
        <v>8320</v>
      </c>
      <c r="R2779" t="s">
        <v>8356</v>
      </c>
      <c r="S2779" s="9">
        <f t="shared" si="114"/>
        <v>16603.669027777778</v>
      </c>
      <c r="T2779" s="9">
        <f t="shared" si="115"/>
        <v>16633.669027777778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Q2780" t="s">
        <v>8320</v>
      </c>
      <c r="R2780" t="s">
        <v>8356</v>
      </c>
      <c r="S2780" s="9">
        <f t="shared" si="114"/>
        <v>16277.978078703703</v>
      </c>
      <c r="T2780" s="9">
        <f t="shared" si="115"/>
        <v>16307.978078703703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Q2781" t="s">
        <v>8320</v>
      </c>
      <c r="R2781" t="s">
        <v>8356</v>
      </c>
      <c r="S2781" s="9">
        <f t="shared" si="114"/>
        <v>16731.585891203704</v>
      </c>
      <c r="T2781" s="9">
        <f t="shared" si="115"/>
        <v>16761.627557870372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Q2782" t="s">
        <v>8320</v>
      </c>
      <c r="R2782" t="s">
        <v>8356</v>
      </c>
      <c r="S2782" s="9">
        <f t="shared" si="114"/>
        <v>17205.447777777779</v>
      </c>
      <c r="T2782" s="9">
        <f t="shared" si="115"/>
        <v>17235.447777777779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Q2783" t="s">
        <v>8315</v>
      </c>
      <c r="R2783" t="s">
        <v>8316</v>
      </c>
      <c r="S2783" s="9">
        <f t="shared" si="114"/>
        <v>16449.941597222223</v>
      </c>
      <c r="T2783" s="9">
        <f t="shared" si="115"/>
        <v>16478.291666666668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Q2784" t="s">
        <v>8315</v>
      </c>
      <c r="R2784" t="s">
        <v>8316</v>
      </c>
      <c r="S2784" s="9">
        <f t="shared" si="114"/>
        <v>16457.924976851853</v>
      </c>
      <c r="T2784" s="9">
        <f t="shared" si="115"/>
        <v>16483.207638888889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Q2785" t="s">
        <v>8315</v>
      </c>
      <c r="R2785" t="s">
        <v>8316</v>
      </c>
      <c r="S2785" s="9">
        <f t="shared" si="114"/>
        <v>16534.535254629631</v>
      </c>
      <c r="T2785" s="9">
        <f t="shared" si="115"/>
        <v>16548.535254629631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Q2786" t="s">
        <v>8315</v>
      </c>
      <c r="R2786" t="s">
        <v>8316</v>
      </c>
      <c r="S2786" s="9">
        <f t="shared" si="114"/>
        <v>16351.787534722222</v>
      </c>
      <c r="T2786" s="9">
        <f t="shared" si="115"/>
        <v>16372.787534722222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Q2787" t="s">
        <v>8315</v>
      </c>
      <c r="R2787" t="s">
        <v>8316</v>
      </c>
      <c r="S2787" s="9">
        <f t="shared" si="114"/>
        <v>16989.189432870371</v>
      </c>
      <c r="T2787" s="9">
        <f t="shared" si="115"/>
        <v>17018.875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Q2788" t="s">
        <v>8315</v>
      </c>
      <c r="R2788" t="s">
        <v>8316</v>
      </c>
      <c r="S2788" s="9">
        <f t="shared" si="114"/>
        <v>16246.569212962962</v>
      </c>
      <c r="T2788" s="9">
        <f t="shared" si="115"/>
        <v>16260.569212962962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Q2789" t="s">
        <v>8315</v>
      </c>
      <c r="R2789" t="s">
        <v>8316</v>
      </c>
      <c r="S2789" s="9">
        <f t="shared" si="114"/>
        <v>16239.198518518519</v>
      </c>
      <c r="T2789" s="9">
        <f t="shared" si="115"/>
        <v>16269.198518518519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Q2790" t="s">
        <v>8315</v>
      </c>
      <c r="R2790" t="s">
        <v>8316</v>
      </c>
      <c r="S2790" s="9">
        <f t="shared" si="114"/>
        <v>16981.701886574072</v>
      </c>
      <c r="T2790" s="9">
        <f t="shared" si="115"/>
        <v>17011.701886574072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Q2791" t="s">
        <v>8315</v>
      </c>
      <c r="R2791" t="s">
        <v>8316</v>
      </c>
      <c r="S2791" s="9">
        <f t="shared" si="114"/>
        <v>16487.013125000001</v>
      </c>
      <c r="T2791" s="9">
        <f t="shared" si="115"/>
        <v>16506.166666666668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Q2792" t="s">
        <v>8315</v>
      </c>
      <c r="R2792" t="s">
        <v>8316</v>
      </c>
      <c r="S2792" s="9">
        <f t="shared" si="114"/>
        <v>16447.938692129628</v>
      </c>
      <c r="T2792" s="9">
        <f t="shared" si="115"/>
        <v>16477.938692129628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Q2793" t="s">
        <v>8315</v>
      </c>
      <c r="R2793" t="s">
        <v>8316</v>
      </c>
      <c r="S2793" s="9">
        <f t="shared" si="114"/>
        <v>17022.899988425928</v>
      </c>
      <c r="T2793" s="9">
        <f t="shared" si="115"/>
        <v>17053.166666666668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Q2794" t="s">
        <v>8315</v>
      </c>
      <c r="R2794" t="s">
        <v>8316</v>
      </c>
      <c r="S2794" s="9">
        <f t="shared" si="114"/>
        <v>16614.231006944443</v>
      </c>
      <c r="T2794" s="9">
        <f t="shared" si="115"/>
        <v>16659.231006944443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Q2795" t="s">
        <v>8315</v>
      </c>
      <c r="R2795" t="s">
        <v>8316</v>
      </c>
      <c r="S2795" s="9">
        <f t="shared" si="114"/>
        <v>16607.419039351855</v>
      </c>
      <c r="T2795" s="9">
        <f t="shared" si="115"/>
        <v>16637.419039351855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Q2796" t="s">
        <v>8315</v>
      </c>
      <c r="R2796" t="s">
        <v>8316</v>
      </c>
      <c r="S2796" s="9">
        <f t="shared" si="114"/>
        <v>16847.691655092593</v>
      </c>
      <c r="T2796" s="9">
        <f t="shared" si="115"/>
        <v>16863.791666666668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Q2797" t="s">
        <v>8315</v>
      </c>
      <c r="R2797" t="s">
        <v>8316</v>
      </c>
      <c r="S2797" s="9">
        <f t="shared" si="114"/>
        <v>16211.525937500001</v>
      </c>
      <c r="T2797" s="9">
        <f t="shared" si="115"/>
        <v>16227.958333333334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Q2798" t="s">
        <v>8315</v>
      </c>
      <c r="R2798" t="s">
        <v>8316</v>
      </c>
      <c r="S2798" s="9">
        <f t="shared" si="114"/>
        <v>16226.528101851851</v>
      </c>
      <c r="T2798" s="9">
        <f t="shared" si="115"/>
        <v>16256.528101851851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Q2799" t="s">
        <v>8315</v>
      </c>
      <c r="R2799" t="s">
        <v>8316</v>
      </c>
      <c r="S2799" s="9">
        <f t="shared" si="114"/>
        <v>16229.940277777778</v>
      </c>
      <c r="T2799" s="9">
        <f t="shared" si="115"/>
        <v>16259.940277777778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Q2800" t="s">
        <v>8315</v>
      </c>
      <c r="R2800" t="s">
        <v>8316</v>
      </c>
      <c r="S2800" s="9">
        <f t="shared" si="114"/>
        <v>16632.675011574072</v>
      </c>
      <c r="T2800" s="9">
        <f t="shared" si="115"/>
        <v>16647.666666666668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Q2801" t="s">
        <v>8315</v>
      </c>
      <c r="R2801" t="s">
        <v>8316</v>
      </c>
      <c r="S2801" s="9">
        <f t="shared" si="114"/>
        <v>16938.264699074076</v>
      </c>
      <c r="T2801" s="9">
        <f t="shared" si="115"/>
        <v>16969.666666666668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Q2802" t="s">
        <v>8315</v>
      </c>
      <c r="R2802" t="s">
        <v>8316</v>
      </c>
      <c r="S2802" s="9">
        <f t="shared" si="114"/>
        <v>16379.552847222223</v>
      </c>
      <c r="T2802" s="9">
        <f t="shared" si="115"/>
        <v>16439.552847222225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Q2803" t="s">
        <v>8315</v>
      </c>
      <c r="R2803" t="s">
        <v>8316</v>
      </c>
      <c r="S2803" s="9">
        <f t="shared" si="114"/>
        <v>16331.243159722222</v>
      </c>
      <c r="T2803" s="9">
        <f t="shared" si="115"/>
        <v>16353.458333333334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Q2804" t="s">
        <v>8315</v>
      </c>
      <c r="R2804" t="s">
        <v>8316</v>
      </c>
      <c r="S2804" s="9">
        <f t="shared" si="114"/>
        <v>16623.64707175926</v>
      </c>
      <c r="T2804" s="9">
        <f t="shared" si="115"/>
        <v>16653.64707175926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Q2805" t="s">
        <v>8315</v>
      </c>
      <c r="R2805" t="s">
        <v>8316</v>
      </c>
      <c r="S2805" s="9">
        <f t="shared" si="114"/>
        <v>16589.065694444445</v>
      </c>
      <c r="T2805" s="9">
        <f t="shared" si="115"/>
        <v>16632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Q2806" t="s">
        <v>8315</v>
      </c>
      <c r="R2806" t="s">
        <v>8316</v>
      </c>
      <c r="S2806" s="9">
        <f t="shared" si="114"/>
        <v>16312.453587962964</v>
      </c>
      <c r="T2806" s="9">
        <f t="shared" si="115"/>
        <v>16342.453587962964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Q2807" t="s">
        <v>8315</v>
      </c>
      <c r="R2807" t="s">
        <v>8316</v>
      </c>
      <c r="S2807" s="9">
        <f t="shared" si="114"/>
        <v>16644.505474537036</v>
      </c>
      <c r="T2807" s="9">
        <f t="shared" si="115"/>
        <v>16669.505474537036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Q2808" t="s">
        <v>8315</v>
      </c>
      <c r="R2808" t="s">
        <v>8316</v>
      </c>
      <c r="S2808" s="9">
        <f t="shared" si="114"/>
        <v>16616.267245370367</v>
      </c>
      <c r="T2808" s="9">
        <f t="shared" si="115"/>
        <v>16652.458333333332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Q2809" t="s">
        <v>8315</v>
      </c>
      <c r="R2809" t="s">
        <v>8316</v>
      </c>
      <c r="S2809" s="9">
        <f t="shared" si="114"/>
        <v>16585.873125000002</v>
      </c>
      <c r="T2809" s="9">
        <f t="shared" si="115"/>
        <v>16615.873125000002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Q2810" t="s">
        <v>8315</v>
      </c>
      <c r="R2810" t="s">
        <v>8316</v>
      </c>
      <c r="S2810" s="9">
        <f t="shared" si="114"/>
        <v>16639.846469907407</v>
      </c>
      <c r="T2810" s="9">
        <f t="shared" si="115"/>
        <v>16669.846469907407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Q2811" t="s">
        <v>8315</v>
      </c>
      <c r="R2811" t="s">
        <v>8316</v>
      </c>
      <c r="S2811" s="9">
        <f t="shared" si="114"/>
        <v>16882.496817129631</v>
      </c>
      <c r="T2811" s="9">
        <f t="shared" si="115"/>
        <v>16890.610416666666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Q2812" t="s">
        <v>8315</v>
      </c>
      <c r="R2812" t="s">
        <v>8316</v>
      </c>
      <c r="S2812" s="9">
        <f t="shared" si="114"/>
        <v>16190.13962962963</v>
      </c>
      <c r="T2812" s="9">
        <f t="shared" si="115"/>
        <v>16222.165972222223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Q2813" t="s">
        <v>8315</v>
      </c>
      <c r="R2813" t="s">
        <v>8316</v>
      </c>
      <c r="S2813" s="9">
        <f t="shared" si="114"/>
        <v>16459.4965625</v>
      </c>
      <c r="T2813" s="9">
        <f t="shared" si="115"/>
        <v>16489.4965625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Q2814" t="s">
        <v>8315</v>
      </c>
      <c r="R2814" t="s">
        <v>8316</v>
      </c>
      <c r="S2814" s="9">
        <f t="shared" si="114"/>
        <v>16485.744189814814</v>
      </c>
      <c r="T2814" s="9">
        <f t="shared" si="115"/>
        <v>16531.166666666668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Q2815" t="s">
        <v>8315</v>
      </c>
      <c r="R2815" t="s">
        <v>8316</v>
      </c>
      <c r="S2815" s="9">
        <f t="shared" si="114"/>
        <v>17124.742604166666</v>
      </c>
      <c r="T2815" s="9">
        <f t="shared" si="115"/>
        <v>17149.742604166666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Q2816" t="s">
        <v>8315</v>
      </c>
      <c r="R2816" t="s">
        <v>8316</v>
      </c>
      <c r="S2816" s="9">
        <f t="shared" si="114"/>
        <v>16534.399479166666</v>
      </c>
      <c r="T2816" s="9">
        <f t="shared" si="115"/>
        <v>16564.399479166666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Q2817" t="s">
        <v>8315</v>
      </c>
      <c r="R2817" t="s">
        <v>8316</v>
      </c>
      <c r="S2817" s="9">
        <f t="shared" si="114"/>
        <v>16990.776724537038</v>
      </c>
      <c r="T2817" s="9">
        <f t="shared" si="115"/>
        <v>17020.776724537038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Q2818" t="s">
        <v>8315</v>
      </c>
      <c r="R2818" t="s">
        <v>8316</v>
      </c>
      <c r="S2818" s="9">
        <f t="shared" si="114"/>
        <v>16619.467499999999</v>
      </c>
      <c r="T2818" s="9">
        <f t="shared" si="115"/>
        <v>16649.666666666668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Q2819" t="s">
        <v>8315</v>
      </c>
      <c r="R2819" t="s">
        <v>8316</v>
      </c>
      <c r="S2819" s="9">
        <f t="shared" ref="S2819:S2882" si="116">(((J2819/60)/60)/24)</f>
        <v>16454.634976851852</v>
      </c>
      <c r="T2819" s="9">
        <f t="shared" ref="T2819:T2882" si="117">(((I2819/60/60)/24))</f>
        <v>16494.634976851852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Q2820" t="s">
        <v>8315</v>
      </c>
      <c r="R2820" t="s">
        <v>8316</v>
      </c>
      <c r="S2820" s="9">
        <f t="shared" si="116"/>
        <v>16681.598217592593</v>
      </c>
      <c r="T2820" s="9">
        <f t="shared" si="117"/>
        <v>16701.598217592593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Q2821" t="s">
        <v>8315</v>
      </c>
      <c r="R2821" t="s">
        <v>8316</v>
      </c>
      <c r="S2821" s="9">
        <f t="shared" si="116"/>
        <v>16570.525567129629</v>
      </c>
      <c r="T2821" s="9">
        <f t="shared" si="117"/>
        <v>16600.525567129629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Q2822" t="s">
        <v>8315</v>
      </c>
      <c r="R2822" t="s">
        <v>8316</v>
      </c>
      <c r="S2822" s="9">
        <f t="shared" si="116"/>
        <v>16832.610983796298</v>
      </c>
      <c r="T2822" s="9">
        <f t="shared" si="117"/>
        <v>16857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Q2823" t="s">
        <v>8315</v>
      </c>
      <c r="R2823" t="s">
        <v>8316</v>
      </c>
      <c r="S2823" s="9">
        <f t="shared" si="116"/>
        <v>16306.922858796299</v>
      </c>
      <c r="T2823" s="9">
        <f t="shared" si="117"/>
        <v>16336.922858796299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Q2824" t="s">
        <v>8315</v>
      </c>
      <c r="R2824" t="s">
        <v>8316</v>
      </c>
      <c r="S2824" s="9">
        <f t="shared" si="116"/>
        <v>16491.683935185185</v>
      </c>
      <c r="T2824" s="9">
        <f t="shared" si="117"/>
        <v>16521.642268518521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Q2825" t="s">
        <v>8315</v>
      </c>
      <c r="R2825" t="s">
        <v>8316</v>
      </c>
      <c r="S2825" s="9">
        <f t="shared" si="116"/>
        <v>16498.011643518515</v>
      </c>
      <c r="T2825" s="9">
        <f t="shared" si="117"/>
        <v>16525.957638888889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Q2826" t="s">
        <v>8315</v>
      </c>
      <c r="R2826" t="s">
        <v>8316</v>
      </c>
      <c r="S2826" s="9">
        <f t="shared" si="116"/>
        <v>16567.27078703704</v>
      </c>
      <c r="T2826" s="9">
        <f t="shared" si="117"/>
        <v>16599.071527777778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Q2827" t="s">
        <v>8315</v>
      </c>
      <c r="R2827" t="s">
        <v>8316</v>
      </c>
      <c r="S2827" s="9">
        <f t="shared" si="116"/>
        <v>16743.792662037038</v>
      </c>
      <c r="T2827" s="9">
        <f t="shared" si="117"/>
        <v>16773.792662037038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Q2828" t="s">
        <v>8315</v>
      </c>
      <c r="R2828" t="s">
        <v>8316</v>
      </c>
      <c r="S2828" s="9">
        <f t="shared" si="116"/>
        <v>16602.034861111111</v>
      </c>
      <c r="T2828" s="9">
        <f t="shared" si="117"/>
        <v>16626.291666666668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Q2829" t="s">
        <v>8315</v>
      </c>
      <c r="R2829" t="s">
        <v>8316</v>
      </c>
      <c r="S2829" s="9">
        <f t="shared" si="116"/>
        <v>16925.683634259261</v>
      </c>
      <c r="T2829" s="9">
        <f t="shared" si="117"/>
        <v>16955.6875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Q2830" t="s">
        <v>8315</v>
      </c>
      <c r="R2830" t="s">
        <v>8316</v>
      </c>
      <c r="S2830" s="9">
        <f t="shared" si="116"/>
        <v>16685.264687499999</v>
      </c>
      <c r="T2830" s="9">
        <f t="shared" si="117"/>
        <v>16710.958333333332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Q2831" t="s">
        <v>8315</v>
      </c>
      <c r="R2831" t="s">
        <v>8316</v>
      </c>
      <c r="S2831" s="9">
        <f t="shared" si="116"/>
        <v>16926.434236111112</v>
      </c>
      <c r="T2831" s="9">
        <f t="shared" si="117"/>
        <v>16954.434236111112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Q2832" t="s">
        <v>8315</v>
      </c>
      <c r="R2832" t="s">
        <v>8316</v>
      </c>
      <c r="S2832" s="9">
        <f t="shared" si="116"/>
        <v>16189.839675925927</v>
      </c>
      <c r="T2832" s="9">
        <f t="shared" si="117"/>
        <v>16202.165972222223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Q2833" t="s">
        <v>8315</v>
      </c>
      <c r="R2833" t="s">
        <v>8316</v>
      </c>
      <c r="S2833" s="9">
        <f t="shared" si="116"/>
        <v>16602.824884259258</v>
      </c>
      <c r="T2833" s="9">
        <f t="shared" si="117"/>
        <v>16632.824884259258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Q2834" t="s">
        <v>8315</v>
      </c>
      <c r="R2834" t="s">
        <v>8316</v>
      </c>
      <c r="S2834" s="9">
        <f t="shared" si="116"/>
        <v>16369.709421296297</v>
      </c>
      <c r="T2834" s="9">
        <f t="shared" si="117"/>
        <v>16397.916666666668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Q2835" t="s">
        <v>8315</v>
      </c>
      <c r="R2835" t="s">
        <v>8316</v>
      </c>
      <c r="S2835" s="9">
        <f t="shared" si="116"/>
        <v>16699.12769675926</v>
      </c>
      <c r="T2835" s="9">
        <f t="shared" si="117"/>
        <v>16719.083333333332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Q2836" t="s">
        <v>8315</v>
      </c>
      <c r="R2836" t="s">
        <v>8316</v>
      </c>
      <c r="S2836" s="9">
        <f t="shared" si="116"/>
        <v>16450.959837962964</v>
      </c>
      <c r="T2836" s="9">
        <f t="shared" si="117"/>
        <v>16465.959837962964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Q2837" t="s">
        <v>8315</v>
      </c>
      <c r="R2837" t="s">
        <v>8316</v>
      </c>
      <c r="S2837" s="9">
        <f t="shared" si="116"/>
        <v>16744.703900462962</v>
      </c>
      <c r="T2837" s="9">
        <f t="shared" si="117"/>
        <v>16774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Q2838" t="s">
        <v>8315</v>
      </c>
      <c r="R2838" t="s">
        <v>8316</v>
      </c>
      <c r="S2838" s="9">
        <f t="shared" si="116"/>
        <v>17177.261782407408</v>
      </c>
      <c r="T2838" s="9">
        <f t="shared" si="117"/>
        <v>17215.207638888889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Q2839" t="s">
        <v>8315</v>
      </c>
      <c r="R2839" t="s">
        <v>8316</v>
      </c>
      <c r="S2839" s="9">
        <f t="shared" si="116"/>
        <v>16738.908379629629</v>
      </c>
      <c r="T2839" s="9">
        <f t="shared" si="117"/>
        <v>16778.950046296297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Q2840" t="s">
        <v>8315</v>
      </c>
      <c r="R2840" t="s">
        <v>8316</v>
      </c>
      <c r="S2840" s="9">
        <f t="shared" si="116"/>
        <v>16273.607592592592</v>
      </c>
      <c r="T2840" s="9">
        <f t="shared" si="117"/>
        <v>16295.916666666666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Q2841" t="s">
        <v>8315</v>
      </c>
      <c r="R2841" t="s">
        <v>8316</v>
      </c>
      <c r="S2841" s="9">
        <f t="shared" si="116"/>
        <v>16284.240208333331</v>
      </c>
      <c r="T2841" s="9">
        <f t="shared" si="117"/>
        <v>16307.207638888889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Q2842" t="s">
        <v>8315</v>
      </c>
      <c r="R2842" t="s">
        <v>8316</v>
      </c>
      <c r="S2842" s="9">
        <f t="shared" si="116"/>
        <v>16491.035636574074</v>
      </c>
      <c r="T2842" s="9">
        <f t="shared" si="117"/>
        <v>16512.708333333332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Q2843" t="s">
        <v>8315</v>
      </c>
      <c r="R2843" t="s">
        <v>8316</v>
      </c>
      <c r="S2843" s="9">
        <f t="shared" si="116"/>
        <v>16722.739548611109</v>
      </c>
      <c r="T2843" s="9">
        <f t="shared" si="117"/>
        <v>16782.781215277777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Q2844" t="s">
        <v>8315</v>
      </c>
      <c r="R2844" t="s">
        <v>8316</v>
      </c>
      <c r="S2844" s="9">
        <f t="shared" si="116"/>
        <v>16215.952488425924</v>
      </c>
      <c r="T2844" s="9">
        <f t="shared" si="117"/>
        <v>16242.458333333334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Q2845" t="s">
        <v>8315</v>
      </c>
      <c r="R2845" t="s">
        <v>8316</v>
      </c>
      <c r="S2845" s="9">
        <f t="shared" si="116"/>
        <v>16923.737847222223</v>
      </c>
      <c r="T2845" s="9">
        <f t="shared" si="117"/>
        <v>16965.166666666668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Q2846" t="s">
        <v>8315</v>
      </c>
      <c r="R2846" t="s">
        <v>8316</v>
      </c>
      <c r="S2846" s="9">
        <f t="shared" si="116"/>
        <v>17140.546064814815</v>
      </c>
      <c r="T2846" s="9">
        <f t="shared" si="117"/>
        <v>17170.546064814815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Q2847" t="s">
        <v>8315</v>
      </c>
      <c r="R2847" t="s">
        <v>8316</v>
      </c>
      <c r="S2847" s="9">
        <f t="shared" si="116"/>
        <v>16534.016585648147</v>
      </c>
      <c r="T2847" s="9">
        <f t="shared" si="117"/>
        <v>16594.016585648147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Q2848" t="s">
        <v>8315</v>
      </c>
      <c r="R2848" t="s">
        <v>8316</v>
      </c>
      <c r="S2848" s="9">
        <f t="shared" si="116"/>
        <v>16539.692060185185</v>
      </c>
      <c r="T2848" s="9">
        <f t="shared" si="117"/>
        <v>16584.692060185185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Q2849" t="s">
        <v>8315</v>
      </c>
      <c r="R2849" t="s">
        <v>8316</v>
      </c>
      <c r="S2849" s="9">
        <f t="shared" si="116"/>
        <v>16884.806307870367</v>
      </c>
      <c r="T2849" s="9">
        <f t="shared" si="117"/>
        <v>16944.806307870367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Q2850" t="s">
        <v>8315</v>
      </c>
      <c r="R2850" t="s">
        <v>8316</v>
      </c>
      <c r="S2850" s="9">
        <f t="shared" si="116"/>
        <v>16554.64883101852</v>
      </c>
      <c r="T2850" s="9">
        <f t="shared" si="117"/>
        <v>16584.64883101852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Q2851" t="s">
        <v>8315</v>
      </c>
      <c r="R2851" t="s">
        <v>8316</v>
      </c>
      <c r="S2851" s="9">
        <f t="shared" si="116"/>
        <v>16884.428240740741</v>
      </c>
      <c r="T2851" s="9">
        <f t="shared" si="117"/>
        <v>16914.428240740741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Q2852" t="s">
        <v>8315</v>
      </c>
      <c r="R2852" t="s">
        <v>8316</v>
      </c>
      <c r="S2852" s="9">
        <f t="shared" si="116"/>
        <v>16289.007071759259</v>
      </c>
      <c r="T2852" s="9">
        <f t="shared" si="117"/>
        <v>16319.007071759259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Q2853" t="s">
        <v>8315</v>
      </c>
      <c r="R2853" t="s">
        <v>8316</v>
      </c>
      <c r="S2853" s="9">
        <f t="shared" si="116"/>
        <v>16821.00265046296</v>
      </c>
      <c r="T2853" s="9">
        <f t="shared" si="117"/>
        <v>16829.97013888889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Q2854" t="s">
        <v>8315</v>
      </c>
      <c r="R2854" t="s">
        <v>8316</v>
      </c>
      <c r="S2854" s="9">
        <f t="shared" si="116"/>
        <v>16212.045173611112</v>
      </c>
      <c r="T2854" s="9">
        <f t="shared" si="117"/>
        <v>16242.045173611112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Q2855" t="s">
        <v>8315</v>
      </c>
      <c r="R2855" t="s">
        <v>8316</v>
      </c>
      <c r="S2855" s="9">
        <f t="shared" si="116"/>
        <v>16267.190937499998</v>
      </c>
      <c r="T2855" s="9">
        <f t="shared" si="117"/>
        <v>16327.190937499998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Q2856" t="s">
        <v>8315</v>
      </c>
      <c r="R2856" t="s">
        <v>8316</v>
      </c>
      <c r="S2856" s="9">
        <f t="shared" si="116"/>
        <v>16542.716655092594</v>
      </c>
      <c r="T2856" s="9">
        <f t="shared" si="117"/>
        <v>16562.716655092594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Q2857" t="s">
        <v>8315</v>
      </c>
      <c r="R2857" t="s">
        <v>8316</v>
      </c>
      <c r="S2857" s="9">
        <f t="shared" si="116"/>
        <v>16801.007766203704</v>
      </c>
      <c r="T2857" s="9">
        <f t="shared" si="117"/>
        <v>16829.981944444444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Q2858" t="s">
        <v>8315</v>
      </c>
      <c r="R2858" t="s">
        <v>8316</v>
      </c>
      <c r="S2858" s="9">
        <f t="shared" si="116"/>
        <v>16596.037581018518</v>
      </c>
      <c r="T2858" s="9">
        <f t="shared" si="117"/>
        <v>16655.898611111112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Q2859" t="s">
        <v>8315</v>
      </c>
      <c r="R2859" t="s">
        <v>8316</v>
      </c>
      <c r="S2859" s="9">
        <f t="shared" si="116"/>
        <v>17157.920081018518</v>
      </c>
      <c r="T2859" s="9">
        <f t="shared" si="117"/>
        <v>17217.75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Q2860" t="s">
        <v>8315</v>
      </c>
      <c r="R2860" t="s">
        <v>8316</v>
      </c>
      <c r="S2860" s="9">
        <f t="shared" si="116"/>
        <v>16385.545081018518</v>
      </c>
      <c r="T2860" s="9">
        <f t="shared" si="117"/>
        <v>16409.477777777778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Q2861" t="s">
        <v>8315</v>
      </c>
      <c r="R2861" t="s">
        <v>8316</v>
      </c>
      <c r="S2861" s="9">
        <f t="shared" si="116"/>
        <v>16664.362314814814</v>
      </c>
      <c r="T2861" s="9">
        <f t="shared" si="117"/>
        <v>16724.362314814814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Q2862" t="s">
        <v>8315</v>
      </c>
      <c r="R2862" t="s">
        <v>8316</v>
      </c>
      <c r="S2862" s="9">
        <f t="shared" si="116"/>
        <v>16911.800648148146</v>
      </c>
      <c r="T2862" s="9">
        <f t="shared" si="117"/>
        <v>16971.800648148146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Q2863" t="s">
        <v>8315</v>
      </c>
      <c r="R2863" t="s">
        <v>8316</v>
      </c>
      <c r="S2863" s="9">
        <f t="shared" si="116"/>
        <v>16688.590833333332</v>
      </c>
      <c r="T2863" s="9">
        <f t="shared" si="117"/>
        <v>16702.590833333332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Q2864" t="s">
        <v>8315</v>
      </c>
      <c r="R2864" t="s">
        <v>8316</v>
      </c>
      <c r="S2864" s="9">
        <f t="shared" si="116"/>
        <v>16215.789687499999</v>
      </c>
      <c r="T2864" s="9">
        <f t="shared" si="117"/>
        <v>16245.789687499999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Q2865" t="s">
        <v>8315</v>
      </c>
      <c r="R2865" t="s">
        <v>8316</v>
      </c>
      <c r="S2865" s="9">
        <f t="shared" si="116"/>
        <v>16262.675034722224</v>
      </c>
      <c r="T2865" s="9">
        <f t="shared" si="117"/>
        <v>16322.675034722224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Q2866" t="s">
        <v>8315</v>
      </c>
      <c r="R2866" t="s">
        <v>8316</v>
      </c>
      <c r="S2866" s="9">
        <f t="shared" si="116"/>
        <v>16603.613506944446</v>
      </c>
      <c r="T2866" s="9">
        <f t="shared" si="117"/>
        <v>16633.554166666665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Q2867" t="s">
        <v>8315</v>
      </c>
      <c r="R2867" t="s">
        <v>8316</v>
      </c>
      <c r="S2867" s="9">
        <f t="shared" si="116"/>
        <v>16381.114108796297</v>
      </c>
      <c r="T2867" s="9">
        <f t="shared" si="117"/>
        <v>16441.114108796297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Q2868" t="s">
        <v>8315</v>
      </c>
      <c r="R2868" t="s">
        <v>8316</v>
      </c>
      <c r="S2868" s="9">
        <f t="shared" si="116"/>
        <v>17058.955104166667</v>
      </c>
      <c r="T2868" s="9">
        <f t="shared" si="117"/>
        <v>17088.916666666668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Q2869" t="s">
        <v>8315</v>
      </c>
      <c r="R2869" t="s">
        <v>8316</v>
      </c>
      <c r="S2869" s="9">
        <f t="shared" si="116"/>
        <v>16962.195277777777</v>
      </c>
      <c r="T2869" s="9">
        <f t="shared" si="117"/>
        <v>16986.166666666668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Q2870" t="s">
        <v>8315</v>
      </c>
      <c r="R2870" t="s">
        <v>8316</v>
      </c>
      <c r="S2870" s="9">
        <f t="shared" si="116"/>
        <v>17049.827013888887</v>
      </c>
      <c r="T2870" s="9">
        <f t="shared" si="117"/>
        <v>17079.827013888887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Q2871" t="s">
        <v>8315</v>
      </c>
      <c r="R2871" t="s">
        <v>8316</v>
      </c>
      <c r="S2871" s="9">
        <f t="shared" si="116"/>
        <v>16971.593530092592</v>
      </c>
      <c r="T2871" s="9">
        <f t="shared" si="117"/>
        <v>17001.593530092592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Q2872" t="s">
        <v>8315</v>
      </c>
      <c r="R2872" t="s">
        <v>8316</v>
      </c>
      <c r="S2872" s="9">
        <f t="shared" si="116"/>
        <v>16177.189409722223</v>
      </c>
      <c r="T2872" s="9">
        <f t="shared" si="117"/>
        <v>16207.189409722223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Q2873" t="s">
        <v>8315</v>
      </c>
      <c r="R2873" t="s">
        <v>8316</v>
      </c>
      <c r="S2873" s="9">
        <f t="shared" si="116"/>
        <v>16405.738576388889</v>
      </c>
      <c r="T2873" s="9">
        <f t="shared" si="117"/>
        <v>16425.738576388889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Q2874" t="s">
        <v>8315</v>
      </c>
      <c r="R2874" t="s">
        <v>8316</v>
      </c>
      <c r="S2874" s="9">
        <f t="shared" si="116"/>
        <v>16546.116180555557</v>
      </c>
      <c r="T2874" s="9">
        <f t="shared" si="117"/>
        <v>16606.116180555557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Q2875" t="s">
        <v>8315</v>
      </c>
      <c r="R2875" t="s">
        <v>8316</v>
      </c>
      <c r="S2875" s="9">
        <f t="shared" si="116"/>
        <v>16433.817488425924</v>
      </c>
      <c r="T2875" s="9">
        <f t="shared" si="117"/>
        <v>16463.817488425924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Q2876" t="s">
        <v>8315</v>
      </c>
      <c r="R2876" t="s">
        <v>8316</v>
      </c>
      <c r="S2876" s="9">
        <f t="shared" si="116"/>
        <v>17153.84474537037</v>
      </c>
      <c r="T2876" s="9">
        <f t="shared" si="117"/>
        <v>17183.84474537037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Q2877" t="s">
        <v>8315</v>
      </c>
      <c r="R2877" t="s">
        <v>8316</v>
      </c>
      <c r="S2877" s="9">
        <f t="shared" si="116"/>
        <v>16896.128391203703</v>
      </c>
      <c r="T2877" s="9">
        <f t="shared" si="117"/>
        <v>16926.128391203703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Q2878" t="s">
        <v>8315</v>
      </c>
      <c r="R2878" t="s">
        <v>8316</v>
      </c>
      <c r="S2878" s="9">
        <f t="shared" si="116"/>
        <v>16602.743969907406</v>
      </c>
      <c r="T2878" s="9">
        <f t="shared" si="117"/>
        <v>16632.743969907406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Q2879" t="s">
        <v>8315</v>
      </c>
      <c r="R2879" t="s">
        <v>8316</v>
      </c>
      <c r="S2879" s="9">
        <f t="shared" si="116"/>
        <v>17103.955138888887</v>
      </c>
      <c r="T2879" s="9">
        <f t="shared" si="117"/>
        <v>17135.708333333332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Q2880" t="s">
        <v>8315</v>
      </c>
      <c r="R2880" t="s">
        <v>8316</v>
      </c>
      <c r="S2880" s="9">
        <f t="shared" si="116"/>
        <v>16559.615682870372</v>
      </c>
      <c r="T2880" s="9">
        <f t="shared" si="117"/>
        <v>16619.615682870372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Q2881" t="s">
        <v>8315</v>
      </c>
      <c r="R2881" t="s">
        <v>8316</v>
      </c>
      <c r="S2881" s="9">
        <f t="shared" si="116"/>
        <v>16790.725243055556</v>
      </c>
      <c r="T2881" s="9">
        <f t="shared" si="117"/>
        <v>16820.725243055556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Q2882" t="s">
        <v>8315</v>
      </c>
      <c r="R2882" t="s">
        <v>8316</v>
      </c>
      <c r="S2882" s="9">
        <f t="shared" si="116"/>
        <v>16623.905694444442</v>
      </c>
      <c r="T2882" s="9">
        <f t="shared" si="117"/>
        <v>16667.711805555555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Q2883" t="s">
        <v>8315</v>
      </c>
      <c r="R2883" t="s">
        <v>8316</v>
      </c>
      <c r="S2883" s="9">
        <f t="shared" ref="S2883:S2946" si="118">(((J2883/60)/60)/24)</f>
        <v>16347.59763888889</v>
      </c>
      <c r="T2883" s="9">
        <f t="shared" ref="T2883:T2946" si="119">(((I2883/60/60)/24))</f>
        <v>16407.639305555556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Q2884" t="s">
        <v>8315</v>
      </c>
      <c r="R2884" t="s">
        <v>8316</v>
      </c>
      <c r="S2884" s="9">
        <f t="shared" si="118"/>
        <v>16892.596273148149</v>
      </c>
      <c r="T2884" s="9">
        <f t="shared" si="119"/>
        <v>16922.596273148149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Q2885" t="s">
        <v>8315</v>
      </c>
      <c r="R2885" t="s">
        <v>8316</v>
      </c>
      <c r="S2885" s="9">
        <f t="shared" si="118"/>
        <v>16801.90320601852</v>
      </c>
      <c r="T2885" s="9">
        <f t="shared" si="119"/>
        <v>16837.207638888889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Q2886" t="s">
        <v>8315</v>
      </c>
      <c r="R2886" t="s">
        <v>8316</v>
      </c>
      <c r="S2886" s="9">
        <f t="shared" si="118"/>
        <v>16379.727256944445</v>
      </c>
      <c r="T2886" s="9">
        <f t="shared" si="119"/>
        <v>16409.727256944443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Q2887" t="s">
        <v>8315</v>
      </c>
      <c r="R2887" t="s">
        <v>8316</v>
      </c>
      <c r="S2887" s="9">
        <f t="shared" si="118"/>
        <v>16478.076400462964</v>
      </c>
      <c r="T2887" s="9">
        <f t="shared" si="119"/>
        <v>16508.034733796296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Q2888" t="s">
        <v>8315</v>
      </c>
      <c r="R2888" t="s">
        <v>8316</v>
      </c>
      <c r="S2888" s="9">
        <f t="shared" si="118"/>
        <v>16692.632916666666</v>
      </c>
      <c r="T2888" s="9">
        <f t="shared" si="119"/>
        <v>16697.165972222221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Q2889" t="s">
        <v>8315</v>
      </c>
      <c r="R2889" t="s">
        <v>8316</v>
      </c>
      <c r="S2889" s="9">
        <f t="shared" si="118"/>
        <v>16416.427361111109</v>
      </c>
      <c r="T2889" s="9">
        <f t="shared" si="119"/>
        <v>16446.427361111109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Q2890" t="s">
        <v>8315</v>
      </c>
      <c r="R2890" t="s">
        <v>8316</v>
      </c>
      <c r="S2890" s="9">
        <f t="shared" si="118"/>
        <v>16353.535185185186</v>
      </c>
      <c r="T2890" s="9">
        <f t="shared" si="119"/>
        <v>16361.207638888889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Q2891" t="s">
        <v>8315</v>
      </c>
      <c r="R2891" t="s">
        <v>8316</v>
      </c>
      <c r="S2891" s="9">
        <f t="shared" si="118"/>
        <v>16281.863252314814</v>
      </c>
      <c r="T2891" s="9">
        <f t="shared" si="119"/>
        <v>16311.863252314814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Q2892" t="s">
        <v>8315</v>
      </c>
      <c r="R2892" t="s">
        <v>8316</v>
      </c>
      <c r="S2892" s="9">
        <f t="shared" si="118"/>
        <v>16262.742962962962</v>
      </c>
      <c r="T2892" s="9">
        <f t="shared" si="119"/>
        <v>16291.125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Q2893" t="s">
        <v>8315</v>
      </c>
      <c r="R2893" t="s">
        <v>8316</v>
      </c>
      <c r="S2893" s="9">
        <f t="shared" si="118"/>
        <v>16846.883425925927</v>
      </c>
      <c r="T2893" s="9">
        <f t="shared" si="119"/>
        <v>16906.84175925926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Q2894" t="s">
        <v>8315</v>
      </c>
      <c r="R2894" t="s">
        <v>8316</v>
      </c>
      <c r="S2894" s="9">
        <f t="shared" si="118"/>
        <v>16300.714166666665</v>
      </c>
      <c r="T2894" s="9">
        <f t="shared" si="119"/>
        <v>16307.875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Q2895" t="s">
        <v>8315</v>
      </c>
      <c r="R2895" t="s">
        <v>8316</v>
      </c>
      <c r="S2895" s="9">
        <f t="shared" si="118"/>
        <v>16384.773090277777</v>
      </c>
      <c r="T2895" s="9">
        <f t="shared" si="119"/>
        <v>16444.083333333332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Q2896" t="s">
        <v>8315</v>
      </c>
      <c r="R2896" t="s">
        <v>8316</v>
      </c>
      <c r="S2896" s="9">
        <f t="shared" si="118"/>
        <v>16468.986284722221</v>
      </c>
      <c r="T2896" s="9">
        <f t="shared" si="119"/>
        <v>16528.944618055557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Q2897" t="s">
        <v>8315</v>
      </c>
      <c r="R2897" t="s">
        <v>8316</v>
      </c>
      <c r="S2897" s="9">
        <f t="shared" si="118"/>
        <v>16242.555462962962</v>
      </c>
      <c r="T2897" s="9">
        <f t="shared" si="119"/>
        <v>16243.875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Q2898" t="s">
        <v>8315</v>
      </c>
      <c r="R2898" t="s">
        <v>8316</v>
      </c>
      <c r="S2898" s="9">
        <f t="shared" si="118"/>
        <v>17132.908807870372</v>
      </c>
      <c r="T2898" s="9">
        <f t="shared" si="119"/>
        <v>17147.25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Q2899" t="s">
        <v>8315</v>
      </c>
      <c r="R2899" t="s">
        <v>8316</v>
      </c>
      <c r="S2899" s="9">
        <f t="shared" si="118"/>
        <v>16689.646504629629</v>
      </c>
      <c r="T2899" s="9">
        <f t="shared" si="119"/>
        <v>16719.645196759258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Q2900" t="s">
        <v>8315</v>
      </c>
      <c r="R2900" t="s">
        <v>8316</v>
      </c>
      <c r="S2900" s="9">
        <f t="shared" si="118"/>
        <v>16709.664965277778</v>
      </c>
      <c r="T2900" s="9">
        <f t="shared" si="119"/>
        <v>16739.664965277778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Q2901" t="s">
        <v>8315</v>
      </c>
      <c r="R2901" t="s">
        <v>8316</v>
      </c>
      <c r="S2901" s="9">
        <f t="shared" si="118"/>
        <v>16946.078217592592</v>
      </c>
      <c r="T2901" s="9">
        <f t="shared" si="119"/>
        <v>17006.078217592592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Q2902" t="s">
        <v>8315</v>
      </c>
      <c r="R2902" t="s">
        <v>8316</v>
      </c>
      <c r="S2902" s="9">
        <f t="shared" si="118"/>
        <v>16261.234166666667</v>
      </c>
      <c r="T2902" s="9">
        <f t="shared" si="119"/>
        <v>16291.234166666667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Q2903" t="s">
        <v>8315</v>
      </c>
      <c r="R2903" t="s">
        <v>8316</v>
      </c>
      <c r="S2903" s="9">
        <f t="shared" si="118"/>
        <v>16413.904386574075</v>
      </c>
      <c r="T2903" s="9">
        <f t="shared" si="119"/>
        <v>16473.904386574075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Q2904" t="s">
        <v>8315</v>
      </c>
      <c r="R2904" t="s">
        <v>8316</v>
      </c>
      <c r="S2904" s="9">
        <f t="shared" si="118"/>
        <v>16641.439768518518</v>
      </c>
      <c r="T2904" s="9">
        <f t="shared" si="119"/>
        <v>16671.439768518518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Q2905" t="s">
        <v>8315</v>
      </c>
      <c r="R2905" t="s">
        <v>8316</v>
      </c>
      <c r="S2905" s="9">
        <f t="shared" si="118"/>
        <v>16627.166874999999</v>
      </c>
      <c r="T2905" s="9">
        <f t="shared" si="119"/>
        <v>16687.166874999999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Q2906" t="s">
        <v>8315</v>
      </c>
      <c r="R2906" t="s">
        <v>8316</v>
      </c>
      <c r="S2906" s="9">
        <f t="shared" si="118"/>
        <v>16371.96795138889</v>
      </c>
      <c r="T2906" s="9">
        <f t="shared" si="119"/>
        <v>16383.5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Q2907" t="s">
        <v>8315</v>
      </c>
      <c r="R2907" t="s">
        <v>8316</v>
      </c>
      <c r="S2907" s="9">
        <f t="shared" si="118"/>
        <v>17037.056863425925</v>
      </c>
      <c r="T2907" s="9">
        <f t="shared" si="119"/>
        <v>17051.056863425925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Q2908" t="s">
        <v>8315</v>
      </c>
      <c r="R2908" t="s">
        <v>8316</v>
      </c>
      <c r="S2908" s="9">
        <f t="shared" si="118"/>
        <v>16630.648912037035</v>
      </c>
      <c r="T2908" s="9">
        <f t="shared" si="119"/>
        <v>16648.041666666668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Q2909" t="s">
        <v>8315</v>
      </c>
      <c r="R2909" t="s">
        <v>8316</v>
      </c>
      <c r="S2909" s="9">
        <f t="shared" si="118"/>
        <v>16875.877743055553</v>
      </c>
      <c r="T2909" s="9">
        <f t="shared" si="119"/>
        <v>16935.877743055553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Q2910" t="s">
        <v>8315</v>
      </c>
      <c r="R2910" t="s">
        <v>8316</v>
      </c>
      <c r="S2910" s="9">
        <f t="shared" si="118"/>
        <v>16930.731701388886</v>
      </c>
      <c r="T2910" s="9">
        <f t="shared" si="119"/>
        <v>16960.731701388886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Q2911" t="s">
        <v>8315</v>
      </c>
      <c r="R2911" t="s">
        <v>8316</v>
      </c>
      <c r="S2911" s="9">
        <f t="shared" si="118"/>
        <v>16360.266215277779</v>
      </c>
      <c r="T2911" s="9">
        <f t="shared" si="119"/>
        <v>16399.823611111111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Q2912" t="s">
        <v>8315</v>
      </c>
      <c r="R2912" t="s">
        <v>8316</v>
      </c>
      <c r="S2912" s="9">
        <f t="shared" si="118"/>
        <v>16538.841284722221</v>
      </c>
      <c r="T2912" s="9">
        <f t="shared" si="119"/>
        <v>16598.841284722221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Q2913" t="s">
        <v>8315</v>
      </c>
      <c r="R2913" t="s">
        <v>8316</v>
      </c>
      <c r="S2913" s="9">
        <f t="shared" si="118"/>
        <v>16573.768819444445</v>
      </c>
      <c r="T2913" s="9">
        <f t="shared" si="119"/>
        <v>16613.768819444445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Q2914" t="s">
        <v>8315</v>
      </c>
      <c r="R2914" t="s">
        <v>8316</v>
      </c>
      <c r="S2914" s="9">
        <f t="shared" si="118"/>
        <v>16785.131643518518</v>
      </c>
      <c r="T2914" s="9">
        <f t="shared" si="119"/>
        <v>16815.131643518518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Q2915" t="s">
        <v>8315</v>
      </c>
      <c r="R2915" t="s">
        <v>8316</v>
      </c>
      <c r="S2915" s="9">
        <f t="shared" si="118"/>
        <v>16259.922905092593</v>
      </c>
      <c r="T2915" s="9">
        <f t="shared" si="119"/>
        <v>16319.922905092593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Q2916" t="s">
        <v>8315</v>
      </c>
      <c r="R2916" t="s">
        <v>8316</v>
      </c>
      <c r="S2916" s="9">
        <f t="shared" si="118"/>
        <v>16448.907337962963</v>
      </c>
      <c r="T2916" s="9">
        <f t="shared" si="119"/>
        <v>16508.865671296295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Q2917" t="s">
        <v>8315</v>
      </c>
      <c r="R2917" t="s">
        <v>8316</v>
      </c>
      <c r="S2917" s="9">
        <f t="shared" si="118"/>
        <v>16846.398032407407</v>
      </c>
      <c r="T2917" s="9">
        <f t="shared" si="119"/>
        <v>16876.356365740739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Q2918" t="s">
        <v>8315</v>
      </c>
      <c r="R2918" t="s">
        <v>8316</v>
      </c>
      <c r="S2918" s="9">
        <f t="shared" si="118"/>
        <v>16186.476724537039</v>
      </c>
      <c r="T2918" s="9">
        <f t="shared" si="119"/>
        <v>16209.476724537039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Q2919" t="s">
        <v>8315</v>
      </c>
      <c r="R2919" t="s">
        <v>8316</v>
      </c>
      <c r="S2919" s="9">
        <f t="shared" si="118"/>
        <v>16676.234340277777</v>
      </c>
      <c r="T2919" s="9">
        <f t="shared" si="119"/>
        <v>16694.234340277777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Q2920" t="s">
        <v>8315</v>
      </c>
      <c r="R2920" t="s">
        <v>8316</v>
      </c>
      <c r="S2920" s="9">
        <f t="shared" si="118"/>
        <v>16709.629710648147</v>
      </c>
      <c r="T2920" s="9">
        <f t="shared" si="119"/>
        <v>16737.629710648147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Q2921" t="s">
        <v>8315</v>
      </c>
      <c r="R2921" t="s">
        <v>8316</v>
      </c>
      <c r="S2921" s="9">
        <f t="shared" si="118"/>
        <v>16257.61954861111</v>
      </c>
      <c r="T2921" s="9">
        <f t="shared" si="119"/>
        <v>16287.61954861111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Q2922" t="s">
        <v>8315</v>
      </c>
      <c r="R2922" t="s">
        <v>8316</v>
      </c>
      <c r="S2922" s="9">
        <f t="shared" si="118"/>
        <v>16489.792476851853</v>
      </c>
      <c r="T2922" s="9">
        <f t="shared" si="119"/>
        <v>16519.750810185185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Q2923" t="s">
        <v>8315</v>
      </c>
      <c r="R2923" t="s">
        <v>8357</v>
      </c>
      <c r="S2923" s="9">
        <f t="shared" si="118"/>
        <v>16308.886620370371</v>
      </c>
      <c r="T2923" s="9">
        <f t="shared" si="119"/>
        <v>16338.886620370371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Q2924" t="s">
        <v>8315</v>
      </c>
      <c r="R2924" t="s">
        <v>8357</v>
      </c>
      <c r="S2924" s="9">
        <f t="shared" si="118"/>
        <v>16528.874155092595</v>
      </c>
      <c r="T2924" s="9">
        <f t="shared" si="119"/>
        <v>16573.874155092595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Q2925" t="s">
        <v>8315</v>
      </c>
      <c r="R2925" t="s">
        <v>8357</v>
      </c>
      <c r="S2925" s="9">
        <f t="shared" si="118"/>
        <v>16444.152534722223</v>
      </c>
      <c r="T2925" s="9">
        <f t="shared" si="119"/>
        <v>16459.125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Q2926" t="s">
        <v>8315</v>
      </c>
      <c r="R2926" t="s">
        <v>8357</v>
      </c>
      <c r="S2926" s="9">
        <f t="shared" si="118"/>
        <v>16534.556828703702</v>
      </c>
      <c r="T2926" s="9">
        <f t="shared" si="119"/>
        <v>16564.165972222221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Q2927" t="s">
        <v>8315</v>
      </c>
      <c r="R2927" t="s">
        <v>8357</v>
      </c>
      <c r="S2927" s="9">
        <f t="shared" si="118"/>
        <v>16294.584120370369</v>
      </c>
      <c r="T2927" s="9">
        <f t="shared" si="119"/>
        <v>16324.584120370369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Q2928" t="s">
        <v>8315</v>
      </c>
      <c r="R2928" t="s">
        <v>8357</v>
      </c>
      <c r="S2928" s="9">
        <f t="shared" si="118"/>
        <v>16475.76596064815</v>
      </c>
      <c r="T2928" s="9">
        <f t="shared" si="119"/>
        <v>16489.76596064815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Q2929" t="s">
        <v>8315</v>
      </c>
      <c r="R2929" t="s">
        <v>8357</v>
      </c>
      <c r="S2929" s="9">
        <f t="shared" si="118"/>
        <v>16237.669317129628</v>
      </c>
      <c r="T2929" s="9">
        <f t="shared" si="119"/>
        <v>16266.208333333334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Q2930" t="s">
        <v>8315</v>
      </c>
      <c r="R2930" t="s">
        <v>8357</v>
      </c>
      <c r="S2930" s="9">
        <f t="shared" si="118"/>
        <v>16834.998217592594</v>
      </c>
      <c r="T2930" s="9">
        <f t="shared" si="119"/>
        <v>16864.998217592594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Q2931" t="s">
        <v>8315</v>
      </c>
      <c r="R2931" t="s">
        <v>8357</v>
      </c>
      <c r="S2931" s="9">
        <f t="shared" si="118"/>
        <v>16185.564328703704</v>
      </c>
      <c r="T2931" s="9">
        <f t="shared" si="119"/>
        <v>16215.564328703704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Q2932" t="s">
        <v>8315</v>
      </c>
      <c r="R2932" t="s">
        <v>8357</v>
      </c>
      <c r="S2932" s="9">
        <f t="shared" si="118"/>
        <v>16532.584074074075</v>
      </c>
      <c r="T2932" s="9">
        <f t="shared" si="119"/>
        <v>16562.584074074075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Q2933" t="s">
        <v>8315</v>
      </c>
      <c r="R2933" t="s">
        <v>8357</v>
      </c>
      <c r="S2933" s="9">
        <f t="shared" si="118"/>
        <v>16303.291238425925</v>
      </c>
      <c r="T2933" s="9">
        <f t="shared" si="119"/>
        <v>16328.255555555557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Q2934" t="s">
        <v>8315</v>
      </c>
      <c r="R2934" t="s">
        <v>8357</v>
      </c>
      <c r="S2934" s="9">
        <f t="shared" si="118"/>
        <v>16456.164780092593</v>
      </c>
      <c r="T2934" s="9">
        <f t="shared" si="119"/>
        <v>16487.458333333332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Q2935" t="s">
        <v>8315</v>
      </c>
      <c r="R2935" t="s">
        <v>8357</v>
      </c>
      <c r="S2935" s="9">
        <f t="shared" si="118"/>
        <v>16926.956631944446</v>
      </c>
      <c r="T2935" s="9">
        <f t="shared" si="119"/>
        <v>16956.956631944446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Q2936" t="s">
        <v>8315</v>
      </c>
      <c r="R2936" t="s">
        <v>8357</v>
      </c>
      <c r="S2936" s="9">
        <f t="shared" si="118"/>
        <v>16206.636157407409</v>
      </c>
      <c r="T2936" s="9">
        <f t="shared" si="119"/>
        <v>16236.636157407409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Q2937" t="s">
        <v>8315</v>
      </c>
      <c r="R2937" t="s">
        <v>8357</v>
      </c>
      <c r="S2937" s="9">
        <f t="shared" si="118"/>
        <v>16984.583425925925</v>
      </c>
      <c r="T2937" s="9">
        <f t="shared" si="119"/>
        <v>17042.708333333332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Q2938" t="s">
        <v>8315</v>
      </c>
      <c r="R2938" t="s">
        <v>8357</v>
      </c>
      <c r="S2938" s="9">
        <f t="shared" si="118"/>
        <v>16343.650729166666</v>
      </c>
      <c r="T2938" s="9">
        <f t="shared" si="119"/>
        <v>16356.207638888889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Q2939" t="s">
        <v>8315</v>
      </c>
      <c r="R2939" t="s">
        <v>8357</v>
      </c>
      <c r="S2939" s="9">
        <f t="shared" si="118"/>
        <v>16234.457326388889</v>
      </c>
      <c r="T2939" s="9">
        <f t="shared" si="119"/>
        <v>16264.457326388889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Q2940" t="s">
        <v>8315</v>
      </c>
      <c r="R2940" t="s">
        <v>8357</v>
      </c>
      <c r="S2940" s="9">
        <f t="shared" si="118"/>
        <v>16435.703865740743</v>
      </c>
      <c r="T2940" s="9">
        <f t="shared" si="119"/>
        <v>16465.703865740743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Q2941" t="s">
        <v>8315</v>
      </c>
      <c r="R2941" t="s">
        <v>8357</v>
      </c>
      <c r="S2941" s="9">
        <f t="shared" si="118"/>
        <v>16276.809166666666</v>
      </c>
      <c r="T2941" s="9">
        <f t="shared" si="119"/>
        <v>16310.041666666666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Q2942" t="s">
        <v>8315</v>
      </c>
      <c r="R2942" t="s">
        <v>8357</v>
      </c>
      <c r="S2942" s="9">
        <f t="shared" si="118"/>
        <v>16413.773356481481</v>
      </c>
      <c r="T2942" s="9">
        <f t="shared" si="119"/>
        <v>16453.773356481481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Q2943" t="s">
        <v>8315</v>
      </c>
      <c r="R2943" t="s">
        <v>8355</v>
      </c>
      <c r="S2943" s="9">
        <f t="shared" si="118"/>
        <v>16465.960127314815</v>
      </c>
      <c r="T2943" s="9">
        <f t="shared" si="119"/>
        <v>16495.960127314815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Q2944" t="s">
        <v>8315</v>
      </c>
      <c r="R2944" t="s">
        <v>8355</v>
      </c>
      <c r="S2944" s="9">
        <f t="shared" si="118"/>
        <v>16765.803923611111</v>
      </c>
      <c r="T2944" s="9">
        <f t="shared" si="119"/>
        <v>16785.845833333333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Q2945" t="s">
        <v>8315</v>
      </c>
      <c r="R2945" t="s">
        <v>8355</v>
      </c>
      <c r="S2945" s="9">
        <f t="shared" si="118"/>
        <v>16508.129398148147</v>
      </c>
      <c r="T2945" s="9">
        <f t="shared" si="119"/>
        <v>16538.129398148147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Q2946" t="s">
        <v>8315</v>
      </c>
      <c r="R2946" t="s">
        <v>8355</v>
      </c>
      <c r="S2946" s="9">
        <f t="shared" si="118"/>
        <v>16563.914328703704</v>
      </c>
      <c r="T2946" s="9">
        <f t="shared" si="119"/>
        <v>16593.914328703704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Q2947" t="s">
        <v>8315</v>
      </c>
      <c r="R2947" t="s">
        <v>8355</v>
      </c>
      <c r="S2947" s="9">
        <f t="shared" ref="S2947:S3010" si="120">(((J2947/60)/60)/24)</f>
        <v>16549.139583333334</v>
      </c>
      <c r="T2947" s="9">
        <f t="shared" ref="T2947:T3010" si="121">(((I2947/60/60)/24))</f>
        <v>16579.139583333334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Q2948" t="s">
        <v>8315</v>
      </c>
      <c r="R2948" t="s">
        <v>8355</v>
      </c>
      <c r="S2948" s="9">
        <f t="shared" si="120"/>
        <v>16998.531157407408</v>
      </c>
      <c r="T2948" s="9">
        <f t="shared" si="121"/>
        <v>17028.531157407408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Q2949" t="s">
        <v>8315</v>
      </c>
      <c r="R2949" t="s">
        <v>8355</v>
      </c>
      <c r="S2949" s="9">
        <f t="shared" si="120"/>
        <v>17080.562118055557</v>
      </c>
      <c r="T2949" s="9">
        <f t="shared" si="121"/>
        <v>17129.715972222224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Q2950" t="s">
        <v>8315</v>
      </c>
      <c r="R2950" t="s">
        <v>8355</v>
      </c>
      <c r="S2950" s="9">
        <f t="shared" si="120"/>
        <v>16528.649224537035</v>
      </c>
      <c r="T2950" s="9">
        <f t="shared" si="121"/>
        <v>16588.649224537035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Q2951" t="s">
        <v>8315</v>
      </c>
      <c r="R2951" t="s">
        <v>8355</v>
      </c>
      <c r="S2951" s="9">
        <f t="shared" si="120"/>
        <v>16728.823113425929</v>
      </c>
      <c r="T2951" s="9">
        <f t="shared" si="121"/>
        <v>16758.864780092594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Q2952" t="s">
        <v>8315</v>
      </c>
      <c r="R2952" t="s">
        <v>8355</v>
      </c>
      <c r="S2952" s="9">
        <f t="shared" si="120"/>
        <v>16793.365185185186</v>
      </c>
      <c r="T2952" s="9">
        <f t="shared" si="121"/>
        <v>16823.365185185186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Q2953" t="s">
        <v>8315</v>
      </c>
      <c r="R2953" t="s">
        <v>8355</v>
      </c>
      <c r="S2953" s="9">
        <f t="shared" si="120"/>
        <v>16303.802928240739</v>
      </c>
      <c r="T2953" s="9">
        <f t="shared" si="121"/>
        <v>16348.802928240739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Q2954" t="s">
        <v>8315</v>
      </c>
      <c r="R2954" t="s">
        <v>8355</v>
      </c>
      <c r="S2954" s="9">
        <f t="shared" si="120"/>
        <v>17059.690266203706</v>
      </c>
      <c r="T2954" s="9">
        <f t="shared" si="121"/>
        <v>17091.166666666668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Q2955" t="s">
        <v>8315</v>
      </c>
      <c r="R2955" t="s">
        <v>8355</v>
      </c>
      <c r="S2955" s="9">
        <f t="shared" si="120"/>
        <v>16686.791909722222</v>
      </c>
      <c r="T2955" s="9">
        <f t="shared" si="121"/>
        <v>16716.791909722222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Q2956" t="s">
        <v>8315</v>
      </c>
      <c r="R2956" t="s">
        <v>8355</v>
      </c>
      <c r="S2956" s="9">
        <f t="shared" si="120"/>
        <v>17221.583368055555</v>
      </c>
      <c r="T2956" s="9">
        <f t="shared" si="121"/>
        <v>17241.541701388891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Q2957" t="s">
        <v>8315</v>
      </c>
      <c r="R2957" t="s">
        <v>8355</v>
      </c>
      <c r="S2957" s="9">
        <f t="shared" si="120"/>
        <v>16572.741307870372</v>
      </c>
      <c r="T2957" s="9">
        <f t="shared" si="121"/>
        <v>16602.741307870372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Q2958" t="s">
        <v>8315</v>
      </c>
      <c r="R2958" t="s">
        <v>8355</v>
      </c>
      <c r="S2958" s="9">
        <f t="shared" si="120"/>
        <v>16895.958912037036</v>
      </c>
      <c r="T2958" s="9">
        <f t="shared" si="121"/>
        <v>16925.958912037036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Q2959" t="s">
        <v>8315</v>
      </c>
      <c r="R2959" t="s">
        <v>8355</v>
      </c>
      <c r="S2959" s="9">
        <f t="shared" si="120"/>
        <v>16462.01125</v>
      </c>
      <c r="T2959" s="9">
        <f t="shared" si="121"/>
        <v>16521.969583333332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Q2960" t="s">
        <v>8315</v>
      </c>
      <c r="R2960" t="s">
        <v>8355</v>
      </c>
      <c r="S2960" s="9">
        <f t="shared" si="120"/>
        <v>16869.779131944444</v>
      </c>
      <c r="T2960" s="9">
        <f t="shared" si="121"/>
        <v>16929.737465277776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Q2961" t="s">
        <v>8315</v>
      </c>
      <c r="R2961" t="s">
        <v>8355</v>
      </c>
      <c r="S2961" s="9">
        <f t="shared" si="120"/>
        <v>16929.008391203704</v>
      </c>
      <c r="T2961" s="9">
        <f t="shared" si="121"/>
        <v>16959.008391203704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Q2962" t="s">
        <v>8315</v>
      </c>
      <c r="R2962" t="s">
        <v>8355</v>
      </c>
      <c r="S2962" s="9">
        <f t="shared" si="120"/>
        <v>16294.757210648148</v>
      </c>
      <c r="T2962" s="9">
        <f t="shared" si="121"/>
        <v>16324.757210648148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Q2963" t="s">
        <v>8315</v>
      </c>
      <c r="R2963" t="s">
        <v>8316</v>
      </c>
      <c r="S2963" s="9">
        <f t="shared" si="120"/>
        <v>16492.212488425928</v>
      </c>
      <c r="T2963" s="9">
        <f t="shared" si="121"/>
        <v>16520.166666666668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Q2964" t="s">
        <v>8315</v>
      </c>
      <c r="R2964" t="s">
        <v>8316</v>
      </c>
      <c r="S2964" s="9">
        <f t="shared" si="120"/>
        <v>16467.244282407406</v>
      </c>
      <c r="T2964" s="9">
        <f t="shared" si="121"/>
        <v>16495.290972222221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Q2965" t="s">
        <v>8315</v>
      </c>
      <c r="R2965" t="s">
        <v>8316</v>
      </c>
      <c r="S2965" s="9">
        <f t="shared" si="120"/>
        <v>16588.470185185186</v>
      </c>
      <c r="T2965" s="9">
        <f t="shared" si="121"/>
        <v>16618.470185185186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Q2966" t="s">
        <v>8315</v>
      </c>
      <c r="R2966" t="s">
        <v>8316</v>
      </c>
      <c r="S2966" s="9">
        <f t="shared" si="120"/>
        <v>16258.909942129629</v>
      </c>
      <c r="T2966" s="9">
        <f t="shared" si="121"/>
        <v>16288.897222222222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Q2967" t="s">
        <v>8315</v>
      </c>
      <c r="R2967" t="s">
        <v>8316</v>
      </c>
      <c r="S2967" s="9">
        <f t="shared" si="120"/>
        <v>16593.729548611111</v>
      </c>
      <c r="T2967" s="9">
        <f t="shared" si="121"/>
        <v>16623.729548611111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Q2968" t="s">
        <v>8315</v>
      </c>
      <c r="R2968" t="s">
        <v>8316</v>
      </c>
      <c r="S2968" s="9">
        <f t="shared" si="120"/>
        <v>16664.738564814816</v>
      </c>
      <c r="T2968" s="9">
        <f t="shared" si="121"/>
        <v>16694.738564814816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Q2969" t="s">
        <v>8315</v>
      </c>
      <c r="R2969" t="s">
        <v>8316</v>
      </c>
      <c r="S2969" s="9">
        <f t="shared" si="120"/>
        <v>16473.197824074075</v>
      </c>
      <c r="T2969" s="9">
        <f t="shared" si="121"/>
        <v>16503.156157407408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Q2970" t="s">
        <v>8315</v>
      </c>
      <c r="R2970" t="s">
        <v>8316</v>
      </c>
      <c r="S2970" s="9">
        <f t="shared" si="120"/>
        <v>17016.523842592593</v>
      </c>
      <c r="T2970" s="9">
        <f t="shared" si="121"/>
        <v>17030.165972222221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Q2971" t="s">
        <v>8315</v>
      </c>
      <c r="R2971" t="s">
        <v>8316</v>
      </c>
      <c r="S2971" s="9">
        <f t="shared" si="120"/>
        <v>16528.786493055555</v>
      </c>
      <c r="T2971" s="9">
        <f t="shared" si="121"/>
        <v>16558.952083333334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Q2972" t="s">
        <v>8315</v>
      </c>
      <c r="R2972" t="s">
        <v>8316</v>
      </c>
      <c r="S2972" s="9">
        <f t="shared" si="120"/>
        <v>16239.669571759259</v>
      </c>
      <c r="T2972" s="9">
        <f t="shared" si="121"/>
        <v>16269.669571759259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Q2973" t="s">
        <v>8315</v>
      </c>
      <c r="R2973" t="s">
        <v>8316</v>
      </c>
      <c r="S2973" s="9">
        <f t="shared" si="120"/>
        <v>16283.658310185185</v>
      </c>
      <c r="T2973" s="9">
        <f t="shared" si="121"/>
        <v>16313.658310185185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Q2974" t="s">
        <v>8315</v>
      </c>
      <c r="R2974" t="s">
        <v>8316</v>
      </c>
      <c r="S2974" s="9">
        <f t="shared" si="120"/>
        <v>17125.110185185185</v>
      </c>
      <c r="T2974" s="9">
        <f t="shared" si="121"/>
        <v>17140.041666666668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Q2975" t="s">
        <v>8315</v>
      </c>
      <c r="R2975" t="s">
        <v>8316</v>
      </c>
      <c r="S2975" s="9">
        <f t="shared" si="120"/>
        <v>16772.818379629629</v>
      </c>
      <c r="T2975" s="9">
        <f t="shared" si="121"/>
        <v>16801.166666666668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Q2976" t="s">
        <v>8315</v>
      </c>
      <c r="R2976" t="s">
        <v>8316</v>
      </c>
      <c r="S2976" s="9">
        <f t="shared" si="120"/>
        <v>16311.061006944445</v>
      </c>
      <c r="T2976" s="9">
        <f t="shared" si="121"/>
        <v>16339.065972222221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Q2977" t="s">
        <v>8315</v>
      </c>
      <c r="R2977" t="s">
        <v>8316</v>
      </c>
      <c r="S2977" s="9">
        <f t="shared" si="120"/>
        <v>16372.683865740741</v>
      </c>
      <c r="T2977" s="9">
        <f t="shared" si="121"/>
        <v>16401.125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Q2978" t="s">
        <v>8315</v>
      </c>
      <c r="R2978" t="s">
        <v>8316</v>
      </c>
      <c r="S2978" s="9">
        <f t="shared" si="120"/>
        <v>16856.730671296296</v>
      </c>
      <c r="T2978" s="9">
        <f t="shared" si="121"/>
        <v>16873.5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Q2979" t="s">
        <v>8315</v>
      </c>
      <c r="R2979" t="s">
        <v>8316</v>
      </c>
      <c r="S2979" s="9">
        <f t="shared" si="120"/>
        <v>16457.881180555556</v>
      </c>
      <c r="T2979" s="9">
        <f t="shared" si="121"/>
        <v>16517.093055555557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Q2980" t="s">
        <v>8315</v>
      </c>
      <c r="R2980" t="s">
        <v>8316</v>
      </c>
      <c r="S2980" s="9">
        <f t="shared" si="120"/>
        <v>16353.640590277777</v>
      </c>
      <c r="T2980" s="9">
        <f t="shared" si="121"/>
        <v>16363.249305555555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Q2981" t="s">
        <v>8315</v>
      </c>
      <c r="R2981" t="s">
        <v>8316</v>
      </c>
      <c r="S2981" s="9">
        <f t="shared" si="120"/>
        <v>16424.824340277777</v>
      </c>
      <c r="T2981" s="9">
        <f t="shared" si="121"/>
        <v>16441.25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Q2982" t="s">
        <v>8315</v>
      </c>
      <c r="R2982" t="s">
        <v>8316</v>
      </c>
      <c r="S2982" s="9">
        <f t="shared" si="120"/>
        <v>16650.915856481482</v>
      </c>
      <c r="T2982" s="9">
        <f t="shared" si="121"/>
        <v>16671.083333333332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Q2983" t="s">
        <v>8315</v>
      </c>
      <c r="R2983" t="s">
        <v>8355</v>
      </c>
      <c r="S2983" s="9">
        <f t="shared" si="120"/>
        <v>16656.559675925924</v>
      </c>
      <c r="T2983" s="9">
        <f t="shared" si="121"/>
        <v>16701.559675925924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Q2984" t="s">
        <v>8315</v>
      </c>
      <c r="R2984" t="s">
        <v>8355</v>
      </c>
      <c r="S2984" s="9">
        <f t="shared" si="120"/>
        <v>16812.68684027778</v>
      </c>
      <c r="T2984" s="9">
        <f t="shared" si="121"/>
        <v>16842.68684027778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Q2985" t="s">
        <v>8315</v>
      </c>
      <c r="R2985" t="s">
        <v>8355</v>
      </c>
      <c r="S2985" s="9">
        <f t="shared" si="120"/>
        <v>16325.632361111113</v>
      </c>
      <c r="T2985" s="9">
        <f t="shared" si="121"/>
        <v>16385.674027777779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Q2986" t="s">
        <v>8315</v>
      </c>
      <c r="R2986" t="s">
        <v>8355</v>
      </c>
      <c r="S2986" s="9">
        <f t="shared" si="120"/>
        <v>17007.278715277778</v>
      </c>
      <c r="T2986" s="9">
        <f t="shared" si="121"/>
        <v>17037.278715277778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Q2987" t="s">
        <v>8315</v>
      </c>
      <c r="R2987" t="s">
        <v>8355</v>
      </c>
      <c r="S2987" s="9">
        <f t="shared" si="120"/>
        <v>17085.973703703701</v>
      </c>
      <c r="T2987" s="9">
        <f t="shared" si="121"/>
        <v>17105.166666666668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Q2988" t="s">
        <v>8315</v>
      </c>
      <c r="R2988" t="s">
        <v>8355</v>
      </c>
      <c r="S2988" s="9">
        <f t="shared" si="120"/>
        <v>16862.500069444446</v>
      </c>
      <c r="T2988" s="9">
        <f t="shared" si="121"/>
        <v>16922.458402777778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Q2989" t="s">
        <v>8315</v>
      </c>
      <c r="R2989" t="s">
        <v>8355</v>
      </c>
      <c r="S2989" s="9">
        <f t="shared" si="120"/>
        <v>17058.307303240741</v>
      </c>
      <c r="T2989" s="9">
        <f t="shared" si="121"/>
        <v>17087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Q2990" t="s">
        <v>8315</v>
      </c>
      <c r="R2990" t="s">
        <v>8355</v>
      </c>
      <c r="S2990" s="9">
        <f t="shared" si="120"/>
        <v>16942.362048611114</v>
      </c>
      <c r="T2990" s="9">
        <f t="shared" si="121"/>
        <v>16972.362048611114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Q2991" t="s">
        <v>8315</v>
      </c>
      <c r="R2991" t="s">
        <v>8355</v>
      </c>
      <c r="S2991" s="9">
        <f t="shared" si="120"/>
        <v>16768.02039351852</v>
      </c>
      <c r="T2991" s="9">
        <f t="shared" si="121"/>
        <v>16790.207638888889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Q2992" t="s">
        <v>8315</v>
      </c>
      <c r="R2992" t="s">
        <v>8355</v>
      </c>
      <c r="S2992" s="9">
        <f t="shared" si="120"/>
        <v>16772.574305555554</v>
      </c>
      <c r="T2992" s="9">
        <f t="shared" si="121"/>
        <v>16807.574305555554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Q2993" t="s">
        <v>8315</v>
      </c>
      <c r="R2993" t="s">
        <v>8355</v>
      </c>
      <c r="S2993" s="9">
        <f t="shared" si="120"/>
        <v>17171.837152777778</v>
      </c>
      <c r="T2993" s="9">
        <f t="shared" si="121"/>
        <v>17193.837152777778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Q2994" t="s">
        <v>8315</v>
      </c>
      <c r="R2994" t="s">
        <v>8355</v>
      </c>
      <c r="S2994" s="9">
        <f t="shared" si="120"/>
        <v>17053.767476851852</v>
      </c>
      <c r="T2994" s="9">
        <f t="shared" si="121"/>
        <v>17083.767476851852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Q2995" t="s">
        <v>8315</v>
      </c>
      <c r="R2995" t="s">
        <v>8355</v>
      </c>
      <c r="S2995" s="9">
        <f t="shared" si="120"/>
        <v>16821.838738425929</v>
      </c>
      <c r="T2995" s="9">
        <f t="shared" si="121"/>
        <v>16851.838738425929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Q2996" t="s">
        <v>8315</v>
      </c>
      <c r="R2996" t="s">
        <v>8355</v>
      </c>
      <c r="S2996" s="9">
        <f t="shared" si="120"/>
        <v>16316.478842592594</v>
      </c>
      <c r="T2996" s="9">
        <f t="shared" si="121"/>
        <v>16346.478842592594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Q2997" t="s">
        <v>8315</v>
      </c>
      <c r="R2997" t="s">
        <v>8355</v>
      </c>
      <c r="S2997" s="9">
        <f t="shared" si="120"/>
        <v>17155.665173611113</v>
      </c>
      <c r="T2997" s="9">
        <f t="shared" si="121"/>
        <v>17185.665173611113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Q2998" t="s">
        <v>8315</v>
      </c>
      <c r="R2998" t="s">
        <v>8355</v>
      </c>
      <c r="S2998" s="9">
        <f t="shared" si="120"/>
        <v>16521.912500000002</v>
      </c>
      <c r="T2998" s="9">
        <f t="shared" si="121"/>
        <v>16581.912500000002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Q2999" t="s">
        <v>8315</v>
      </c>
      <c r="R2999" t="s">
        <v>8355</v>
      </c>
      <c r="S2999" s="9">
        <f t="shared" si="120"/>
        <v>17206.73371527778</v>
      </c>
      <c r="T2999" s="9">
        <f t="shared" si="121"/>
        <v>17224.207638888889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Q3000" t="s">
        <v>8315</v>
      </c>
      <c r="R3000" t="s">
        <v>8355</v>
      </c>
      <c r="S3000" s="9">
        <f t="shared" si="120"/>
        <v>16209.193622685185</v>
      </c>
      <c r="T3000" s="9">
        <f t="shared" si="121"/>
        <v>16237.184027777779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Q3001" t="s">
        <v>8315</v>
      </c>
      <c r="R3001" t="s">
        <v>8355</v>
      </c>
      <c r="S3001" s="9">
        <f t="shared" si="120"/>
        <v>17211.740277777779</v>
      </c>
      <c r="T3001" s="9">
        <f t="shared" si="121"/>
        <v>17226.083333333332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Q3002" t="s">
        <v>8315</v>
      </c>
      <c r="R3002" t="s">
        <v>8355</v>
      </c>
      <c r="S3002" s="9">
        <f t="shared" si="120"/>
        <v>17183.827199074076</v>
      </c>
      <c r="T3002" s="9">
        <f t="shared" si="121"/>
        <v>17197.75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Q3003" t="s">
        <v>8315</v>
      </c>
      <c r="R3003" t="s">
        <v>8355</v>
      </c>
      <c r="S3003" s="9">
        <f t="shared" si="120"/>
        <v>16965.895625000001</v>
      </c>
      <c r="T3003" s="9">
        <f t="shared" si="121"/>
        <v>16995.895625000001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Q3004" t="s">
        <v>8315</v>
      </c>
      <c r="R3004" t="s">
        <v>8355</v>
      </c>
      <c r="S3004" s="9">
        <f t="shared" si="120"/>
        <v>15670.83625</v>
      </c>
      <c r="T3004" s="9">
        <f t="shared" si="121"/>
        <v>15700.83625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Q3005" t="s">
        <v>8315</v>
      </c>
      <c r="R3005" t="s">
        <v>8355</v>
      </c>
      <c r="S3005" s="9">
        <f t="shared" si="120"/>
        <v>16829.849259259259</v>
      </c>
      <c r="T3005" s="9">
        <f t="shared" si="121"/>
        <v>16861.249305555557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Q3006" t="s">
        <v>8315</v>
      </c>
      <c r="R3006" t="s">
        <v>8355</v>
      </c>
      <c r="S3006" s="9">
        <f t="shared" si="120"/>
        <v>16359.881064814816</v>
      </c>
      <c r="T3006" s="9">
        <f t="shared" si="121"/>
        <v>16389.922731481482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Q3007" t="s">
        <v>8315</v>
      </c>
      <c r="R3007" t="s">
        <v>8355</v>
      </c>
      <c r="S3007" s="9">
        <f t="shared" si="120"/>
        <v>16319.674826388889</v>
      </c>
      <c r="T3007" s="9">
        <f t="shared" si="121"/>
        <v>16349.674826388889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Q3008" t="s">
        <v>8315</v>
      </c>
      <c r="R3008" t="s">
        <v>8355</v>
      </c>
      <c r="S3008" s="9">
        <f t="shared" si="120"/>
        <v>16388.75684027778</v>
      </c>
      <c r="T3008" s="9">
        <f t="shared" si="121"/>
        <v>16418.75684027778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Q3009" t="s">
        <v>8315</v>
      </c>
      <c r="R3009" t="s">
        <v>8355</v>
      </c>
      <c r="S3009" s="9">
        <f t="shared" si="120"/>
        <v>16529.216238425925</v>
      </c>
      <c r="T3009" s="9">
        <f t="shared" si="121"/>
        <v>16550.216238425925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Q3010" t="s">
        <v>8315</v>
      </c>
      <c r="R3010" t="s">
        <v>8355</v>
      </c>
      <c r="S3010" s="9">
        <f t="shared" si="120"/>
        <v>16791.212025462963</v>
      </c>
      <c r="T3010" s="9">
        <f t="shared" si="121"/>
        <v>16821.212025462963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Q3011" t="s">
        <v>8315</v>
      </c>
      <c r="R3011" t="s">
        <v>8355</v>
      </c>
      <c r="S3011" s="9">
        <f t="shared" ref="S3011:S3074" si="122">(((J3011/60)/60)/24)</f>
        <v>16370.569907407407</v>
      </c>
      <c r="T3011" s="9">
        <f t="shared" ref="T3011:T3074" si="123">(((I3011/60/60)/24))</f>
        <v>16400.611574074075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Q3012" t="s">
        <v>8315</v>
      </c>
      <c r="R3012" t="s">
        <v>8355</v>
      </c>
      <c r="S3012" s="9">
        <f t="shared" si="122"/>
        <v>16427.832395833331</v>
      </c>
      <c r="T3012" s="9">
        <f t="shared" si="123"/>
        <v>16487.832395833331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Q3013" t="s">
        <v>8315</v>
      </c>
      <c r="R3013" t="s">
        <v>8355</v>
      </c>
      <c r="S3013" s="9">
        <f t="shared" si="122"/>
        <v>16765.468935185185</v>
      </c>
      <c r="T3013" s="9">
        <f t="shared" si="123"/>
        <v>16792.957638888889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Q3014" t="s">
        <v>8315</v>
      </c>
      <c r="R3014" t="s">
        <v>8355</v>
      </c>
      <c r="S3014" s="9">
        <f t="shared" si="122"/>
        <v>16455.702893518519</v>
      </c>
      <c r="T3014" s="9">
        <f t="shared" si="123"/>
        <v>16476.702893518519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Q3015" t="s">
        <v>8315</v>
      </c>
      <c r="R3015" t="s">
        <v>8355</v>
      </c>
      <c r="S3015" s="9">
        <f t="shared" si="122"/>
        <v>16577.836215277777</v>
      </c>
      <c r="T3015" s="9">
        <f t="shared" si="123"/>
        <v>16607.836215277777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Q3016" t="s">
        <v>8315</v>
      </c>
      <c r="R3016" t="s">
        <v>8355</v>
      </c>
      <c r="S3016" s="9">
        <f t="shared" si="122"/>
        <v>16351.123611111112</v>
      </c>
      <c r="T3016" s="9">
        <f t="shared" si="123"/>
        <v>16379.208333333334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Q3017" t="s">
        <v>8315</v>
      </c>
      <c r="R3017" t="s">
        <v>8355</v>
      </c>
      <c r="S3017" s="9">
        <f t="shared" si="122"/>
        <v>16216.727291666668</v>
      </c>
      <c r="T3017" s="9">
        <f t="shared" si="123"/>
        <v>16232.166666666666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Q3018" t="s">
        <v>8315</v>
      </c>
      <c r="R3018" t="s">
        <v>8355</v>
      </c>
      <c r="S3018" s="9">
        <f t="shared" si="122"/>
        <v>16209.548055555555</v>
      </c>
      <c r="T3018" s="9">
        <f t="shared" si="123"/>
        <v>16269.548055555555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Q3019" t="s">
        <v>8315</v>
      </c>
      <c r="R3019" t="s">
        <v>8355</v>
      </c>
      <c r="S3019" s="9">
        <f t="shared" si="122"/>
        <v>16272.850034722222</v>
      </c>
      <c r="T3019" s="9">
        <f t="shared" si="123"/>
        <v>16302.850034722222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Q3020" t="s">
        <v>8315</v>
      </c>
      <c r="R3020" t="s">
        <v>8355</v>
      </c>
      <c r="S3020" s="9">
        <f t="shared" si="122"/>
        <v>16594.298333333336</v>
      </c>
      <c r="T3020" s="9">
        <f t="shared" si="123"/>
        <v>16636.916666666668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Q3021" t="s">
        <v>8315</v>
      </c>
      <c r="R3021" t="s">
        <v>8355</v>
      </c>
      <c r="S3021" s="9">
        <f t="shared" si="122"/>
        <v>16189.833564814813</v>
      </c>
      <c r="T3021" s="9">
        <f t="shared" si="123"/>
        <v>16217.125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Q3022" t="s">
        <v>8315</v>
      </c>
      <c r="R3022" t="s">
        <v>8355</v>
      </c>
      <c r="S3022" s="9">
        <f t="shared" si="122"/>
        <v>16601.84644675926</v>
      </c>
      <c r="T3022" s="9">
        <f t="shared" si="123"/>
        <v>16661.84644675926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Q3023" t="s">
        <v>8315</v>
      </c>
      <c r="R3023" t="s">
        <v>8355</v>
      </c>
      <c r="S3023" s="9">
        <f t="shared" si="122"/>
        <v>17091.618854166667</v>
      </c>
      <c r="T3023" s="9">
        <f t="shared" si="123"/>
        <v>17127.249305555557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Q3024" t="s">
        <v>8315</v>
      </c>
      <c r="R3024" t="s">
        <v>8355</v>
      </c>
      <c r="S3024" s="9">
        <f t="shared" si="122"/>
        <v>16995.95380787037</v>
      </c>
      <c r="T3024" s="9">
        <f t="shared" si="123"/>
        <v>17040.95380787037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Q3025" t="s">
        <v>8315</v>
      </c>
      <c r="R3025" t="s">
        <v>8355</v>
      </c>
      <c r="S3025" s="9">
        <f t="shared" si="122"/>
        <v>16552.675763888892</v>
      </c>
      <c r="T3025" s="9">
        <f t="shared" si="123"/>
        <v>16597.675763888892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Q3026" t="s">
        <v>8315</v>
      </c>
      <c r="R3026" t="s">
        <v>8355</v>
      </c>
      <c r="S3026" s="9">
        <f t="shared" si="122"/>
        <v>15589.993923611111</v>
      </c>
      <c r="T3026" s="9">
        <f t="shared" si="123"/>
        <v>15619.993923611111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Q3027" t="s">
        <v>8315</v>
      </c>
      <c r="R3027" t="s">
        <v>8355</v>
      </c>
      <c r="S3027" s="9">
        <f t="shared" si="122"/>
        <v>16192.509409722223</v>
      </c>
      <c r="T3027" s="9">
        <f t="shared" si="123"/>
        <v>16220.666666666666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Q3028" t="s">
        <v>8315</v>
      </c>
      <c r="R3028" t="s">
        <v>8355</v>
      </c>
      <c r="S3028" s="9">
        <f t="shared" si="122"/>
        <v>17214.459398148148</v>
      </c>
      <c r="T3028" s="9">
        <f t="shared" si="123"/>
        <v>17228.459398148148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Q3029" t="s">
        <v>8315</v>
      </c>
      <c r="R3029" t="s">
        <v>8355</v>
      </c>
      <c r="S3029" s="9">
        <f t="shared" si="122"/>
        <v>16484.704293981482</v>
      </c>
      <c r="T3029" s="9">
        <f t="shared" si="123"/>
        <v>16514.662627314814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Q3030" t="s">
        <v>8315</v>
      </c>
      <c r="R3030" t="s">
        <v>8355</v>
      </c>
      <c r="S3030" s="9">
        <f t="shared" si="122"/>
        <v>16998.264178240741</v>
      </c>
      <c r="T3030" s="9">
        <f t="shared" si="123"/>
        <v>17028.264178240741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Q3031" t="s">
        <v>8315</v>
      </c>
      <c r="R3031" t="s">
        <v>8355</v>
      </c>
      <c r="S3031" s="9">
        <f t="shared" si="122"/>
        <v>16363.708877314815</v>
      </c>
      <c r="T3031" s="9">
        <f t="shared" si="123"/>
        <v>16392.190972222223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Q3032" t="s">
        <v>8315</v>
      </c>
      <c r="R3032" t="s">
        <v>8355</v>
      </c>
      <c r="S3032" s="9">
        <f t="shared" si="122"/>
        <v>16664.74734953704</v>
      </c>
      <c r="T3032" s="9">
        <f t="shared" si="123"/>
        <v>16694.74734953704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Q3033" t="s">
        <v>8315</v>
      </c>
      <c r="R3033" t="s">
        <v>8355</v>
      </c>
      <c r="S3033" s="9">
        <f t="shared" si="122"/>
        <v>17028.882488425927</v>
      </c>
      <c r="T3033" s="9">
        <f t="shared" si="123"/>
        <v>17088.882488425927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Q3034" t="s">
        <v>8315</v>
      </c>
      <c r="R3034" t="s">
        <v>8355</v>
      </c>
      <c r="S3034" s="9">
        <f t="shared" si="122"/>
        <v>16659.044664351852</v>
      </c>
      <c r="T3034" s="9">
        <f t="shared" si="123"/>
        <v>16689.044664351852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Q3035" t="s">
        <v>8315</v>
      </c>
      <c r="R3035" t="s">
        <v>8355</v>
      </c>
      <c r="S3035" s="9">
        <f t="shared" si="122"/>
        <v>17001.110243055555</v>
      </c>
      <c r="T3035" s="9">
        <f t="shared" si="123"/>
        <v>17031.110243055555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Q3036" t="s">
        <v>8315</v>
      </c>
      <c r="R3036" t="s">
        <v>8355</v>
      </c>
      <c r="S3036" s="9">
        <f t="shared" si="122"/>
        <v>17075.535358796296</v>
      </c>
      <c r="T3036" s="9">
        <f t="shared" si="123"/>
        <v>17106.165972222221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Q3037" t="s">
        <v>8315</v>
      </c>
      <c r="R3037" t="s">
        <v>8355</v>
      </c>
      <c r="S3037" s="9">
        <f t="shared" si="122"/>
        <v>15799.560289351852</v>
      </c>
      <c r="T3037" s="9">
        <f t="shared" si="123"/>
        <v>15829.560289351852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Q3038" t="s">
        <v>8315</v>
      </c>
      <c r="R3038" t="s">
        <v>8355</v>
      </c>
      <c r="S3038" s="9">
        <f t="shared" si="122"/>
        <v>15897.785231481483</v>
      </c>
      <c r="T3038" s="9">
        <f t="shared" si="123"/>
        <v>15933.499305555555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Q3039" t="s">
        <v>8315</v>
      </c>
      <c r="R3039" t="s">
        <v>8355</v>
      </c>
      <c r="S3039" s="9">
        <f t="shared" si="122"/>
        <v>14809.893206018518</v>
      </c>
      <c r="T3039" s="9">
        <f t="shared" si="123"/>
        <v>14884.207638888889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Q3040" t="s">
        <v>8315</v>
      </c>
      <c r="R3040" t="s">
        <v>8355</v>
      </c>
      <c r="S3040" s="9">
        <f t="shared" si="122"/>
        <v>16804.252280092594</v>
      </c>
      <c r="T3040" s="9">
        <f t="shared" si="123"/>
        <v>16864.252280092594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Q3041" t="s">
        <v>8315</v>
      </c>
      <c r="R3041" t="s">
        <v>8355</v>
      </c>
      <c r="S3041" s="9">
        <f t="shared" si="122"/>
        <v>16041.794421296296</v>
      </c>
      <c r="T3041" s="9">
        <f t="shared" si="123"/>
        <v>16068.332638888889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Q3042" t="s">
        <v>8315</v>
      </c>
      <c r="R3042" t="s">
        <v>8355</v>
      </c>
      <c r="S3042" s="9">
        <f t="shared" si="122"/>
        <v>16608.791909722222</v>
      </c>
      <c r="T3042" s="9">
        <f t="shared" si="123"/>
        <v>16612.958333333332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Q3043" t="s">
        <v>8315</v>
      </c>
      <c r="R3043" t="s">
        <v>8355</v>
      </c>
      <c r="S3043" s="9">
        <f t="shared" si="122"/>
        <v>16790.868611111113</v>
      </c>
      <c r="T3043" s="9">
        <f t="shared" si="123"/>
        <v>16820.868611111113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Q3044" t="s">
        <v>8315</v>
      </c>
      <c r="R3044" t="s">
        <v>8355</v>
      </c>
      <c r="S3044" s="9">
        <f t="shared" si="122"/>
        <v>16684.688043981481</v>
      </c>
      <c r="T3044" s="9">
        <f t="shared" si="123"/>
        <v>16714.688043981481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Q3045" t="s">
        <v>8315</v>
      </c>
      <c r="R3045" t="s">
        <v>8355</v>
      </c>
      <c r="S3045" s="9">
        <f t="shared" si="122"/>
        <v>16514.070590277777</v>
      </c>
      <c r="T3045" s="9">
        <f t="shared" si="123"/>
        <v>16541.118055555555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Q3046" t="s">
        <v>8315</v>
      </c>
      <c r="R3046" t="s">
        <v>8355</v>
      </c>
      <c r="S3046" s="9">
        <f t="shared" si="122"/>
        <v>16818.726828703704</v>
      </c>
      <c r="T3046" s="9">
        <f t="shared" si="123"/>
        <v>16833.726828703704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Q3047" t="s">
        <v>8315</v>
      </c>
      <c r="R3047" t="s">
        <v>8355</v>
      </c>
      <c r="S3047" s="9">
        <f t="shared" si="122"/>
        <v>16274.155729166667</v>
      </c>
      <c r="T3047" s="9">
        <f t="shared" si="123"/>
        <v>16304.155729166667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Q3048" t="s">
        <v>8315</v>
      </c>
      <c r="R3048" t="s">
        <v>8355</v>
      </c>
      <c r="S3048" s="9">
        <f t="shared" si="122"/>
        <v>16293.803078703704</v>
      </c>
      <c r="T3048" s="9">
        <f t="shared" si="123"/>
        <v>16323.202777777777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Q3049" t="s">
        <v>8315</v>
      </c>
      <c r="R3049" t="s">
        <v>8355</v>
      </c>
      <c r="S3049" s="9">
        <f t="shared" si="122"/>
        <v>16874.989050925928</v>
      </c>
      <c r="T3049" s="9">
        <f t="shared" si="123"/>
        <v>16918.552777777779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Q3050" t="s">
        <v>8315</v>
      </c>
      <c r="R3050" t="s">
        <v>8355</v>
      </c>
      <c r="S3050" s="9">
        <f t="shared" si="122"/>
        <v>16406.901180555553</v>
      </c>
      <c r="T3050" s="9">
        <f t="shared" si="123"/>
        <v>16435.890277777777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Q3051" t="s">
        <v>8315</v>
      </c>
      <c r="R3051" t="s">
        <v>8355</v>
      </c>
      <c r="S3051" s="9">
        <f t="shared" si="122"/>
        <v>16570.014525462964</v>
      </c>
      <c r="T3051" s="9">
        <f t="shared" si="123"/>
        <v>16600.014525462964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Q3052" t="s">
        <v>8315</v>
      </c>
      <c r="R3052" t="s">
        <v>8355</v>
      </c>
      <c r="S3052" s="9">
        <f t="shared" si="122"/>
        <v>16896.16851851852</v>
      </c>
      <c r="T3052" s="9">
        <f t="shared" si="123"/>
        <v>16926.16851851852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Q3053" t="s">
        <v>8315</v>
      </c>
      <c r="R3053" t="s">
        <v>8355</v>
      </c>
      <c r="S3053" s="9">
        <f t="shared" si="122"/>
        <v>17175.416030092591</v>
      </c>
      <c r="T3053" s="9">
        <f t="shared" si="123"/>
        <v>17205.416030092591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Q3054" t="s">
        <v>8315</v>
      </c>
      <c r="R3054" t="s">
        <v>8355</v>
      </c>
      <c r="S3054" s="9">
        <f t="shared" si="122"/>
        <v>16553.670069444444</v>
      </c>
      <c r="T3054" s="9">
        <f t="shared" si="123"/>
        <v>16583.665972222221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Q3055" t="s">
        <v>8315</v>
      </c>
      <c r="R3055" t="s">
        <v>8355</v>
      </c>
      <c r="S3055" s="9">
        <f t="shared" si="122"/>
        <v>16293.761724537037</v>
      </c>
      <c r="T3055" s="9">
        <f t="shared" si="123"/>
        <v>16345.165972222223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Q3056" t="s">
        <v>8315</v>
      </c>
      <c r="R3056" t="s">
        <v>8355</v>
      </c>
      <c r="S3056" s="9">
        <f t="shared" si="122"/>
        <v>16458.832800925928</v>
      </c>
      <c r="T3056" s="9">
        <f t="shared" si="123"/>
        <v>16496.044444444444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Q3057" t="s">
        <v>8315</v>
      </c>
      <c r="R3057" t="s">
        <v>8355</v>
      </c>
      <c r="S3057" s="9">
        <f t="shared" si="122"/>
        <v>16384.958217592593</v>
      </c>
      <c r="T3057" s="9">
        <f t="shared" si="123"/>
        <v>16444.958217592593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Q3058" t="s">
        <v>8315</v>
      </c>
      <c r="R3058" t="s">
        <v>8355</v>
      </c>
      <c r="S3058" s="9">
        <f t="shared" si="122"/>
        <v>16282.636388888888</v>
      </c>
      <c r="T3058" s="9">
        <f t="shared" si="123"/>
        <v>16342.636388888888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Q3059" t="s">
        <v>8315</v>
      </c>
      <c r="R3059" t="s">
        <v>8355</v>
      </c>
      <c r="S3059" s="9">
        <f t="shared" si="122"/>
        <v>16864.650590277779</v>
      </c>
      <c r="T3059" s="9">
        <f t="shared" si="123"/>
        <v>16894.608923611111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Q3060" t="s">
        <v>8315</v>
      </c>
      <c r="R3060" t="s">
        <v>8355</v>
      </c>
      <c r="S3060" s="9">
        <f t="shared" si="122"/>
        <v>16891.374305555557</v>
      </c>
      <c r="T3060" s="9">
        <f t="shared" si="123"/>
        <v>16941.374305555557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Q3061" t="s">
        <v>8315</v>
      </c>
      <c r="R3061" t="s">
        <v>8355</v>
      </c>
      <c r="S3061" s="9">
        <f t="shared" si="122"/>
        <v>16260.935717592592</v>
      </c>
      <c r="T3061" s="9">
        <f t="shared" si="123"/>
        <v>16290.935717592592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Q3062" t="s">
        <v>8315</v>
      </c>
      <c r="R3062" t="s">
        <v>8355</v>
      </c>
      <c r="S3062" s="9">
        <f t="shared" si="122"/>
        <v>16676.274699074074</v>
      </c>
      <c r="T3062" s="9">
        <f t="shared" si="123"/>
        <v>16706.274699074074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Q3063" t="s">
        <v>8315</v>
      </c>
      <c r="R3063" t="s">
        <v>8355</v>
      </c>
      <c r="S3063" s="9">
        <f t="shared" si="122"/>
        <v>16265.78412037037</v>
      </c>
      <c r="T3063" s="9">
        <f t="shared" si="123"/>
        <v>16295.78412037037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Q3064" t="s">
        <v>8315</v>
      </c>
      <c r="R3064" t="s">
        <v>8355</v>
      </c>
      <c r="S3064" s="9">
        <f t="shared" si="122"/>
        <v>16679.535787037039</v>
      </c>
      <c r="T3064" s="9">
        <f t="shared" si="123"/>
        <v>16708.75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Q3065" t="s">
        <v>8315</v>
      </c>
      <c r="R3065" t="s">
        <v>8355</v>
      </c>
      <c r="S3065" s="9">
        <f t="shared" si="122"/>
        <v>17061.922893518517</v>
      </c>
      <c r="T3065" s="9">
        <f t="shared" si="123"/>
        <v>17096.922893518517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Q3066" t="s">
        <v>8315</v>
      </c>
      <c r="R3066" t="s">
        <v>8355</v>
      </c>
      <c r="S3066" s="9">
        <f t="shared" si="122"/>
        <v>16730.13016203704</v>
      </c>
      <c r="T3066" s="9">
        <f t="shared" si="123"/>
        <v>16761.290972222221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Q3067" t="s">
        <v>8315</v>
      </c>
      <c r="R3067" t="s">
        <v>8355</v>
      </c>
      <c r="S3067" s="9">
        <f t="shared" si="122"/>
        <v>16256.055231481483</v>
      </c>
      <c r="T3067" s="9">
        <f t="shared" si="123"/>
        <v>16281.055231481483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Q3068" t="s">
        <v>8315</v>
      </c>
      <c r="R3068" t="s">
        <v>8355</v>
      </c>
      <c r="S3068" s="9">
        <f t="shared" si="122"/>
        <v>16962.228437499998</v>
      </c>
      <c r="T3068" s="9">
        <f t="shared" si="123"/>
        <v>16992.228437499998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Q3069" t="s">
        <v>8315</v>
      </c>
      <c r="R3069" t="s">
        <v>8355</v>
      </c>
      <c r="S3069" s="9">
        <f t="shared" si="122"/>
        <v>16657.938414351851</v>
      </c>
      <c r="T3069" s="9">
        <f t="shared" si="123"/>
        <v>16687.938414351851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Q3070" t="s">
        <v>8315</v>
      </c>
      <c r="R3070" t="s">
        <v>8355</v>
      </c>
      <c r="S3070" s="9">
        <f t="shared" si="122"/>
        <v>16694.691574074073</v>
      </c>
      <c r="T3070" s="9">
        <f t="shared" si="123"/>
        <v>16724.691574074073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Q3071" t="s">
        <v>8315</v>
      </c>
      <c r="R3071" t="s">
        <v>8355</v>
      </c>
      <c r="S3071" s="9">
        <f t="shared" si="122"/>
        <v>16388.833726851852</v>
      </c>
      <c r="T3071" s="9">
        <f t="shared" si="123"/>
        <v>16418.833726851852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Q3072" t="s">
        <v>8315</v>
      </c>
      <c r="R3072" t="s">
        <v>8355</v>
      </c>
      <c r="S3072" s="9">
        <f t="shared" si="122"/>
        <v>17121.733437499999</v>
      </c>
      <c r="T3072" s="9">
        <f t="shared" si="123"/>
        <v>17142.733437499999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Q3073" t="s">
        <v>8315</v>
      </c>
      <c r="R3073" t="s">
        <v>8355</v>
      </c>
      <c r="S3073" s="9">
        <f t="shared" si="122"/>
        <v>16528.732418981483</v>
      </c>
      <c r="T3073" s="9">
        <f t="shared" si="123"/>
        <v>16546.249305555557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Q3074" t="s">
        <v>8315</v>
      </c>
      <c r="R3074" t="s">
        <v>8355</v>
      </c>
      <c r="S3074" s="9">
        <f t="shared" si="122"/>
        <v>17089.690532407407</v>
      </c>
      <c r="T3074" s="9">
        <f t="shared" si="123"/>
        <v>17104.073611111111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Q3075" t="s">
        <v>8315</v>
      </c>
      <c r="R3075" t="s">
        <v>8355</v>
      </c>
      <c r="S3075" s="9">
        <f t="shared" ref="S3075:S3138" si="124">(((J3075/60)/60)/24)</f>
        <v>16542.684027777777</v>
      </c>
      <c r="T3075" s="9">
        <f t="shared" ref="T3075:T3138" si="125">(((I3075/60/60)/24))</f>
        <v>16600.804861111112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Q3076" t="s">
        <v>8315</v>
      </c>
      <c r="R3076" t="s">
        <v>8355</v>
      </c>
      <c r="S3076" s="9">
        <f t="shared" si="124"/>
        <v>16840.57128472222</v>
      </c>
      <c r="T3076" s="9">
        <f t="shared" si="125"/>
        <v>16870.57128472222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Q3077" t="s">
        <v>8315</v>
      </c>
      <c r="R3077" t="s">
        <v>8355</v>
      </c>
      <c r="S3077" s="9">
        <f t="shared" si="124"/>
        <v>16982.102314814812</v>
      </c>
      <c r="T3077" s="9">
        <f t="shared" si="125"/>
        <v>17032.102314814812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Q3078" t="s">
        <v>8315</v>
      </c>
      <c r="R3078" t="s">
        <v>8355</v>
      </c>
      <c r="S3078" s="9">
        <f t="shared" si="124"/>
        <v>16657.651886574073</v>
      </c>
      <c r="T3078" s="9">
        <f t="shared" si="125"/>
        <v>16717.651886574073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Q3079" t="s">
        <v>8315</v>
      </c>
      <c r="R3079" t="s">
        <v>8355</v>
      </c>
      <c r="S3079" s="9">
        <f t="shared" si="124"/>
        <v>17197.956921296296</v>
      </c>
      <c r="T3079" s="9">
        <f t="shared" si="125"/>
        <v>17227.956921296296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Q3080" t="s">
        <v>8315</v>
      </c>
      <c r="R3080" t="s">
        <v>8355</v>
      </c>
      <c r="S3080" s="9">
        <f t="shared" si="124"/>
        <v>16462.138831018518</v>
      </c>
      <c r="T3080" s="9">
        <f t="shared" si="125"/>
        <v>16492.138831018518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Q3081" t="s">
        <v>8315</v>
      </c>
      <c r="R3081" t="s">
        <v>8355</v>
      </c>
      <c r="S3081" s="9">
        <f t="shared" si="124"/>
        <v>16486.713368055556</v>
      </c>
      <c r="T3081" s="9">
        <f t="shared" si="125"/>
        <v>16516.671701388888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Q3082" t="s">
        <v>8315</v>
      </c>
      <c r="R3082" t="s">
        <v>8355</v>
      </c>
      <c r="S3082" s="9">
        <f t="shared" si="124"/>
        <v>16371.028287037037</v>
      </c>
      <c r="T3082" s="9">
        <f t="shared" si="125"/>
        <v>16431.069953703704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Q3083" t="s">
        <v>8315</v>
      </c>
      <c r="R3083" t="s">
        <v>8355</v>
      </c>
      <c r="S3083" s="9">
        <f t="shared" si="124"/>
        <v>16668.181608796298</v>
      </c>
      <c r="T3083" s="9">
        <f t="shared" si="125"/>
        <v>16698.181608796298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Q3084" t="s">
        <v>8315</v>
      </c>
      <c r="R3084" t="s">
        <v>8355</v>
      </c>
      <c r="S3084" s="9">
        <f t="shared" si="124"/>
        <v>16724.922986111113</v>
      </c>
      <c r="T3084" s="9">
        <f t="shared" si="125"/>
        <v>16754.964652777777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Q3085" t="s">
        <v>8315</v>
      </c>
      <c r="R3085" t="s">
        <v>8355</v>
      </c>
      <c r="S3085" s="9">
        <f t="shared" si="124"/>
        <v>16284.563402777778</v>
      </c>
      <c r="T3085" s="9">
        <f t="shared" si="125"/>
        <v>16314.208333333334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Q3086" t="s">
        <v>8315</v>
      </c>
      <c r="R3086" t="s">
        <v>8355</v>
      </c>
      <c r="S3086" s="9">
        <f t="shared" si="124"/>
        <v>16531.723738425924</v>
      </c>
      <c r="T3086" s="9">
        <f t="shared" si="125"/>
        <v>16560.783333333333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Q3087" t="s">
        <v>8315</v>
      </c>
      <c r="R3087" t="s">
        <v>8355</v>
      </c>
      <c r="S3087" s="9">
        <f t="shared" si="124"/>
        <v>16677.88378472222</v>
      </c>
      <c r="T3087" s="9">
        <f t="shared" si="125"/>
        <v>16707.88378472222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Q3088" t="s">
        <v>8315</v>
      </c>
      <c r="R3088" t="s">
        <v>8355</v>
      </c>
      <c r="S3088" s="9">
        <f t="shared" si="124"/>
        <v>16604.67082175926</v>
      </c>
      <c r="T3088" s="9">
        <f t="shared" si="125"/>
        <v>16664.67082175926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Q3089" t="s">
        <v>8315</v>
      </c>
      <c r="R3089" t="s">
        <v>8355</v>
      </c>
      <c r="S3089" s="9">
        <f t="shared" si="124"/>
        <v>17096.150347222221</v>
      </c>
      <c r="T3089" s="9">
        <f t="shared" si="125"/>
        <v>17156.192013888889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Q3090" t="s">
        <v>8315</v>
      </c>
      <c r="R3090" t="s">
        <v>8355</v>
      </c>
      <c r="S3090" s="9">
        <f t="shared" si="124"/>
        <v>16412.57230324074</v>
      </c>
      <c r="T3090" s="9">
        <f t="shared" si="125"/>
        <v>16443.570138888888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Q3091" t="s">
        <v>8315</v>
      </c>
      <c r="R3091" t="s">
        <v>8355</v>
      </c>
      <c r="S3091" s="9">
        <f t="shared" si="124"/>
        <v>16959.542627314815</v>
      </c>
      <c r="T3091" s="9">
        <f t="shared" si="125"/>
        <v>16991.082638888889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Q3092" t="s">
        <v>8315</v>
      </c>
      <c r="R3092" t="s">
        <v>8355</v>
      </c>
      <c r="S3092" s="9">
        <f t="shared" si="124"/>
        <v>16496.818807870372</v>
      </c>
      <c r="T3092" s="9">
        <f t="shared" si="125"/>
        <v>16556.777141203704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Q3093" t="s">
        <v>8315</v>
      </c>
      <c r="R3093" t="s">
        <v>8355</v>
      </c>
      <c r="S3093" s="9">
        <f t="shared" si="124"/>
        <v>16997.948414351853</v>
      </c>
      <c r="T3093" s="9">
        <f t="shared" si="125"/>
        <v>17027.948414351853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Q3094" t="s">
        <v>8315</v>
      </c>
      <c r="R3094" t="s">
        <v>8355</v>
      </c>
      <c r="S3094" s="9">
        <f t="shared" si="124"/>
        <v>16686.619351851852</v>
      </c>
      <c r="T3094" s="9">
        <f t="shared" si="125"/>
        <v>16723.916666666668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Q3095" t="s">
        <v>8315</v>
      </c>
      <c r="R3095" t="s">
        <v>8355</v>
      </c>
      <c r="S3095" s="9">
        <f t="shared" si="124"/>
        <v>16191.909039351851</v>
      </c>
      <c r="T3095" s="9">
        <f t="shared" si="125"/>
        <v>16222.165972222223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Q3096" t="s">
        <v>8315</v>
      </c>
      <c r="R3096" t="s">
        <v>8355</v>
      </c>
      <c r="S3096" s="9">
        <f t="shared" si="124"/>
        <v>16638.795787037037</v>
      </c>
      <c r="T3096" s="9">
        <f t="shared" si="125"/>
        <v>16698.795787037037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Q3097" t="s">
        <v>8315</v>
      </c>
      <c r="R3097" t="s">
        <v>8355</v>
      </c>
      <c r="S3097" s="9">
        <f t="shared" si="124"/>
        <v>16954.025231481482</v>
      </c>
      <c r="T3097" s="9">
        <f t="shared" si="125"/>
        <v>17014.025231481482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Q3098" t="s">
        <v>8315</v>
      </c>
      <c r="R3098" t="s">
        <v>8355</v>
      </c>
      <c r="S3098" s="9">
        <f t="shared" si="124"/>
        <v>16545.825532407409</v>
      </c>
      <c r="T3098" s="9">
        <f t="shared" si="125"/>
        <v>16575.825532407409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Q3099" t="s">
        <v>8315</v>
      </c>
      <c r="R3099" t="s">
        <v>8355</v>
      </c>
      <c r="S3099" s="9">
        <f t="shared" si="124"/>
        <v>17060.503483796296</v>
      </c>
      <c r="T3099" s="9">
        <f t="shared" si="125"/>
        <v>17081.583333333332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Q3100" t="s">
        <v>8315</v>
      </c>
      <c r="R3100" t="s">
        <v>8355</v>
      </c>
      <c r="S3100" s="9">
        <f t="shared" si="124"/>
        <v>16790.792233796295</v>
      </c>
      <c r="T3100" s="9">
        <f t="shared" si="125"/>
        <v>16839.011805555554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Q3101" t="s">
        <v>8315</v>
      </c>
      <c r="R3101" t="s">
        <v>8355</v>
      </c>
      <c r="S3101" s="9">
        <f t="shared" si="124"/>
        <v>16813.189710648148</v>
      </c>
      <c r="T3101" s="9">
        <f t="shared" si="125"/>
        <v>16843.189710648148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Q3102" t="s">
        <v>8315</v>
      </c>
      <c r="R3102" t="s">
        <v>8355</v>
      </c>
      <c r="S3102" s="9">
        <f t="shared" si="124"/>
        <v>16333.622395833334</v>
      </c>
      <c r="T3102" s="9">
        <f t="shared" si="125"/>
        <v>16363.622395833334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Q3103" t="s">
        <v>8315</v>
      </c>
      <c r="R3103" t="s">
        <v>8355</v>
      </c>
      <c r="S3103" s="9">
        <f t="shared" si="124"/>
        <v>16602.383530092593</v>
      </c>
      <c r="T3103" s="9">
        <f t="shared" si="125"/>
        <v>16632.330555555556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Q3104" t="s">
        <v>8315</v>
      </c>
      <c r="R3104" t="s">
        <v>8355</v>
      </c>
      <c r="S3104" s="9">
        <f t="shared" si="124"/>
        <v>16986.340486111112</v>
      </c>
      <c r="T3104" s="9">
        <f t="shared" si="125"/>
        <v>17036.340486111112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Q3105" t="s">
        <v>8315</v>
      </c>
      <c r="R3105" t="s">
        <v>8355</v>
      </c>
      <c r="S3105" s="9">
        <f t="shared" si="124"/>
        <v>16538.156319444446</v>
      </c>
      <c r="T3105" s="9">
        <f t="shared" si="125"/>
        <v>16598.156319444446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Q3106" t="s">
        <v>8315</v>
      </c>
      <c r="R3106" t="s">
        <v>8355</v>
      </c>
      <c r="S3106" s="9">
        <f t="shared" si="124"/>
        <v>16437.908692129629</v>
      </c>
      <c r="T3106" s="9">
        <f t="shared" si="125"/>
        <v>16469.083333333332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Q3107" t="s">
        <v>8315</v>
      </c>
      <c r="R3107" t="s">
        <v>8355</v>
      </c>
      <c r="S3107" s="9">
        <f t="shared" si="124"/>
        <v>16307.718935185185</v>
      </c>
      <c r="T3107" s="9">
        <f t="shared" si="125"/>
        <v>16362.208333333334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Q3108" t="s">
        <v>8315</v>
      </c>
      <c r="R3108" t="s">
        <v>8355</v>
      </c>
      <c r="S3108" s="9">
        <f t="shared" si="124"/>
        <v>16672.429120370372</v>
      </c>
      <c r="T3108" s="9">
        <f t="shared" si="125"/>
        <v>16694.916666666668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Q3109" t="s">
        <v>8315</v>
      </c>
      <c r="R3109" t="s">
        <v>8355</v>
      </c>
      <c r="S3109" s="9">
        <f t="shared" si="124"/>
        <v>16559.814247685183</v>
      </c>
      <c r="T3109" s="9">
        <f t="shared" si="125"/>
        <v>16566.814247685183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Q3110" t="s">
        <v>8315</v>
      </c>
      <c r="R3110" t="s">
        <v>8355</v>
      </c>
      <c r="S3110" s="9">
        <f t="shared" si="124"/>
        <v>16493.680486111112</v>
      </c>
      <c r="T3110" s="9">
        <f t="shared" si="125"/>
        <v>16553.638819444444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Q3111" t="s">
        <v>8315</v>
      </c>
      <c r="R3111" t="s">
        <v>8355</v>
      </c>
      <c r="S3111" s="9">
        <f t="shared" si="124"/>
        <v>16275.125115740741</v>
      </c>
      <c r="T3111" s="9">
        <f t="shared" si="125"/>
        <v>16310.125115740741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Q3112" t="s">
        <v>8315</v>
      </c>
      <c r="R3112" t="s">
        <v>8355</v>
      </c>
      <c r="S3112" s="9">
        <f t="shared" si="124"/>
        <v>17176.031469907408</v>
      </c>
      <c r="T3112" s="9">
        <f t="shared" si="125"/>
        <v>17216.031469907408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Q3113" t="s">
        <v>8315</v>
      </c>
      <c r="R3113" t="s">
        <v>8355</v>
      </c>
      <c r="S3113" s="9">
        <f t="shared" si="124"/>
        <v>16316.595138888888</v>
      </c>
      <c r="T3113" s="9">
        <f t="shared" si="125"/>
        <v>16347.595138888888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Q3114" t="s">
        <v>8315</v>
      </c>
      <c r="R3114" t="s">
        <v>8355</v>
      </c>
      <c r="S3114" s="9">
        <f t="shared" si="124"/>
        <v>17046.121921296297</v>
      </c>
      <c r="T3114" s="9">
        <f t="shared" si="125"/>
        <v>17106.121921296297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Q3115" t="s">
        <v>8315</v>
      </c>
      <c r="R3115" t="s">
        <v>8355</v>
      </c>
      <c r="S3115" s="9">
        <f t="shared" si="124"/>
        <v>16512.731273148147</v>
      </c>
      <c r="T3115" s="9">
        <f t="shared" si="125"/>
        <v>16542.731273148147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Q3116" t="s">
        <v>8315</v>
      </c>
      <c r="R3116" t="s">
        <v>8355</v>
      </c>
      <c r="S3116" s="9">
        <f t="shared" si="124"/>
        <v>16274.632523148148</v>
      </c>
      <c r="T3116" s="9">
        <f t="shared" si="125"/>
        <v>16334.632523148148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Q3117" t="s">
        <v>8315</v>
      </c>
      <c r="R3117" t="s">
        <v>8355</v>
      </c>
      <c r="S3117" s="9">
        <f t="shared" si="124"/>
        <v>16927.447071759259</v>
      </c>
      <c r="T3117" s="9">
        <f t="shared" si="125"/>
        <v>16957.447071759259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Q3118" t="s">
        <v>8315</v>
      </c>
      <c r="R3118" t="s">
        <v>8355</v>
      </c>
      <c r="S3118" s="9">
        <f t="shared" si="124"/>
        <v>16512.51533564815</v>
      </c>
      <c r="T3118" s="9">
        <f t="shared" si="125"/>
        <v>16526.51533564815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Q3119" t="s">
        <v>8315</v>
      </c>
      <c r="R3119" t="s">
        <v>8355</v>
      </c>
      <c r="S3119" s="9">
        <f t="shared" si="124"/>
        <v>16940.374537037034</v>
      </c>
      <c r="T3119" s="9">
        <f t="shared" si="125"/>
        <v>16948.55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Q3120" t="s">
        <v>8315</v>
      </c>
      <c r="R3120" t="s">
        <v>8355</v>
      </c>
      <c r="S3120" s="9">
        <f t="shared" si="124"/>
        <v>16965.649571759259</v>
      </c>
      <c r="T3120" s="9">
        <f t="shared" si="125"/>
        <v>16984.649571759259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Q3121" t="s">
        <v>8315</v>
      </c>
      <c r="R3121" t="s">
        <v>8355</v>
      </c>
      <c r="S3121" s="9">
        <f t="shared" si="124"/>
        <v>16491.04550925926</v>
      </c>
      <c r="T3121" s="9">
        <f t="shared" si="125"/>
        <v>16521.003842592592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Q3122" t="s">
        <v>8315</v>
      </c>
      <c r="R3122" t="s">
        <v>8355</v>
      </c>
      <c r="S3122" s="9">
        <f t="shared" si="124"/>
        <v>16866.942083333335</v>
      </c>
      <c r="T3122" s="9">
        <f t="shared" si="125"/>
        <v>16926.900416666667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Q3123" t="s">
        <v>8315</v>
      </c>
      <c r="R3123" t="s">
        <v>8355</v>
      </c>
      <c r="S3123" s="9">
        <f t="shared" si="124"/>
        <v>16279.679803240741</v>
      </c>
      <c r="T3123" s="9">
        <f t="shared" si="125"/>
        <v>16339.679803240741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Q3124" t="s">
        <v>8315</v>
      </c>
      <c r="R3124" t="s">
        <v>8355</v>
      </c>
      <c r="S3124" s="9">
        <f t="shared" si="124"/>
        <v>17109.932083333333</v>
      </c>
      <c r="T3124" s="9">
        <f t="shared" si="125"/>
        <v>17114.973750000001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Q3125" t="s">
        <v>8315</v>
      </c>
      <c r="R3125" t="s">
        <v>8355</v>
      </c>
      <c r="S3125" s="9">
        <f t="shared" si="124"/>
        <v>16961.993032407405</v>
      </c>
      <c r="T3125" s="9">
        <f t="shared" si="125"/>
        <v>16991.993032407405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Q3126" t="s">
        <v>8315</v>
      </c>
      <c r="R3126" t="s">
        <v>8355</v>
      </c>
      <c r="S3126" s="9">
        <f t="shared" si="124"/>
        <v>16408.780104166668</v>
      </c>
      <c r="T3126" s="9">
        <f t="shared" si="125"/>
        <v>16468.780104166668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Q3127" t="s">
        <v>8315</v>
      </c>
      <c r="R3127" t="s">
        <v>8355</v>
      </c>
      <c r="S3127" s="9">
        <f t="shared" si="124"/>
        <v>16777.206851851854</v>
      </c>
      <c r="T3127" s="9">
        <f t="shared" si="125"/>
        <v>16807.206851851854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Q3128" t="s">
        <v>8315</v>
      </c>
      <c r="R3128" t="s">
        <v>8355</v>
      </c>
      <c r="S3128" s="9">
        <f t="shared" si="124"/>
        <v>16858.018078703706</v>
      </c>
      <c r="T3128" s="9">
        <f t="shared" si="125"/>
        <v>16887.976412037038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Q3129" t="s">
        <v>8315</v>
      </c>
      <c r="R3129" t="s">
        <v>8355</v>
      </c>
      <c r="S3129" s="9">
        <f t="shared" si="124"/>
        <v>16465.856817129628</v>
      </c>
      <c r="T3129" s="9">
        <f t="shared" si="125"/>
        <v>16495.856817129628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Q3130" t="s">
        <v>8315</v>
      </c>
      <c r="R3130" t="s">
        <v>8316</v>
      </c>
      <c r="S3130" s="9">
        <f t="shared" si="124"/>
        <v>17211.825706018517</v>
      </c>
      <c r="T3130" s="9">
        <f t="shared" si="125"/>
        <v>17241.784039351853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Q3131" t="s">
        <v>8315</v>
      </c>
      <c r="R3131" t="s">
        <v>8316</v>
      </c>
      <c r="S3131" s="9">
        <f t="shared" si="124"/>
        <v>17234.842812499999</v>
      </c>
      <c r="T3131" s="9">
        <f t="shared" si="125"/>
        <v>17274.801145833331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Q3132" t="s">
        <v>8315</v>
      </c>
      <c r="R3132" t="s">
        <v>8316</v>
      </c>
      <c r="S3132" s="9">
        <f t="shared" si="124"/>
        <v>17239.64023148148</v>
      </c>
      <c r="T3132" s="9">
        <f t="shared" si="125"/>
        <v>17270.207638888889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Q3133" t="s">
        <v>8315</v>
      </c>
      <c r="R3133" t="s">
        <v>8316</v>
      </c>
      <c r="S3133" s="9">
        <f t="shared" si="124"/>
        <v>17234.579224537036</v>
      </c>
      <c r="T3133" s="9">
        <f t="shared" si="125"/>
        <v>17264.537557870372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Q3134" t="s">
        <v>8315</v>
      </c>
      <c r="R3134" t="s">
        <v>8316</v>
      </c>
      <c r="S3134" s="9">
        <f t="shared" si="124"/>
        <v>17217.35023148148</v>
      </c>
      <c r="T3134" s="9">
        <f t="shared" si="125"/>
        <v>17277.308564814815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Q3135" t="s">
        <v>8315</v>
      </c>
      <c r="R3135" t="s">
        <v>8316</v>
      </c>
      <c r="S3135" s="9">
        <f t="shared" si="124"/>
        <v>17219.565208333333</v>
      </c>
      <c r="T3135" s="9">
        <f t="shared" si="125"/>
        <v>17249.523541666666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Q3136" t="s">
        <v>8315</v>
      </c>
      <c r="R3136" t="s">
        <v>8316</v>
      </c>
      <c r="S3136" s="9">
        <f t="shared" si="124"/>
        <v>17231.720127314817</v>
      </c>
      <c r="T3136" s="9">
        <f t="shared" si="125"/>
        <v>17252.678460648149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Q3137" t="s">
        <v>8315</v>
      </c>
      <c r="R3137" t="s">
        <v>8316</v>
      </c>
      <c r="S3137" s="9">
        <f t="shared" si="124"/>
        <v>17238.151863425926</v>
      </c>
      <c r="T3137" s="9">
        <f t="shared" si="125"/>
        <v>17260.151863425926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Q3138" t="s">
        <v>8315</v>
      </c>
      <c r="R3138" t="s">
        <v>8316</v>
      </c>
      <c r="S3138" s="9">
        <f t="shared" si="124"/>
        <v>17220.462430555555</v>
      </c>
      <c r="T3138" s="9">
        <f t="shared" si="125"/>
        <v>17256.957638888889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Q3139" t="s">
        <v>8315</v>
      </c>
      <c r="R3139" t="s">
        <v>8316</v>
      </c>
      <c r="S3139" s="9">
        <f t="shared" ref="S3139:S3202" si="126">(((J3139/60)/60)/24)</f>
        <v>17238.885057870371</v>
      </c>
      <c r="T3139" s="9">
        <f t="shared" ref="T3139:T3202" si="127">(((I3139/60/60)/24))</f>
        <v>17289.8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Q3140" t="s">
        <v>8315</v>
      </c>
      <c r="R3140" t="s">
        <v>8316</v>
      </c>
      <c r="S3140" s="9">
        <f t="shared" si="126"/>
        <v>17240.645914351851</v>
      </c>
      <c r="T3140" s="9">
        <f t="shared" si="127"/>
        <v>17259.645914351851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Q3141" t="s">
        <v>8315</v>
      </c>
      <c r="R3141" t="s">
        <v>8316</v>
      </c>
      <c r="S3141" s="9">
        <f t="shared" si="126"/>
        <v>17216.27037037037</v>
      </c>
      <c r="T3141" s="9">
        <f t="shared" si="127"/>
        <v>17250.189583333333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Q3142" t="s">
        <v>8315</v>
      </c>
      <c r="R3142" t="s">
        <v>8316</v>
      </c>
      <c r="S3142" s="9">
        <f t="shared" si="126"/>
        <v>17233.718784722223</v>
      </c>
      <c r="T3142" s="9">
        <f t="shared" si="127"/>
        <v>17263.677118055555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Q3143" t="s">
        <v>8315</v>
      </c>
      <c r="R3143" t="s">
        <v>8316</v>
      </c>
      <c r="S3143" s="9">
        <f t="shared" si="126"/>
        <v>17231.753333333334</v>
      </c>
      <c r="T3143" s="9">
        <f t="shared" si="127"/>
        <v>17272.833333333332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Q3144" t="s">
        <v>8315</v>
      </c>
      <c r="R3144" t="s">
        <v>8316</v>
      </c>
      <c r="S3144" s="9">
        <f t="shared" si="126"/>
        <v>17214.513182870371</v>
      </c>
      <c r="T3144" s="9">
        <f t="shared" si="127"/>
        <v>17244.471516203706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Q3145" t="s">
        <v>8315</v>
      </c>
      <c r="R3145" t="s">
        <v>8316</v>
      </c>
      <c r="S3145" s="9">
        <f t="shared" si="126"/>
        <v>17239.358287037037</v>
      </c>
      <c r="T3145" s="9">
        <f t="shared" si="127"/>
        <v>17265.358287037037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Q3146" t="s">
        <v>8315</v>
      </c>
      <c r="R3146" t="s">
        <v>8316</v>
      </c>
      <c r="S3146" s="9">
        <f t="shared" si="126"/>
        <v>17227.538275462965</v>
      </c>
      <c r="T3146" s="9">
        <f t="shared" si="127"/>
        <v>17244.25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Q3147" t="s">
        <v>8315</v>
      </c>
      <c r="R3147" t="s">
        <v>8316</v>
      </c>
      <c r="S3147" s="9">
        <f t="shared" si="126"/>
        <v>17193.040902777775</v>
      </c>
      <c r="T3147" s="9">
        <f t="shared" si="127"/>
        <v>17252.999236111111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Q3148" t="s">
        <v>8315</v>
      </c>
      <c r="R3148" t="s">
        <v>8316</v>
      </c>
      <c r="S3148" s="9">
        <f t="shared" si="126"/>
        <v>17227.682476851853</v>
      </c>
      <c r="T3148" s="9">
        <f t="shared" si="127"/>
        <v>17272.640810185185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Q3149" t="s">
        <v>8315</v>
      </c>
      <c r="R3149" t="s">
        <v>8316</v>
      </c>
      <c r="S3149" s="9">
        <f t="shared" si="126"/>
        <v>16340.969386574076</v>
      </c>
      <c r="T3149" s="9">
        <f t="shared" si="127"/>
        <v>16381.011053240742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Q3150" t="s">
        <v>8315</v>
      </c>
      <c r="R3150" t="s">
        <v>8316</v>
      </c>
      <c r="S3150" s="9">
        <f t="shared" si="126"/>
        <v>16322.665324074072</v>
      </c>
      <c r="T3150" s="9">
        <f t="shared" si="127"/>
        <v>16344.166666666666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Q3151" t="s">
        <v>8315</v>
      </c>
      <c r="R3151" t="s">
        <v>8316</v>
      </c>
      <c r="S3151" s="9">
        <f t="shared" si="126"/>
        <v>15657.017361111111</v>
      </c>
      <c r="T3151" s="9">
        <f t="shared" si="127"/>
        <v>15681.083333333334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Q3152" t="s">
        <v>8315</v>
      </c>
      <c r="R3152" t="s">
        <v>8316</v>
      </c>
      <c r="S3152" s="9">
        <f t="shared" si="126"/>
        <v>14909.263923611112</v>
      </c>
      <c r="T3152" s="9">
        <f t="shared" si="127"/>
        <v>14999.166666666666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Q3153" t="s">
        <v>8315</v>
      </c>
      <c r="R3153" t="s">
        <v>8316</v>
      </c>
      <c r="S3153" s="9">
        <f t="shared" si="126"/>
        <v>16293.839976851852</v>
      </c>
      <c r="T3153" s="9">
        <f t="shared" si="127"/>
        <v>16323.839976851852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Q3154" t="s">
        <v>8315</v>
      </c>
      <c r="R3154" t="s">
        <v>8316</v>
      </c>
      <c r="S3154" s="9">
        <f t="shared" si="126"/>
        <v>15981.86767361111</v>
      </c>
      <c r="T3154" s="9">
        <f t="shared" si="127"/>
        <v>16011.86767361111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Q3155" t="s">
        <v>8315</v>
      </c>
      <c r="R3155" t="s">
        <v>8316</v>
      </c>
      <c r="S3155" s="9">
        <f t="shared" si="126"/>
        <v>15064.154363425927</v>
      </c>
      <c r="T3155" s="9">
        <f t="shared" si="127"/>
        <v>15095.207638888889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Q3156" t="s">
        <v>8315</v>
      </c>
      <c r="R3156" t="s">
        <v>8316</v>
      </c>
      <c r="S3156" s="9">
        <f t="shared" si="126"/>
        <v>15401.875671296295</v>
      </c>
      <c r="T3156" s="9">
        <f t="shared" si="127"/>
        <v>15431.834004629629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Q3157" t="s">
        <v>8315</v>
      </c>
      <c r="R3157" t="s">
        <v>8316</v>
      </c>
      <c r="S3157" s="9">
        <f t="shared" si="126"/>
        <v>15664.499131944445</v>
      </c>
      <c r="T3157" s="9">
        <f t="shared" si="127"/>
        <v>15694.499131944445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Q3158" t="s">
        <v>8315</v>
      </c>
      <c r="R3158" t="s">
        <v>8316</v>
      </c>
      <c r="S3158" s="9">
        <f t="shared" si="126"/>
        <v>15457.953055555554</v>
      </c>
      <c r="T3158" s="9">
        <f t="shared" si="127"/>
        <v>15492.953055555554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Q3159" t="s">
        <v>8315</v>
      </c>
      <c r="R3159" t="s">
        <v>8316</v>
      </c>
      <c r="S3159" s="9">
        <f t="shared" si="126"/>
        <v>16260.788252314815</v>
      </c>
      <c r="T3159" s="9">
        <f t="shared" si="127"/>
        <v>16270.208333333334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Q3160" t="s">
        <v>8315</v>
      </c>
      <c r="R3160" t="s">
        <v>8316</v>
      </c>
      <c r="S3160" s="9">
        <f t="shared" si="126"/>
        <v>15878.839722222221</v>
      </c>
      <c r="T3160" s="9">
        <f t="shared" si="127"/>
        <v>15908.839722222221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Q3161" t="s">
        <v>8315</v>
      </c>
      <c r="R3161" t="s">
        <v>8316</v>
      </c>
      <c r="S3161" s="9">
        <f t="shared" si="126"/>
        <v>15315.066678240741</v>
      </c>
      <c r="T3161" s="9">
        <f t="shared" si="127"/>
        <v>15357.958333333334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Q3162" t="s">
        <v>8315</v>
      </c>
      <c r="R3162" t="s">
        <v>8316</v>
      </c>
      <c r="S3162" s="9">
        <f t="shared" si="126"/>
        <v>16272.264895833332</v>
      </c>
      <c r="T3162" s="9">
        <f t="shared" si="127"/>
        <v>16295.207638888889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Q3163" t="s">
        <v>8315</v>
      </c>
      <c r="R3163" t="s">
        <v>8316</v>
      </c>
      <c r="S3163" s="9">
        <f t="shared" si="126"/>
        <v>16328.536134259261</v>
      </c>
      <c r="T3163" s="9">
        <f t="shared" si="127"/>
        <v>16358.536134259261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Q3164" t="s">
        <v>8315</v>
      </c>
      <c r="R3164" t="s">
        <v>8316</v>
      </c>
      <c r="S3164" s="9">
        <f t="shared" si="126"/>
        <v>16230.685902777777</v>
      </c>
      <c r="T3164" s="9">
        <f t="shared" si="127"/>
        <v>16258.083333333334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Q3165" t="s">
        <v>8315</v>
      </c>
      <c r="R3165" t="s">
        <v>8316</v>
      </c>
      <c r="S3165" s="9">
        <f t="shared" si="126"/>
        <v>16206.753761574075</v>
      </c>
      <c r="T3165" s="9">
        <f t="shared" si="127"/>
        <v>16236.753761574075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Q3166" t="s">
        <v>8315</v>
      </c>
      <c r="R3166" t="s">
        <v>8316</v>
      </c>
      <c r="S3166" s="9">
        <f t="shared" si="126"/>
        <v>16197.805729166668</v>
      </c>
      <c r="T3166" s="9">
        <f t="shared" si="127"/>
        <v>16230.805729166668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Q3167" t="s">
        <v>8315</v>
      </c>
      <c r="R3167" t="s">
        <v>8316</v>
      </c>
      <c r="S3167" s="9">
        <f t="shared" si="126"/>
        <v>15075.159259259259</v>
      </c>
      <c r="T3167" s="9">
        <f t="shared" si="127"/>
        <v>15097.165972222223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Q3168" t="s">
        <v>8315</v>
      </c>
      <c r="R3168" t="s">
        <v>8316</v>
      </c>
      <c r="S3168" s="9">
        <f t="shared" si="126"/>
        <v>16371.691585648148</v>
      </c>
      <c r="T3168" s="9">
        <f t="shared" si="127"/>
        <v>16400.332638888889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Q3169" t="s">
        <v>8315</v>
      </c>
      <c r="R3169" t="s">
        <v>8316</v>
      </c>
      <c r="S3169" s="9">
        <f t="shared" si="126"/>
        <v>16270.175706018517</v>
      </c>
      <c r="T3169" s="9">
        <f t="shared" si="127"/>
        <v>16284.175706018517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Q3170" t="s">
        <v>8315</v>
      </c>
      <c r="R3170" t="s">
        <v>8316</v>
      </c>
      <c r="S3170" s="9">
        <f t="shared" si="126"/>
        <v>16203.105937500002</v>
      </c>
      <c r="T3170" s="9">
        <f t="shared" si="127"/>
        <v>16234.916666666666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Q3171" t="s">
        <v>8315</v>
      </c>
      <c r="R3171" t="s">
        <v>8316</v>
      </c>
      <c r="S3171" s="9">
        <f t="shared" si="126"/>
        <v>16022.737974537036</v>
      </c>
      <c r="T3171" s="9">
        <f t="shared" si="127"/>
        <v>16052.207638888889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Q3172" t="s">
        <v>8315</v>
      </c>
      <c r="R3172" t="s">
        <v>8316</v>
      </c>
      <c r="S3172" s="9">
        <f t="shared" si="126"/>
        <v>16220.080370370371</v>
      </c>
      <c r="T3172" s="9">
        <f t="shared" si="127"/>
        <v>16253.166666666666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Q3173" t="s">
        <v>8315</v>
      </c>
      <c r="R3173" t="s">
        <v>8316</v>
      </c>
      <c r="S3173" s="9">
        <f t="shared" si="126"/>
        <v>16897.608310185184</v>
      </c>
      <c r="T3173" s="9">
        <f t="shared" si="127"/>
        <v>16927.608310185184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Q3174" t="s">
        <v>8315</v>
      </c>
      <c r="R3174" t="s">
        <v>8316</v>
      </c>
      <c r="S3174" s="9">
        <f t="shared" si="126"/>
        <v>15354.729953703703</v>
      </c>
      <c r="T3174" s="9">
        <f t="shared" si="127"/>
        <v>15384.729953703703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Q3175" t="s">
        <v>8315</v>
      </c>
      <c r="R3175" t="s">
        <v>8316</v>
      </c>
      <c r="S3175" s="9">
        <f t="shared" si="126"/>
        <v>16309.878379629628</v>
      </c>
      <c r="T3175" s="9">
        <f t="shared" si="127"/>
        <v>16339.878379629628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Q3176" t="s">
        <v>8315</v>
      </c>
      <c r="R3176" t="s">
        <v>8316</v>
      </c>
      <c r="S3176" s="9">
        <f t="shared" si="126"/>
        <v>16293.864675925926</v>
      </c>
      <c r="T3176" s="9">
        <f t="shared" si="127"/>
        <v>16307.864675925926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Q3177" t="s">
        <v>8315</v>
      </c>
      <c r="R3177" t="s">
        <v>8316</v>
      </c>
      <c r="S3177" s="9">
        <f t="shared" si="126"/>
        <v>14962.886886574073</v>
      </c>
      <c r="T3177" s="9">
        <f t="shared" si="127"/>
        <v>15022.886886574073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Q3178" t="s">
        <v>8315</v>
      </c>
      <c r="R3178" t="s">
        <v>8316</v>
      </c>
      <c r="S3178" s="9">
        <f t="shared" si="126"/>
        <v>15908.930914351849</v>
      </c>
      <c r="T3178" s="9">
        <f t="shared" si="127"/>
        <v>15935.625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Q3179" t="s">
        <v>8315</v>
      </c>
      <c r="R3179" t="s">
        <v>8316</v>
      </c>
      <c r="S3179" s="9">
        <f t="shared" si="126"/>
        <v>16212.666770833333</v>
      </c>
      <c r="T3179" s="9">
        <f t="shared" si="127"/>
        <v>16242.666770833333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Q3180" t="s">
        <v>8315</v>
      </c>
      <c r="R3180" t="s">
        <v>8316</v>
      </c>
      <c r="S3180" s="9">
        <f t="shared" si="126"/>
        <v>16237.605034722221</v>
      </c>
      <c r="T3180" s="9">
        <f t="shared" si="127"/>
        <v>16267.605034722221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Q3181" t="s">
        <v>8315</v>
      </c>
      <c r="R3181" t="s">
        <v>8316</v>
      </c>
      <c r="S3181" s="9">
        <f t="shared" si="126"/>
        <v>15806.702210648147</v>
      </c>
      <c r="T3181" s="9">
        <f t="shared" si="127"/>
        <v>15831.702210648147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Q3182" t="s">
        <v>8315</v>
      </c>
      <c r="R3182" t="s">
        <v>8316</v>
      </c>
      <c r="S3182" s="9">
        <f t="shared" si="126"/>
        <v>16211.412604166666</v>
      </c>
      <c r="T3182" s="9">
        <f t="shared" si="127"/>
        <v>16241.412604166666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Q3183" t="s">
        <v>8315</v>
      </c>
      <c r="R3183" t="s">
        <v>8316</v>
      </c>
      <c r="S3183" s="9">
        <f t="shared" si="126"/>
        <v>16210.310034722221</v>
      </c>
      <c r="T3183" s="9">
        <f t="shared" si="127"/>
        <v>16236.666666666666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Q3184" t="s">
        <v>8315</v>
      </c>
      <c r="R3184" t="s">
        <v>8316</v>
      </c>
      <c r="S3184" s="9">
        <f t="shared" si="126"/>
        <v>15314.949317129629</v>
      </c>
      <c r="T3184" s="9">
        <f t="shared" si="127"/>
        <v>15370.708333333334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Q3185" t="s">
        <v>8315</v>
      </c>
      <c r="R3185" t="s">
        <v>8316</v>
      </c>
      <c r="S3185" s="9">
        <f t="shared" si="126"/>
        <v>15922.794780092592</v>
      </c>
      <c r="T3185" s="9">
        <f t="shared" si="127"/>
        <v>15940.794780092592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Q3186" t="s">
        <v>8315</v>
      </c>
      <c r="R3186" t="s">
        <v>8316</v>
      </c>
      <c r="S3186" s="9">
        <f t="shared" si="126"/>
        <v>16222.993414351849</v>
      </c>
      <c r="T3186" s="9">
        <f t="shared" si="127"/>
        <v>16252.993414351849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Q3187" t="s">
        <v>8315</v>
      </c>
      <c r="R3187" t="s">
        <v>8316</v>
      </c>
      <c r="S3187" s="9">
        <f t="shared" si="126"/>
        <v>16260.977326388891</v>
      </c>
      <c r="T3187" s="9">
        <f t="shared" si="127"/>
        <v>16267.977326388891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Q3188" t="s">
        <v>8315</v>
      </c>
      <c r="R3188" t="s">
        <v>8316</v>
      </c>
      <c r="S3188" s="9">
        <f t="shared" si="126"/>
        <v>16299.924050925925</v>
      </c>
      <c r="T3188" s="9">
        <f t="shared" si="127"/>
        <v>16329.875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Q3189" t="s">
        <v>8315</v>
      </c>
      <c r="R3189" t="s">
        <v>8316</v>
      </c>
      <c r="S3189" s="9">
        <f t="shared" si="126"/>
        <v>16266.666354166666</v>
      </c>
      <c r="T3189" s="9">
        <f t="shared" si="127"/>
        <v>16286.666354166666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Q3190" t="s">
        <v>8315</v>
      </c>
      <c r="R3190" t="s">
        <v>8357</v>
      </c>
      <c r="S3190" s="9">
        <f t="shared" si="126"/>
        <v>16575.415532407405</v>
      </c>
      <c r="T3190" s="9">
        <f t="shared" si="127"/>
        <v>16596.415532407405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Q3191" t="s">
        <v>8315</v>
      </c>
      <c r="R3191" t="s">
        <v>8357</v>
      </c>
      <c r="S3191" s="9">
        <f t="shared" si="126"/>
        <v>16549.346435185184</v>
      </c>
      <c r="T3191" s="9">
        <f t="shared" si="127"/>
        <v>16579.346435185184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Q3192" t="s">
        <v>8315</v>
      </c>
      <c r="R3192" t="s">
        <v>8357</v>
      </c>
      <c r="S3192" s="9">
        <f t="shared" si="126"/>
        <v>17114.151331018518</v>
      </c>
      <c r="T3192" s="9">
        <f t="shared" si="127"/>
        <v>17144.192997685186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Q3193" t="s">
        <v>8315</v>
      </c>
      <c r="R3193" t="s">
        <v>8357</v>
      </c>
      <c r="S3193" s="9">
        <f t="shared" si="126"/>
        <v>16969.75542824074</v>
      </c>
      <c r="T3193" s="9">
        <f t="shared" si="127"/>
        <v>17029.75542824074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Q3194" t="s">
        <v>8315</v>
      </c>
      <c r="R3194" t="s">
        <v>8357</v>
      </c>
      <c r="S3194" s="9">
        <f t="shared" si="126"/>
        <v>16449.940497685184</v>
      </c>
      <c r="T3194" s="9">
        <f t="shared" si="127"/>
        <v>16494.916666666668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Q3195" t="s">
        <v>8315</v>
      </c>
      <c r="R3195" t="s">
        <v>8357</v>
      </c>
      <c r="S3195" s="9">
        <f t="shared" si="126"/>
        <v>16441.968240740742</v>
      </c>
      <c r="T3195" s="9">
        <f t="shared" si="127"/>
        <v>16486.968240740742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Q3196" t="s">
        <v>8315</v>
      </c>
      <c r="R3196" t="s">
        <v>8357</v>
      </c>
      <c r="S3196" s="9">
        <f t="shared" si="126"/>
        <v>16613.06247685185</v>
      </c>
      <c r="T3196" s="9">
        <f t="shared" si="127"/>
        <v>16643.06247685185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Q3197" t="s">
        <v>8315</v>
      </c>
      <c r="R3197" t="s">
        <v>8357</v>
      </c>
      <c r="S3197" s="9">
        <f t="shared" si="126"/>
        <v>16448.594236111112</v>
      </c>
      <c r="T3197" s="9">
        <f t="shared" si="127"/>
        <v>16478.594236111112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Q3198" t="s">
        <v>8315</v>
      </c>
      <c r="R3198" t="s">
        <v>8357</v>
      </c>
      <c r="S3198" s="9">
        <f t="shared" si="126"/>
        <v>16588.598090277777</v>
      </c>
      <c r="T3198" s="9">
        <f t="shared" si="127"/>
        <v>16648.583333333332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Q3199" t="s">
        <v>8315</v>
      </c>
      <c r="R3199" t="s">
        <v>8357</v>
      </c>
      <c r="S3199" s="9">
        <f t="shared" si="126"/>
        <v>16440.493263888889</v>
      </c>
      <c r="T3199" s="9">
        <f t="shared" si="127"/>
        <v>16470.493263888889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Q3200" t="s">
        <v>8315</v>
      </c>
      <c r="R3200" t="s">
        <v>8357</v>
      </c>
      <c r="S3200" s="9">
        <f t="shared" si="126"/>
        <v>16444.424502314814</v>
      </c>
      <c r="T3200" s="9">
        <f t="shared" si="127"/>
        <v>16482.424502314814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Q3201" t="s">
        <v>8315</v>
      </c>
      <c r="R3201" t="s">
        <v>8357</v>
      </c>
      <c r="S3201" s="9">
        <f t="shared" si="126"/>
        <v>16289.761782407406</v>
      </c>
      <c r="T3201" s="9">
        <f t="shared" si="127"/>
        <v>16319.875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Q3202" t="s">
        <v>8315</v>
      </c>
      <c r="R3202" t="s">
        <v>8357</v>
      </c>
      <c r="S3202" s="9">
        <f t="shared" si="126"/>
        <v>16891.320613425927</v>
      </c>
      <c r="T3202" s="9">
        <f t="shared" si="127"/>
        <v>16921.231944444444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Q3203" t="s">
        <v>8315</v>
      </c>
      <c r="R3203" t="s">
        <v>8357</v>
      </c>
      <c r="S3203" s="9">
        <f t="shared" ref="S3203:S3266" si="128">(((J3203/60)/60)/24)</f>
        <v>16292.767094907407</v>
      </c>
      <c r="T3203" s="9">
        <f t="shared" ref="T3203:T3266" si="129">(((I3203/60/60)/24))</f>
        <v>16313.767094907407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Q3204" t="s">
        <v>8315</v>
      </c>
      <c r="R3204" t="s">
        <v>8357</v>
      </c>
      <c r="S3204" s="9">
        <f t="shared" si="128"/>
        <v>16724.853541666667</v>
      </c>
      <c r="T3204" s="9">
        <f t="shared" si="129"/>
        <v>16783.249305555557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Q3205" t="s">
        <v>8315</v>
      </c>
      <c r="R3205" t="s">
        <v>8357</v>
      </c>
      <c r="S3205" s="9">
        <f t="shared" si="128"/>
        <v>16673.988680555554</v>
      </c>
      <c r="T3205" s="9">
        <f t="shared" si="129"/>
        <v>16703.988680555554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Q3206" t="s">
        <v>8315</v>
      </c>
      <c r="R3206" t="s">
        <v>8357</v>
      </c>
      <c r="S3206" s="9">
        <f t="shared" si="128"/>
        <v>16603.686099537037</v>
      </c>
      <c r="T3206" s="9">
        <f t="shared" si="129"/>
        <v>16633.676388888889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Q3207" t="s">
        <v>8315</v>
      </c>
      <c r="R3207" t="s">
        <v>8357</v>
      </c>
      <c r="S3207" s="9">
        <f t="shared" si="128"/>
        <v>16526.374675925927</v>
      </c>
      <c r="T3207" s="9">
        <f t="shared" si="129"/>
        <v>16556.374675925927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Q3208" t="s">
        <v>8315</v>
      </c>
      <c r="R3208" t="s">
        <v>8357</v>
      </c>
      <c r="S3208" s="9">
        <f t="shared" si="128"/>
        <v>16667.276053240741</v>
      </c>
      <c r="T3208" s="9">
        <f t="shared" si="129"/>
        <v>16697.276053240741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Q3209" t="s">
        <v>8315</v>
      </c>
      <c r="R3209" t="s">
        <v>8357</v>
      </c>
      <c r="S3209" s="9">
        <f t="shared" si="128"/>
        <v>16488.277858796297</v>
      </c>
      <c r="T3209" s="9">
        <f t="shared" si="129"/>
        <v>16548.236192129629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Q3210" t="s">
        <v>8315</v>
      </c>
      <c r="R3210" t="s">
        <v>8316</v>
      </c>
      <c r="S3210" s="9">
        <f t="shared" si="128"/>
        <v>16258.605057870373</v>
      </c>
      <c r="T3210" s="9">
        <f t="shared" si="129"/>
        <v>16279.605057870373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Q3211" t="s">
        <v>8315</v>
      </c>
      <c r="R3211" t="s">
        <v>8316</v>
      </c>
      <c r="S3211" s="9">
        <f t="shared" si="128"/>
        <v>16209.637245370372</v>
      </c>
      <c r="T3211" s="9">
        <f t="shared" si="129"/>
        <v>16241.958333333334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Q3212" t="s">
        <v>8315</v>
      </c>
      <c r="R3212" t="s">
        <v>8316</v>
      </c>
      <c r="S3212" s="9">
        <f t="shared" si="128"/>
        <v>15444.936562499999</v>
      </c>
      <c r="T3212" s="9">
        <f t="shared" si="129"/>
        <v>15492.165972222223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Q3213" t="s">
        <v>8315</v>
      </c>
      <c r="R3213" t="s">
        <v>8316</v>
      </c>
      <c r="S3213" s="9">
        <f t="shared" si="128"/>
        <v>16265.586574074076</v>
      </c>
      <c r="T3213" s="9">
        <f t="shared" si="129"/>
        <v>16297.083333333334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Q3214" t="s">
        <v>8315</v>
      </c>
      <c r="R3214" t="s">
        <v>8316</v>
      </c>
      <c r="S3214" s="9">
        <f t="shared" si="128"/>
        <v>16260.795729166668</v>
      </c>
      <c r="T3214" s="9">
        <f t="shared" si="129"/>
        <v>16290.795729166668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Q3215" t="s">
        <v>8315</v>
      </c>
      <c r="R3215" t="s">
        <v>8316</v>
      </c>
      <c r="S3215" s="9">
        <f t="shared" si="128"/>
        <v>16602.763414351852</v>
      </c>
      <c r="T3215" s="9">
        <f t="shared" si="129"/>
        <v>16642.763414351852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Q3216" t="s">
        <v>8315</v>
      </c>
      <c r="R3216" t="s">
        <v>8316</v>
      </c>
      <c r="S3216" s="9">
        <f t="shared" si="128"/>
        <v>16768.792511574073</v>
      </c>
      <c r="T3216" s="9">
        <f t="shared" si="129"/>
        <v>16805.996527777777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Q3217" t="s">
        <v>8315</v>
      </c>
      <c r="R3217" t="s">
        <v>8316</v>
      </c>
      <c r="S3217" s="9">
        <f t="shared" si="128"/>
        <v>16650.665173611113</v>
      </c>
      <c r="T3217" s="9">
        <f t="shared" si="129"/>
        <v>16688.165972222221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Q3218" t="s">
        <v>8315</v>
      </c>
      <c r="R3218" t="s">
        <v>8316</v>
      </c>
      <c r="S3218" s="9">
        <f t="shared" si="128"/>
        <v>16596.462627314813</v>
      </c>
      <c r="T3218" s="9">
        <f t="shared" si="129"/>
        <v>16627.604166666668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Q3219" t="s">
        <v>8315</v>
      </c>
      <c r="R3219" t="s">
        <v>8316</v>
      </c>
      <c r="S3219" s="9">
        <f t="shared" si="128"/>
        <v>17079.546111111111</v>
      </c>
      <c r="T3219" s="9">
        <f t="shared" si="129"/>
        <v>17109.546111111111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Q3220" t="s">
        <v>8315</v>
      </c>
      <c r="R3220" t="s">
        <v>8316</v>
      </c>
      <c r="S3220" s="9">
        <f t="shared" si="128"/>
        <v>16402.002152777779</v>
      </c>
      <c r="T3220" s="9">
        <f t="shared" si="129"/>
        <v>16435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Q3221" t="s">
        <v>8315</v>
      </c>
      <c r="R3221" t="s">
        <v>8316</v>
      </c>
      <c r="S3221" s="9">
        <f t="shared" si="128"/>
        <v>16481.983182870372</v>
      </c>
      <c r="T3221" s="9">
        <f t="shared" si="129"/>
        <v>16516.941516203704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Q3222" t="s">
        <v>8315</v>
      </c>
      <c r="R3222" t="s">
        <v>8316</v>
      </c>
      <c r="S3222" s="9">
        <f t="shared" si="128"/>
        <v>17203.833379629628</v>
      </c>
      <c r="T3222" s="9">
        <f t="shared" si="129"/>
        <v>17237.875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Q3223" t="s">
        <v>8315</v>
      </c>
      <c r="R3223" t="s">
        <v>8316</v>
      </c>
      <c r="S3223" s="9">
        <f t="shared" si="128"/>
        <v>16586.696793981482</v>
      </c>
      <c r="T3223" s="9">
        <f t="shared" si="129"/>
        <v>16621.696793981482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Q3224" t="s">
        <v>8315</v>
      </c>
      <c r="R3224" t="s">
        <v>8316</v>
      </c>
      <c r="S3224" s="9">
        <f t="shared" si="128"/>
        <v>16701.582141203704</v>
      </c>
      <c r="T3224" s="9">
        <f t="shared" si="129"/>
        <v>16732.895138888889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Q3225" t="s">
        <v>8315</v>
      </c>
      <c r="R3225" t="s">
        <v>8316</v>
      </c>
      <c r="S3225" s="9">
        <f t="shared" si="128"/>
        <v>16637.835370370372</v>
      </c>
      <c r="T3225" s="9">
        <f t="shared" si="129"/>
        <v>16667.835370370372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Q3226" t="s">
        <v>8315</v>
      </c>
      <c r="R3226" t="s">
        <v>8316</v>
      </c>
      <c r="S3226" s="9">
        <f t="shared" si="128"/>
        <v>17128.850844907407</v>
      </c>
      <c r="T3226" s="9">
        <f t="shared" si="129"/>
        <v>17176.208333333332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Q3227" t="s">
        <v>8315</v>
      </c>
      <c r="R3227" t="s">
        <v>8316</v>
      </c>
      <c r="S3227" s="9">
        <f t="shared" si="128"/>
        <v>16934.559467592593</v>
      </c>
      <c r="T3227" s="9">
        <f t="shared" si="129"/>
        <v>16955.875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Q3228" t="s">
        <v>8315</v>
      </c>
      <c r="R3228" t="s">
        <v>8316</v>
      </c>
      <c r="S3228" s="9">
        <f t="shared" si="128"/>
        <v>16708.583472222221</v>
      </c>
      <c r="T3228" s="9">
        <f t="shared" si="129"/>
        <v>16738.583472222221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Q3229" t="s">
        <v>8315</v>
      </c>
      <c r="R3229" t="s">
        <v>8316</v>
      </c>
      <c r="S3229" s="9">
        <f t="shared" si="128"/>
        <v>17153.882361111111</v>
      </c>
      <c r="T3229" s="9">
        <f t="shared" si="129"/>
        <v>17183.882361111111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Q3230" t="s">
        <v>8315</v>
      </c>
      <c r="R3230" t="s">
        <v>8316</v>
      </c>
      <c r="S3230" s="9">
        <f t="shared" si="128"/>
        <v>16754.709305555556</v>
      </c>
      <c r="T3230" s="9">
        <f t="shared" si="129"/>
        <v>16786.207638888889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Q3231" t="s">
        <v>8315</v>
      </c>
      <c r="R3231" t="s">
        <v>8316</v>
      </c>
      <c r="S3231" s="9">
        <f t="shared" si="128"/>
        <v>16364.291643518518</v>
      </c>
      <c r="T3231" s="9">
        <f t="shared" si="129"/>
        <v>16394.333310185186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Q3232" t="s">
        <v>8315</v>
      </c>
      <c r="R3232" t="s">
        <v>8316</v>
      </c>
      <c r="S3232" s="9">
        <f t="shared" si="128"/>
        <v>16329.168125000002</v>
      </c>
      <c r="T3232" s="9">
        <f t="shared" si="129"/>
        <v>16344.165972222223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Q3233" t="s">
        <v>8315</v>
      </c>
      <c r="R3233" t="s">
        <v>8316</v>
      </c>
      <c r="S3233" s="9">
        <f t="shared" si="128"/>
        <v>16877.943831018518</v>
      </c>
      <c r="T3233" s="9">
        <f t="shared" si="129"/>
        <v>16907.943831018518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Q3234" t="s">
        <v>8315</v>
      </c>
      <c r="R3234" t="s">
        <v>8316</v>
      </c>
      <c r="S3234" s="9">
        <f t="shared" si="128"/>
        <v>16894.813854166667</v>
      </c>
      <c r="T3234" s="9">
        <f t="shared" si="129"/>
        <v>16925.165972222221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Q3235" t="s">
        <v>8315</v>
      </c>
      <c r="R3235" t="s">
        <v>8316</v>
      </c>
      <c r="S3235" s="9">
        <f t="shared" si="128"/>
        <v>17197.805034722223</v>
      </c>
      <c r="T3235" s="9">
        <f t="shared" si="129"/>
        <v>17227.805034722223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Q3236" t="s">
        <v>8315</v>
      </c>
      <c r="R3236" t="s">
        <v>8316</v>
      </c>
      <c r="S3236" s="9">
        <f t="shared" si="128"/>
        <v>17165.789444444443</v>
      </c>
      <c r="T3236" s="9">
        <f t="shared" si="129"/>
        <v>17198.979861111111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Q3237" t="s">
        <v>8315</v>
      </c>
      <c r="R3237" t="s">
        <v>8316</v>
      </c>
      <c r="S3237" s="9">
        <f t="shared" si="128"/>
        <v>16953.3478125</v>
      </c>
      <c r="T3237" s="9">
        <f t="shared" si="129"/>
        <v>16983.3478125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Q3238" t="s">
        <v>8315</v>
      </c>
      <c r="R3238" t="s">
        <v>8316</v>
      </c>
      <c r="S3238" s="9">
        <f t="shared" si="128"/>
        <v>17133.917048611111</v>
      </c>
      <c r="T3238" s="9">
        <f t="shared" si="129"/>
        <v>17163.917048611111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Q3239" t="s">
        <v>8315</v>
      </c>
      <c r="R3239" t="s">
        <v>8316</v>
      </c>
      <c r="S3239" s="9">
        <f t="shared" si="128"/>
        <v>16683.474351851852</v>
      </c>
      <c r="T3239" s="9">
        <f t="shared" si="129"/>
        <v>16707.165972222221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Q3240" t="s">
        <v>8315</v>
      </c>
      <c r="R3240" t="s">
        <v>8316</v>
      </c>
      <c r="S3240" s="9">
        <f t="shared" si="128"/>
        <v>16587.510393518518</v>
      </c>
      <c r="T3240" s="9">
        <f t="shared" si="129"/>
        <v>16617.510393518518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Q3241" t="s">
        <v>8315</v>
      </c>
      <c r="R3241" t="s">
        <v>8316</v>
      </c>
      <c r="S3241" s="9">
        <f t="shared" si="128"/>
        <v>16709.089039351853</v>
      </c>
      <c r="T3241" s="9">
        <f t="shared" si="129"/>
        <v>16733.999305555557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Q3242" t="s">
        <v>8315</v>
      </c>
      <c r="R3242" t="s">
        <v>8316</v>
      </c>
      <c r="S3242" s="9">
        <f t="shared" si="128"/>
        <v>17185.693842592595</v>
      </c>
      <c r="T3242" s="9">
        <f t="shared" si="129"/>
        <v>17213.958333333332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Q3243" t="s">
        <v>8315</v>
      </c>
      <c r="R3243" t="s">
        <v>8316</v>
      </c>
      <c r="S3243" s="9">
        <f t="shared" si="128"/>
        <v>16324.324884259258</v>
      </c>
      <c r="T3243" s="9">
        <f t="shared" si="129"/>
        <v>16357.290972222223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Q3244" t="s">
        <v>8315</v>
      </c>
      <c r="R3244" t="s">
        <v>8316</v>
      </c>
      <c r="S3244" s="9">
        <f t="shared" si="128"/>
        <v>16302.755694444444</v>
      </c>
      <c r="T3244" s="9">
        <f t="shared" si="129"/>
        <v>16332.755694444444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Q3245" t="s">
        <v>8315</v>
      </c>
      <c r="R3245" t="s">
        <v>8316</v>
      </c>
      <c r="S3245" s="9">
        <f t="shared" si="128"/>
        <v>16693.096782407407</v>
      </c>
      <c r="T3245" s="9">
        <f t="shared" si="129"/>
        <v>16717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Q3246" t="s">
        <v>8315</v>
      </c>
      <c r="R3246" t="s">
        <v>8316</v>
      </c>
      <c r="S3246" s="9">
        <f t="shared" si="128"/>
        <v>17106.694236111111</v>
      </c>
      <c r="T3246" s="9">
        <f t="shared" si="129"/>
        <v>17136.735902777778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Q3247" t="s">
        <v>8315</v>
      </c>
      <c r="R3247" t="s">
        <v>8316</v>
      </c>
      <c r="S3247" s="9">
        <f t="shared" si="128"/>
        <v>16566.600208333333</v>
      </c>
      <c r="T3247" s="9">
        <f t="shared" si="129"/>
        <v>16598.083333333332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Q3248" t="s">
        <v>8315</v>
      </c>
      <c r="R3248" t="s">
        <v>8316</v>
      </c>
      <c r="S3248" s="9">
        <f t="shared" si="128"/>
        <v>16661.472222222223</v>
      </c>
      <c r="T3248" s="9">
        <f t="shared" si="129"/>
        <v>16690.165972222221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Q3249" t="s">
        <v>8315</v>
      </c>
      <c r="R3249" t="s">
        <v>8316</v>
      </c>
      <c r="S3249" s="9">
        <f t="shared" si="128"/>
        <v>16598.434166666666</v>
      </c>
      <c r="T3249" s="9">
        <f t="shared" si="129"/>
        <v>16628.434166666666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Q3250" t="s">
        <v>8315</v>
      </c>
      <c r="R3250" t="s">
        <v>8316</v>
      </c>
      <c r="S3250" s="9">
        <f t="shared" si="128"/>
        <v>16499.888391203705</v>
      </c>
      <c r="T3250" s="9">
        <f t="shared" si="129"/>
        <v>16529.846724537038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Q3251" t="s">
        <v>8315</v>
      </c>
      <c r="R3251" t="s">
        <v>8316</v>
      </c>
      <c r="S3251" s="9">
        <f t="shared" si="128"/>
        <v>16576.746689814816</v>
      </c>
      <c r="T3251" s="9">
        <f t="shared" si="129"/>
        <v>16606.746689814816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Q3252" t="s">
        <v>8315</v>
      </c>
      <c r="R3252" t="s">
        <v>8316</v>
      </c>
      <c r="S3252" s="9">
        <f t="shared" si="128"/>
        <v>16349.742175925925</v>
      </c>
      <c r="T3252" s="9">
        <f t="shared" si="129"/>
        <v>16379.783842592593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Q3253" t="s">
        <v>8315</v>
      </c>
      <c r="R3253" t="s">
        <v>8316</v>
      </c>
      <c r="S3253" s="9">
        <f t="shared" si="128"/>
        <v>16577.731087962962</v>
      </c>
      <c r="T3253" s="9">
        <f t="shared" si="129"/>
        <v>16607.731087962962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Q3254" t="s">
        <v>8315</v>
      </c>
      <c r="R3254" t="s">
        <v>8316</v>
      </c>
      <c r="S3254" s="9">
        <f t="shared" si="128"/>
        <v>17021.472685185185</v>
      </c>
      <c r="T3254" s="9">
        <f t="shared" si="129"/>
        <v>17051.472685185185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Q3255" t="s">
        <v>8315</v>
      </c>
      <c r="R3255" t="s">
        <v>8316</v>
      </c>
      <c r="S3255" s="9">
        <f t="shared" si="128"/>
        <v>17033.576712962964</v>
      </c>
      <c r="T3255" s="9">
        <f t="shared" si="129"/>
        <v>17052.15625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Q3256" t="s">
        <v>8315</v>
      </c>
      <c r="R3256" t="s">
        <v>8316</v>
      </c>
      <c r="S3256" s="9">
        <f t="shared" si="128"/>
        <v>16490.085752314815</v>
      </c>
      <c r="T3256" s="9">
        <f t="shared" si="129"/>
        <v>16520.044085648147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Q3257" t="s">
        <v>8315</v>
      </c>
      <c r="R3257" t="s">
        <v>8316</v>
      </c>
      <c r="S3257" s="9">
        <f t="shared" si="128"/>
        <v>16320.768229166666</v>
      </c>
      <c r="T3257" s="9">
        <f t="shared" si="129"/>
        <v>16350.768229166666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Q3258" t="s">
        <v>8315</v>
      </c>
      <c r="R3258" t="s">
        <v>8316</v>
      </c>
      <c r="S3258" s="9">
        <f t="shared" si="128"/>
        <v>16575.573807870373</v>
      </c>
      <c r="T3258" s="9">
        <f t="shared" si="129"/>
        <v>16597.165972222221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Q3259" t="s">
        <v>8315</v>
      </c>
      <c r="R3259" t="s">
        <v>8316</v>
      </c>
      <c r="S3259" s="9">
        <f t="shared" si="128"/>
        <v>17189.559629629632</v>
      </c>
      <c r="T3259" s="9">
        <f t="shared" si="129"/>
        <v>17219.559629629632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Q3260" t="s">
        <v>8315</v>
      </c>
      <c r="R3260" t="s">
        <v>8316</v>
      </c>
      <c r="S3260" s="9">
        <f t="shared" si="128"/>
        <v>16413.887280092593</v>
      </c>
      <c r="T3260" s="9">
        <f t="shared" si="129"/>
        <v>16443.887280092593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Q3261" t="s">
        <v>8315</v>
      </c>
      <c r="R3261" t="s">
        <v>8316</v>
      </c>
      <c r="S3261" s="9">
        <f t="shared" si="128"/>
        <v>17045.760937499999</v>
      </c>
      <c r="T3261" s="9">
        <f t="shared" si="129"/>
        <v>17075.165972222221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Q3262" t="s">
        <v>8315</v>
      </c>
      <c r="R3262" t="s">
        <v>8316</v>
      </c>
      <c r="S3262" s="9">
        <f t="shared" si="128"/>
        <v>16734.672662037035</v>
      </c>
      <c r="T3262" s="9">
        <f t="shared" si="129"/>
        <v>16769.714328703703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Q3263" t="s">
        <v>8315</v>
      </c>
      <c r="R3263" t="s">
        <v>8316</v>
      </c>
      <c r="S3263" s="9">
        <f t="shared" si="128"/>
        <v>16602.725416666668</v>
      </c>
      <c r="T3263" s="9">
        <f t="shared" si="129"/>
        <v>16632.725416666668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Q3264" t="s">
        <v>8315</v>
      </c>
      <c r="R3264" t="s">
        <v>8316</v>
      </c>
      <c r="S3264" s="9">
        <f t="shared" si="128"/>
        <v>16395.315532407407</v>
      </c>
      <c r="T3264" s="9">
        <f t="shared" si="129"/>
        <v>16426.166666666668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Q3265" t="s">
        <v>8315</v>
      </c>
      <c r="R3265" t="s">
        <v>8316</v>
      </c>
      <c r="S3265" s="9">
        <f t="shared" si="128"/>
        <v>16715.516064814812</v>
      </c>
      <c r="T3265" s="9">
        <f t="shared" si="129"/>
        <v>16738.875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Q3266" t="s">
        <v>8315</v>
      </c>
      <c r="R3266" t="s">
        <v>8316</v>
      </c>
      <c r="S3266" s="9">
        <f t="shared" si="128"/>
        <v>16447.800208333334</v>
      </c>
      <c r="T3266" s="9">
        <f t="shared" si="129"/>
        <v>16463.916666666668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Q3267" t="s">
        <v>8315</v>
      </c>
      <c r="R3267" t="s">
        <v>8316</v>
      </c>
      <c r="S3267" s="9">
        <f t="shared" ref="S3267:S3330" si="130">(((J3267/60)/60)/24)</f>
        <v>16742.711979166666</v>
      </c>
      <c r="T3267" s="9">
        <f t="shared" ref="T3267:T3330" si="131">(((I3267/60/60)/24))</f>
        <v>16772.708333333332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Q3268" t="s">
        <v>8315</v>
      </c>
      <c r="R3268" t="s">
        <v>8316</v>
      </c>
      <c r="S3268" s="9">
        <f t="shared" si="130"/>
        <v>16567.536134259262</v>
      </c>
      <c r="T3268" s="9">
        <f t="shared" si="131"/>
        <v>16598.875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Q3269" t="s">
        <v>8315</v>
      </c>
      <c r="R3269" t="s">
        <v>8316</v>
      </c>
      <c r="S3269" s="9">
        <f t="shared" si="130"/>
        <v>16603.757638888888</v>
      </c>
      <c r="T3269" s="9">
        <f t="shared" si="131"/>
        <v>16633.757638888888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Q3270" t="s">
        <v>8315</v>
      </c>
      <c r="R3270" t="s">
        <v>8316</v>
      </c>
      <c r="S3270" s="9">
        <f t="shared" si="130"/>
        <v>17021.90425925926</v>
      </c>
      <c r="T3270" s="9">
        <f t="shared" si="131"/>
        <v>17037.90425925926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Q3271" t="s">
        <v>8315</v>
      </c>
      <c r="R3271" t="s">
        <v>8316</v>
      </c>
      <c r="S3271" s="9">
        <f t="shared" si="130"/>
        <v>16568.395798611109</v>
      </c>
      <c r="T3271" s="9">
        <f t="shared" si="131"/>
        <v>16602.458333333332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Q3272" t="s">
        <v>8315</v>
      </c>
      <c r="R3272" t="s">
        <v>8316</v>
      </c>
      <c r="S3272" s="9">
        <f t="shared" si="130"/>
        <v>16598.533159722221</v>
      </c>
      <c r="T3272" s="9">
        <f t="shared" si="131"/>
        <v>16628.533159722221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Q3273" t="s">
        <v>8315</v>
      </c>
      <c r="R3273" t="s">
        <v>8316</v>
      </c>
      <c r="S3273" s="9">
        <f t="shared" si="130"/>
        <v>16346.437210648148</v>
      </c>
      <c r="T3273" s="9">
        <f t="shared" si="131"/>
        <v>16376.478877314816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Q3274" t="s">
        <v>8315</v>
      </c>
      <c r="R3274" t="s">
        <v>8316</v>
      </c>
      <c r="S3274" s="9">
        <f t="shared" si="130"/>
        <v>16715.500104166666</v>
      </c>
      <c r="T3274" s="9">
        <f t="shared" si="131"/>
        <v>16745.541770833333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Q3275" t="s">
        <v>8315</v>
      </c>
      <c r="R3275" t="s">
        <v>8316</v>
      </c>
      <c r="S3275" s="9">
        <f t="shared" si="130"/>
        <v>17042.801412037039</v>
      </c>
      <c r="T3275" s="9">
        <f t="shared" si="131"/>
        <v>17058.791666666668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Q3276" t="s">
        <v>8315</v>
      </c>
      <c r="R3276" t="s">
        <v>8316</v>
      </c>
      <c r="S3276" s="9">
        <f t="shared" si="130"/>
        <v>16831.704537037036</v>
      </c>
      <c r="T3276" s="9">
        <f t="shared" si="131"/>
        <v>16875.875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Q3277" t="s">
        <v>8315</v>
      </c>
      <c r="R3277" t="s">
        <v>8316</v>
      </c>
      <c r="S3277" s="9">
        <f t="shared" si="130"/>
        <v>16448.88045138889</v>
      </c>
      <c r="T3277" s="9">
        <f t="shared" si="131"/>
        <v>16475.1875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Q3278" t="s">
        <v>8315</v>
      </c>
      <c r="R3278" t="s">
        <v>8316</v>
      </c>
      <c r="S3278" s="9">
        <f t="shared" si="130"/>
        <v>16857.949988425928</v>
      </c>
      <c r="T3278" s="9">
        <f t="shared" si="131"/>
        <v>16892.165972222221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Q3279" t="s">
        <v>8315</v>
      </c>
      <c r="R3279" t="s">
        <v>8316</v>
      </c>
      <c r="S3279" s="9">
        <f t="shared" si="130"/>
        <v>16362.682939814817</v>
      </c>
      <c r="T3279" s="9">
        <f t="shared" si="131"/>
        <v>16392.724606481483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Q3280" t="s">
        <v>8315</v>
      </c>
      <c r="R3280" t="s">
        <v>8316</v>
      </c>
      <c r="S3280" s="9">
        <f t="shared" si="130"/>
        <v>16555.848414351851</v>
      </c>
      <c r="T3280" s="9">
        <f t="shared" si="131"/>
        <v>16585.848414351851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Q3281" t="s">
        <v>8315</v>
      </c>
      <c r="R3281" t="s">
        <v>8316</v>
      </c>
      <c r="S3281" s="9">
        <f t="shared" si="130"/>
        <v>16862.10253472222</v>
      </c>
      <c r="T3281" s="9">
        <f t="shared" si="131"/>
        <v>16892.060868055556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Q3282" t="s">
        <v>8315</v>
      </c>
      <c r="R3282" t="s">
        <v>8316</v>
      </c>
      <c r="S3282" s="9">
        <f t="shared" si="130"/>
        <v>16552.756921296295</v>
      </c>
      <c r="T3282" s="9">
        <f t="shared" si="131"/>
        <v>16587.208333333332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Q3283" t="s">
        <v>8315</v>
      </c>
      <c r="R3283" t="s">
        <v>8316</v>
      </c>
      <c r="S3283" s="9">
        <f t="shared" si="130"/>
        <v>16650.019733796296</v>
      </c>
      <c r="T3283" s="9">
        <f t="shared" si="131"/>
        <v>16680.019733796296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Q3284" t="s">
        <v>8315</v>
      </c>
      <c r="R3284" t="s">
        <v>8316</v>
      </c>
      <c r="S3284" s="9">
        <f t="shared" si="130"/>
        <v>16876.194305555557</v>
      </c>
      <c r="T3284" s="9">
        <f t="shared" si="131"/>
        <v>16920.194305555557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Q3285" t="s">
        <v>8315</v>
      </c>
      <c r="R3285" t="s">
        <v>8316</v>
      </c>
      <c r="S3285" s="9">
        <f t="shared" si="130"/>
        <v>16810.744189814814</v>
      </c>
      <c r="T3285" s="9">
        <f t="shared" si="131"/>
        <v>16841.875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Q3286" t="s">
        <v>8315</v>
      </c>
      <c r="R3286" t="s">
        <v>8316</v>
      </c>
      <c r="S3286" s="9">
        <f t="shared" si="130"/>
        <v>16811.884872685183</v>
      </c>
      <c r="T3286" s="9">
        <f t="shared" si="131"/>
        <v>16829.249305555557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Q3287" t="s">
        <v>8315</v>
      </c>
      <c r="R3287" t="s">
        <v>8316</v>
      </c>
      <c r="S3287" s="9">
        <f t="shared" si="130"/>
        <v>17193.942430555555</v>
      </c>
      <c r="T3287" s="9">
        <f t="shared" si="131"/>
        <v>17225.208333333332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Q3288" t="s">
        <v>8315</v>
      </c>
      <c r="R3288" t="s">
        <v>8316</v>
      </c>
      <c r="S3288" s="9">
        <f t="shared" si="130"/>
        <v>16998.840069444446</v>
      </c>
      <c r="T3288" s="9">
        <f t="shared" si="131"/>
        <v>17028.840069444446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Q3289" t="s">
        <v>8315</v>
      </c>
      <c r="R3289" t="s">
        <v>8316</v>
      </c>
      <c r="S3289" s="9">
        <f t="shared" si="130"/>
        <v>16742.750324074073</v>
      </c>
      <c r="T3289" s="9">
        <f t="shared" si="131"/>
        <v>16767.750324074073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Q3290" t="s">
        <v>8315</v>
      </c>
      <c r="R3290" t="s">
        <v>8316</v>
      </c>
      <c r="S3290" s="9">
        <f t="shared" si="130"/>
        <v>16936.774479166666</v>
      </c>
      <c r="T3290" s="9">
        <f t="shared" si="131"/>
        <v>16972.958333333332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Q3291" t="s">
        <v>8315</v>
      </c>
      <c r="R3291" t="s">
        <v>8316</v>
      </c>
      <c r="S3291" s="9">
        <f t="shared" si="130"/>
        <v>17189.368078703705</v>
      </c>
      <c r="T3291" s="9">
        <f t="shared" si="131"/>
        <v>17217.368078703705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Q3292" t="s">
        <v>8315</v>
      </c>
      <c r="R3292" t="s">
        <v>8316</v>
      </c>
      <c r="S3292" s="9">
        <f t="shared" si="130"/>
        <v>17206.51494212963</v>
      </c>
      <c r="T3292" s="9">
        <f t="shared" si="131"/>
        <v>17236.51494212963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Q3293" t="s">
        <v>8315</v>
      </c>
      <c r="R3293" t="s">
        <v>8316</v>
      </c>
      <c r="S3293" s="9">
        <f t="shared" si="130"/>
        <v>16663.702546296296</v>
      </c>
      <c r="T3293" s="9">
        <f t="shared" si="131"/>
        <v>16695.165972222221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Q3294" t="s">
        <v>8315</v>
      </c>
      <c r="R3294" t="s">
        <v>8316</v>
      </c>
      <c r="S3294" s="9">
        <f t="shared" si="130"/>
        <v>16713.770231481481</v>
      </c>
      <c r="T3294" s="9">
        <f t="shared" si="131"/>
        <v>16773.811898148149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Q3295" t="s">
        <v>8315</v>
      </c>
      <c r="R3295" t="s">
        <v>8316</v>
      </c>
      <c r="S3295" s="9">
        <f t="shared" si="130"/>
        <v>17199.425370370373</v>
      </c>
      <c r="T3295" s="9">
        <f t="shared" si="131"/>
        <v>17229.425370370373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Q3296" t="s">
        <v>8315</v>
      </c>
      <c r="R3296" t="s">
        <v>8316</v>
      </c>
      <c r="S3296" s="9">
        <f t="shared" si="130"/>
        <v>16572.54113425926</v>
      </c>
      <c r="T3296" s="9">
        <f t="shared" si="131"/>
        <v>16602.54113425926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Q3297" t="s">
        <v>8315</v>
      </c>
      <c r="R3297" t="s">
        <v>8316</v>
      </c>
      <c r="S3297" s="9">
        <f t="shared" si="130"/>
        <v>17040.442465277778</v>
      </c>
      <c r="T3297" s="9">
        <f t="shared" si="131"/>
        <v>17070.442465277778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Q3298" t="s">
        <v>8315</v>
      </c>
      <c r="R3298" t="s">
        <v>8316</v>
      </c>
      <c r="S3298" s="9">
        <f t="shared" si="130"/>
        <v>16740.756620370372</v>
      </c>
      <c r="T3298" s="9">
        <f t="shared" si="131"/>
        <v>16761.916666666668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Q3299" t="s">
        <v>8315</v>
      </c>
      <c r="R3299" t="s">
        <v>8316</v>
      </c>
      <c r="S3299" s="9">
        <f t="shared" si="130"/>
        <v>16624.771481481483</v>
      </c>
      <c r="T3299" s="9">
        <f t="shared" si="131"/>
        <v>16643.957638888889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Q3300" t="s">
        <v>8315</v>
      </c>
      <c r="R3300" t="s">
        <v>8316</v>
      </c>
      <c r="S3300" s="9">
        <f t="shared" si="130"/>
        <v>16670.957962962962</v>
      </c>
      <c r="T3300" s="9">
        <f t="shared" si="131"/>
        <v>16691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Q3301" t="s">
        <v>8315</v>
      </c>
      <c r="R3301" t="s">
        <v>8316</v>
      </c>
      <c r="S3301" s="9">
        <f t="shared" si="130"/>
        <v>16692.917395833334</v>
      </c>
      <c r="T3301" s="9">
        <f t="shared" si="131"/>
        <v>16722.917395833334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Q3302" t="s">
        <v>8315</v>
      </c>
      <c r="R3302" t="s">
        <v>8316</v>
      </c>
      <c r="S3302" s="9">
        <f t="shared" si="130"/>
        <v>16533.743773148151</v>
      </c>
      <c r="T3302" s="9">
        <f t="shared" si="131"/>
        <v>16554.743773148151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Q3303" t="s">
        <v>8315</v>
      </c>
      <c r="R3303" t="s">
        <v>8316</v>
      </c>
      <c r="S3303" s="9">
        <f t="shared" si="130"/>
        <v>16969.735833333336</v>
      </c>
      <c r="T3303" s="9">
        <f t="shared" si="131"/>
        <v>17014.290972222221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Q3304" t="s">
        <v>8315</v>
      </c>
      <c r="R3304" t="s">
        <v>8316</v>
      </c>
      <c r="S3304" s="9">
        <f t="shared" si="130"/>
        <v>17112.351574074073</v>
      </c>
      <c r="T3304" s="9">
        <f t="shared" si="131"/>
        <v>17142.351574074073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Q3305" t="s">
        <v>8315</v>
      </c>
      <c r="R3305" t="s">
        <v>8316</v>
      </c>
      <c r="S3305" s="9">
        <f t="shared" si="130"/>
        <v>16487.651435185184</v>
      </c>
      <c r="T3305" s="9">
        <f t="shared" si="131"/>
        <v>16522.60976851852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Q3306" t="s">
        <v>8315</v>
      </c>
      <c r="R3306" t="s">
        <v>8316</v>
      </c>
      <c r="S3306" s="9">
        <f t="shared" si="130"/>
        <v>17127.624444444442</v>
      </c>
      <c r="T3306" s="9">
        <f t="shared" si="131"/>
        <v>17157.624444444442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Q3307" t="s">
        <v>8315</v>
      </c>
      <c r="R3307" t="s">
        <v>8316</v>
      </c>
      <c r="S3307" s="9">
        <f t="shared" si="130"/>
        <v>16617.855879629627</v>
      </c>
      <c r="T3307" s="9">
        <f t="shared" si="131"/>
        <v>16647.855879629627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Q3308" t="s">
        <v>8315</v>
      </c>
      <c r="R3308" t="s">
        <v>8316</v>
      </c>
      <c r="S3308" s="9">
        <f t="shared" si="130"/>
        <v>16924.219236111112</v>
      </c>
      <c r="T3308" s="9">
        <f t="shared" si="131"/>
        <v>16962.125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Q3309" t="s">
        <v>8315</v>
      </c>
      <c r="R3309" t="s">
        <v>8316</v>
      </c>
      <c r="S3309" s="9">
        <f t="shared" si="130"/>
        <v>16906.057164351852</v>
      </c>
      <c r="T3309" s="9">
        <f t="shared" si="131"/>
        <v>16936.057164351852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Q3310" t="s">
        <v>8315</v>
      </c>
      <c r="R3310" t="s">
        <v>8316</v>
      </c>
      <c r="S3310" s="9">
        <f t="shared" si="130"/>
        <v>16883.876909722221</v>
      </c>
      <c r="T3310" s="9">
        <f t="shared" si="131"/>
        <v>16904.876909722221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Q3311" t="s">
        <v>8315</v>
      </c>
      <c r="R3311" t="s">
        <v>8316</v>
      </c>
      <c r="S3311" s="9">
        <f t="shared" si="130"/>
        <v>17059.650208333336</v>
      </c>
      <c r="T3311" s="9">
        <f t="shared" si="131"/>
        <v>17090.650208333336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Q3312" t="s">
        <v>8315</v>
      </c>
      <c r="R3312" t="s">
        <v>8316</v>
      </c>
      <c r="S3312" s="9">
        <f t="shared" si="130"/>
        <v>16684.928530092591</v>
      </c>
      <c r="T3312" s="9">
        <f t="shared" si="131"/>
        <v>16714.928530092591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Q3313" t="s">
        <v>8315</v>
      </c>
      <c r="R3313" t="s">
        <v>8316</v>
      </c>
      <c r="S3313" s="9">
        <f t="shared" si="130"/>
        <v>16695.291782407407</v>
      </c>
      <c r="T3313" s="9">
        <f t="shared" si="131"/>
        <v>16725.291782407407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Q3314" t="s">
        <v>8315</v>
      </c>
      <c r="R3314" t="s">
        <v>8316</v>
      </c>
      <c r="S3314" s="9">
        <f t="shared" si="130"/>
        <v>17095.809560185186</v>
      </c>
      <c r="T3314" s="9">
        <f t="shared" si="131"/>
        <v>17116.916666666668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Q3315" t="s">
        <v>8315</v>
      </c>
      <c r="R3315" t="s">
        <v>8316</v>
      </c>
      <c r="S3315" s="9">
        <f t="shared" si="130"/>
        <v>16813.244409722221</v>
      </c>
      <c r="T3315" s="9">
        <f t="shared" si="131"/>
        <v>16827.041666666668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Q3316" t="s">
        <v>8315</v>
      </c>
      <c r="R3316" t="s">
        <v>8316</v>
      </c>
      <c r="S3316" s="9">
        <f t="shared" si="130"/>
        <v>16536.267488425925</v>
      </c>
      <c r="T3316" s="9">
        <f t="shared" si="131"/>
        <v>16563.836805555555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Q3317" t="s">
        <v>8315</v>
      </c>
      <c r="R3317" t="s">
        <v>8316</v>
      </c>
      <c r="S3317" s="9">
        <f t="shared" si="130"/>
        <v>16897.30371527778</v>
      </c>
      <c r="T3317" s="9">
        <f t="shared" si="131"/>
        <v>16927.30371527778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Q3318" t="s">
        <v>8315</v>
      </c>
      <c r="R3318" t="s">
        <v>8316</v>
      </c>
      <c r="S3318" s="9">
        <f t="shared" si="130"/>
        <v>16257.871238425925</v>
      </c>
      <c r="T3318" s="9">
        <f t="shared" si="131"/>
        <v>16290.579166666668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Q3319" t="s">
        <v>8315</v>
      </c>
      <c r="R3319" t="s">
        <v>8316</v>
      </c>
      <c r="S3319" s="9">
        <f t="shared" si="130"/>
        <v>16930.039629629628</v>
      </c>
      <c r="T3319" s="9">
        <f t="shared" si="131"/>
        <v>16960.039629629628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Q3320" t="s">
        <v>8315</v>
      </c>
      <c r="R3320" t="s">
        <v>8316</v>
      </c>
      <c r="S3320" s="9">
        <f t="shared" si="130"/>
        <v>16862.302002314816</v>
      </c>
      <c r="T3320" s="9">
        <f t="shared" si="131"/>
        <v>16902.104166666668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Q3321" t="s">
        <v>8315</v>
      </c>
      <c r="R3321" t="s">
        <v>8316</v>
      </c>
      <c r="S3321" s="9">
        <f t="shared" si="130"/>
        <v>16421.585486111111</v>
      </c>
      <c r="T3321" s="9">
        <f t="shared" si="131"/>
        <v>16466.585486111111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Q3322" t="s">
        <v>8315</v>
      </c>
      <c r="R3322" t="s">
        <v>8316</v>
      </c>
      <c r="S3322" s="9">
        <f t="shared" si="130"/>
        <v>16944.045798611111</v>
      </c>
      <c r="T3322" s="9">
        <f t="shared" si="131"/>
        <v>16974.045798611111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Q3323" t="s">
        <v>8315</v>
      </c>
      <c r="R3323" t="s">
        <v>8316</v>
      </c>
      <c r="S3323" s="9">
        <f t="shared" si="130"/>
        <v>16345.100289351853</v>
      </c>
      <c r="T3323" s="9">
        <f t="shared" si="131"/>
        <v>16359.165972222223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Q3324" t="s">
        <v>8315</v>
      </c>
      <c r="R3324" t="s">
        <v>8316</v>
      </c>
      <c r="S3324" s="9">
        <f t="shared" si="130"/>
        <v>16952.010370370372</v>
      </c>
      <c r="T3324" s="9">
        <f t="shared" si="131"/>
        <v>16974.163194444445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Q3325" t="s">
        <v>8315</v>
      </c>
      <c r="R3325" t="s">
        <v>8316</v>
      </c>
      <c r="S3325" s="9">
        <f t="shared" si="130"/>
        <v>17039.365833333333</v>
      </c>
      <c r="T3325" s="9">
        <f t="shared" si="131"/>
        <v>17069.365833333333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Q3326" t="s">
        <v>8315</v>
      </c>
      <c r="R3326" t="s">
        <v>8316</v>
      </c>
      <c r="S3326" s="9">
        <f t="shared" si="130"/>
        <v>16943.583217592593</v>
      </c>
      <c r="T3326" s="9">
        <f t="shared" si="131"/>
        <v>16957.583217592593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Q3327" t="s">
        <v>8315</v>
      </c>
      <c r="R3327" t="s">
        <v>8316</v>
      </c>
      <c r="S3327" s="9">
        <f t="shared" si="130"/>
        <v>16495.785613425927</v>
      </c>
      <c r="T3327" s="9">
        <f t="shared" si="131"/>
        <v>16530.743946759259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Q3328" t="s">
        <v>8315</v>
      </c>
      <c r="R3328" t="s">
        <v>8316</v>
      </c>
      <c r="S3328" s="9">
        <f t="shared" si="130"/>
        <v>16472.714178240742</v>
      </c>
      <c r="T3328" s="9">
        <f t="shared" si="131"/>
        <v>16502.672511574074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Q3329" t="s">
        <v>8315</v>
      </c>
      <c r="R3329" t="s">
        <v>8316</v>
      </c>
      <c r="S3329" s="9">
        <f t="shared" si="130"/>
        <v>16899.37460648148</v>
      </c>
      <c r="T3329" s="9">
        <f t="shared" si="131"/>
        <v>16929.37460648148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Q3330" t="s">
        <v>8315</v>
      </c>
      <c r="R3330" t="s">
        <v>8316</v>
      </c>
      <c r="S3330" s="9">
        <f t="shared" si="130"/>
        <v>16253.575034722222</v>
      </c>
      <c r="T3330" s="9">
        <f t="shared" si="131"/>
        <v>16256.041666666666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Q3331" t="s">
        <v>8315</v>
      </c>
      <c r="R3331" t="s">
        <v>8316</v>
      </c>
      <c r="S3331" s="9">
        <f t="shared" ref="S3331:S3394" si="132">(((J3331/60)/60)/24)</f>
        <v>16268.323009259258</v>
      </c>
      <c r="T3331" s="9">
        <f t="shared" ref="T3331:T3394" si="133">(((I3331/60/60)/24))</f>
        <v>16278.958333333334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Q3332" t="s">
        <v>8315</v>
      </c>
      <c r="R3332" t="s">
        <v>8316</v>
      </c>
      <c r="S3332" s="9">
        <f t="shared" si="132"/>
        <v>16496.887361111112</v>
      </c>
      <c r="T3332" s="9">
        <f t="shared" si="133"/>
        <v>16526.845694444444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Q3333" t="s">
        <v>8315</v>
      </c>
      <c r="R3333" t="s">
        <v>8316</v>
      </c>
      <c r="S3333" s="9">
        <f t="shared" si="132"/>
        <v>16679.697754629629</v>
      </c>
      <c r="T3333" s="9">
        <f t="shared" si="133"/>
        <v>16714.697754629629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Q3334" t="s">
        <v>8315</v>
      </c>
      <c r="R3334" t="s">
        <v>8316</v>
      </c>
      <c r="S3334" s="9">
        <f t="shared" si="132"/>
        <v>16240.860300925924</v>
      </c>
      <c r="T3334" s="9">
        <f t="shared" si="133"/>
        <v>16270.860300925924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Q3335" t="s">
        <v>8315</v>
      </c>
      <c r="R3335" t="s">
        <v>8316</v>
      </c>
      <c r="S3335" s="9">
        <f t="shared" si="132"/>
        <v>16579.676851851855</v>
      </c>
      <c r="T3335" s="9">
        <f t="shared" si="133"/>
        <v>16601.676851851855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Q3336" t="s">
        <v>8315</v>
      </c>
      <c r="R3336" t="s">
        <v>8316</v>
      </c>
      <c r="S3336" s="9">
        <f t="shared" si="132"/>
        <v>16616.521087962963</v>
      </c>
      <c r="T3336" s="9">
        <f t="shared" si="133"/>
        <v>16646.521087962963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Q3337" t="s">
        <v>8315</v>
      </c>
      <c r="R3337" t="s">
        <v>8316</v>
      </c>
      <c r="S3337" s="9">
        <f t="shared" si="132"/>
        <v>16258.674143518518</v>
      </c>
      <c r="T3337" s="9">
        <f t="shared" si="133"/>
        <v>16285.958333333334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Q3338" t="s">
        <v>8315</v>
      </c>
      <c r="R3338" t="s">
        <v>8316</v>
      </c>
      <c r="S3338" s="9">
        <f t="shared" si="132"/>
        <v>16868.398680555558</v>
      </c>
      <c r="T3338" s="9">
        <f t="shared" si="133"/>
        <v>16896.35701388889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Q3339" t="s">
        <v>8315</v>
      </c>
      <c r="R3339" t="s">
        <v>8316</v>
      </c>
      <c r="S3339" s="9">
        <f t="shared" si="132"/>
        <v>16332.282025462962</v>
      </c>
      <c r="T3339" s="9">
        <f t="shared" si="133"/>
        <v>16353.875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Q3340" t="s">
        <v>8315</v>
      </c>
      <c r="R3340" t="s">
        <v>8316</v>
      </c>
      <c r="S3340" s="9">
        <f t="shared" si="132"/>
        <v>17200.575000000001</v>
      </c>
      <c r="T3340" s="9">
        <f t="shared" si="133"/>
        <v>17221.575000000001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Q3341" t="s">
        <v>8315</v>
      </c>
      <c r="R3341" t="s">
        <v>8316</v>
      </c>
      <c r="S3341" s="9">
        <f t="shared" si="132"/>
        <v>16980.66571759259</v>
      </c>
      <c r="T3341" s="9">
        <f t="shared" si="133"/>
        <v>17010.66571759259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Q3342" t="s">
        <v>8315</v>
      </c>
      <c r="R3342" t="s">
        <v>8316</v>
      </c>
      <c r="S3342" s="9">
        <f t="shared" si="132"/>
        <v>17116.974004629628</v>
      </c>
      <c r="T3342" s="9">
        <f t="shared" si="133"/>
        <v>17141.974004629628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Q3343" t="s">
        <v>8315</v>
      </c>
      <c r="R3343" t="s">
        <v>8316</v>
      </c>
      <c r="S3343" s="9">
        <f t="shared" si="132"/>
        <v>16941.798854166667</v>
      </c>
      <c r="T3343" s="9">
        <f t="shared" si="133"/>
        <v>16964.708333333332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Q3344" t="s">
        <v>8315</v>
      </c>
      <c r="R3344" t="s">
        <v>8316</v>
      </c>
      <c r="S3344" s="9">
        <f t="shared" si="132"/>
        <v>16493.296412037034</v>
      </c>
      <c r="T3344" s="9">
        <f t="shared" si="133"/>
        <v>16526.207638888889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Q3345" t="s">
        <v>8315</v>
      </c>
      <c r="R3345" t="s">
        <v>8316</v>
      </c>
      <c r="S3345" s="9">
        <f t="shared" si="132"/>
        <v>16883.916481481483</v>
      </c>
      <c r="T3345" s="9">
        <f t="shared" si="133"/>
        <v>16904.554166666665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Q3346" t="s">
        <v>8315</v>
      </c>
      <c r="R3346" t="s">
        <v>8316</v>
      </c>
      <c r="S3346" s="9">
        <f t="shared" si="132"/>
        <v>16282.200150462961</v>
      </c>
      <c r="T3346" s="9">
        <f t="shared" si="133"/>
        <v>16312.200150462961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Q3347" t="s">
        <v>8315</v>
      </c>
      <c r="R3347" t="s">
        <v>8316</v>
      </c>
      <c r="S3347" s="9">
        <f t="shared" si="132"/>
        <v>16484.106111111112</v>
      </c>
      <c r="T3347" s="9">
        <f t="shared" si="133"/>
        <v>16543.025694444445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Q3348" t="s">
        <v>8315</v>
      </c>
      <c r="R3348" t="s">
        <v>8316</v>
      </c>
      <c r="S3348" s="9">
        <f t="shared" si="132"/>
        <v>16485.024421296297</v>
      </c>
      <c r="T3348" s="9">
        <f t="shared" si="133"/>
        <v>16492.024421296297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Q3349" t="s">
        <v>8315</v>
      </c>
      <c r="R3349" t="s">
        <v>8316</v>
      </c>
      <c r="S3349" s="9">
        <f t="shared" si="132"/>
        <v>16915.551550925928</v>
      </c>
      <c r="T3349" s="9">
        <f t="shared" si="133"/>
        <v>16929.875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Q3350" t="s">
        <v>8315</v>
      </c>
      <c r="R3350" t="s">
        <v>8316</v>
      </c>
      <c r="S3350" s="9">
        <f t="shared" si="132"/>
        <v>16897.558796296296</v>
      </c>
      <c r="T3350" s="9">
        <f t="shared" si="133"/>
        <v>16921.165972222221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Q3351" t="s">
        <v>8315</v>
      </c>
      <c r="R3351" t="s">
        <v>8316</v>
      </c>
      <c r="S3351" s="9">
        <f t="shared" si="132"/>
        <v>16944.110787037036</v>
      </c>
      <c r="T3351" s="9">
        <f t="shared" si="133"/>
        <v>16965.708333333332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Q3352" t="s">
        <v>8315</v>
      </c>
      <c r="R3352" t="s">
        <v>8316</v>
      </c>
      <c r="S3352" s="9">
        <f t="shared" si="132"/>
        <v>16733.701516203702</v>
      </c>
      <c r="T3352" s="9">
        <f t="shared" si="133"/>
        <v>16768.958333333332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Q3353" t="s">
        <v>8315</v>
      </c>
      <c r="R3353" t="s">
        <v>8316</v>
      </c>
      <c r="S3353" s="9">
        <f t="shared" si="132"/>
        <v>16237.395428240741</v>
      </c>
      <c r="T3353" s="9">
        <f t="shared" si="133"/>
        <v>16274.458333333334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Q3354" t="s">
        <v>8315</v>
      </c>
      <c r="R3354" t="s">
        <v>8316</v>
      </c>
      <c r="S3354" s="9">
        <f t="shared" si="132"/>
        <v>16926.992800925927</v>
      </c>
      <c r="T3354" s="9">
        <f t="shared" si="133"/>
        <v>16983.958333333332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Q3355" t="s">
        <v>8315</v>
      </c>
      <c r="R3355" t="s">
        <v>8316</v>
      </c>
      <c r="S3355" s="9">
        <f t="shared" si="132"/>
        <v>16910.432291666668</v>
      </c>
      <c r="T3355" s="9">
        <f t="shared" si="133"/>
        <v>16923.958333333332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Q3356" t="s">
        <v>8315</v>
      </c>
      <c r="R3356" t="s">
        <v>8316</v>
      </c>
      <c r="S3356" s="9">
        <f t="shared" si="132"/>
        <v>16701.726921296296</v>
      </c>
      <c r="T3356" s="9">
        <f t="shared" si="133"/>
        <v>16737.167361111111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Q3357" t="s">
        <v>8315</v>
      </c>
      <c r="R3357" t="s">
        <v>8316</v>
      </c>
      <c r="S3357" s="9">
        <f t="shared" si="132"/>
        <v>16920.619525462964</v>
      </c>
      <c r="T3357" s="9">
        <f t="shared" si="133"/>
        <v>16931.47013888889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Q3358" t="s">
        <v>8315</v>
      </c>
      <c r="R3358" t="s">
        <v>8316</v>
      </c>
      <c r="S3358" s="9">
        <f t="shared" si="132"/>
        <v>16967.815648148149</v>
      </c>
      <c r="T3358" s="9">
        <f t="shared" si="133"/>
        <v>16997.815648148149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Q3359" t="s">
        <v>8315</v>
      </c>
      <c r="R3359" t="s">
        <v>8316</v>
      </c>
      <c r="S3359" s="9">
        <f t="shared" si="132"/>
        <v>16253.417939814814</v>
      </c>
      <c r="T3359" s="9">
        <f t="shared" si="133"/>
        <v>16283.417939814814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Q3360" t="s">
        <v>8315</v>
      </c>
      <c r="R3360" t="s">
        <v>8316</v>
      </c>
      <c r="S3360" s="9">
        <f t="shared" si="132"/>
        <v>16363.311099537037</v>
      </c>
      <c r="T3360" s="9">
        <f t="shared" si="133"/>
        <v>16393.352766203705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Q3361" t="s">
        <v>8315</v>
      </c>
      <c r="R3361" t="s">
        <v>8316</v>
      </c>
      <c r="S3361" s="9">
        <f t="shared" si="132"/>
        <v>17177.057106481483</v>
      </c>
      <c r="T3361" s="9">
        <f t="shared" si="133"/>
        <v>17222.057106481483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Q3362" t="s">
        <v>8315</v>
      </c>
      <c r="R3362" t="s">
        <v>8316</v>
      </c>
      <c r="S3362" s="9">
        <f t="shared" si="132"/>
        <v>17128.082673611112</v>
      </c>
      <c r="T3362" s="9">
        <f t="shared" si="133"/>
        <v>17149.665972222221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Q3363" t="s">
        <v>8315</v>
      </c>
      <c r="R3363" t="s">
        <v>8316</v>
      </c>
      <c r="S3363" s="9">
        <f t="shared" si="132"/>
        <v>16297.025347222223</v>
      </c>
      <c r="T3363" s="9">
        <f t="shared" si="133"/>
        <v>16314.665972222223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Q3364" t="s">
        <v>8315</v>
      </c>
      <c r="R3364" t="s">
        <v>8316</v>
      </c>
      <c r="S3364" s="9">
        <f t="shared" si="132"/>
        <v>16487.091631944444</v>
      </c>
      <c r="T3364" s="9">
        <f t="shared" si="133"/>
        <v>16501.204861111113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Q3365" t="s">
        <v>8315</v>
      </c>
      <c r="R3365" t="s">
        <v>8316</v>
      </c>
      <c r="S3365" s="9">
        <f t="shared" si="132"/>
        <v>16282.771354166667</v>
      </c>
      <c r="T3365" s="9">
        <f t="shared" si="133"/>
        <v>16301.666666666666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Q3366" t="s">
        <v>8315</v>
      </c>
      <c r="R3366" t="s">
        <v>8316</v>
      </c>
      <c r="S3366" s="9">
        <f t="shared" si="132"/>
        <v>16853.977418981482</v>
      </c>
      <c r="T3366" s="9">
        <f t="shared" si="133"/>
        <v>16875.875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Q3367" t="s">
        <v>8315</v>
      </c>
      <c r="R3367" t="s">
        <v>8316</v>
      </c>
      <c r="S3367" s="9">
        <f t="shared" si="132"/>
        <v>16752.101759259262</v>
      </c>
      <c r="T3367" s="9">
        <f t="shared" si="133"/>
        <v>16782.101759259262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Q3368" t="s">
        <v>8315</v>
      </c>
      <c r="R3368" t="s">
        <v>8316</v>
      </c>
      <c r="S3368" s="9">
        <f t="shared" si="132"/>
        <v>16538.06755787037</v>
      </c>
      <c r="T3368" s="9">
        <f t="shared" si="133"/>
        <v>16568.06755787037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Q3369" t="s">
        <v>8315</v>
      </c>
      <c r="R3369" t="s">
        <v>8316</v>
      </c>
      <c r="S3369" s="9">
        <f t="shared" si="132"/>
        <v>16623.933958333331</v>
      </c>
      <c r="T3369" s="9">
        <f t="shared" si="133"/>
        <v>16648.933958333331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Q3370" t="s">
        <v>8315</v>
      </c>
      <c r="R3370" t="s">
        <v>8316</v>
      </c>
      <c r="S3370" s="9">
        <f t="shared" si="132"/>
        <v>16400.199756944443</v>
      </c>
      <c r="T3370" s="9">
        <f t="shared" si="133"/>
        <v>16436.208333333332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Q3371" t="s">
        <v>8315</v>
      </c>
      <c r="R3371" t="s">
        <v>8316</v>
      </c>
      <c r="S3371" s="9">
        <f t="shared" si="132"/>
        <v>17121.041435185187</v>
      </c>
      <c r="T3371" s="9">
        <f t="shared" si="133"/>
        <v>17181.041435185187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Q3372" t="s">
        <v>8315</v>
      </c>
      <c r="R3372" t="s">
        <v>8316</v>
      </c>
      <c r="S3372" s="9">
        <f t="shared" si="132"/>
        <v>17121.334317129633</v>
      </c>
      <c r="T3372" s="9">
        <f t="shared" si="133"/>
        <v>17152.333333333332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Q3373" t="s">
        <v>8315</v>
      </c>
      <c r="R3373" t="s">
        <v>8316</v>
      </c>
      <c r="S3373" s="9">
        <f t="shared" si="132"/>
        <v>16743.874594907407</v>
      </c>
      <c r="T3373" s="9">
        <f t="shared" si="133"/>
        <v>16771.874594907407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Q3374" t="s">
        <v>8315</v>
      </c>
      <c r="R3374" t="s">
        <v>8316</v>
      </c>
      <c r="S3374" s="9">
        <f t="shared" si="132"/>
        <v>16286.548101851849</v>
      </c>
      <c r="T3374" s="9">
        <f t="shared" si="133"/>
        <v>16307.207638888889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Q3375" t="s">
        <v>8315</v>
      </c>
      <c r="R3375" t="s">
        <v>8316</v>
      </c>
      <c r="S3375" s="9">
        <f t="shared" si="132"/>
        <v>16610.85462962963</v>
      </c>
      <c r="T3375" s="9">
        <f t="shared" si="133"/>
        <v>16634.666666666668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Q3376" t="s">
        <v>8315</v>
      </c>
      <c r="R3376" t="s">
        <v>8316</v>
      </c>
      <c r="S3376" s="9">
        <f t="shared" si="132"/>
        <v>16706.731666666667</v>
      </c>
      <c r="T3376" s="9">
        <f t="shared" si="133"/>
        <v>16736.731666666667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Q3377" t="s">
        <v>8315</v>
      </c>
      <c r="R3377" t="s">
        <v>8316</v>
      </c>
      <c r="S3377" s="9">
        <f t="shared" si="132"/>
        <v>16196.610798611111</v>
      </c>
      <c r="T3377" s="9">
        <f t="shared" si="133"/>
        <v>16208.610798611111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Q3378" t="s">
        <v>8315</v>
      </c>
      <c r="R3378" t="s">
        <v>8316</v>
      </c>
      <c r="S3378" s="9">
        <f t="shared" si="132"/>
        <v>16490.701319444444</v>
      </c>
      <c r="T3378" s="9">
        <f t="shared" si="133"/>
        <v>16550.659652777777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Q3379" t="s">
        <v>8315</v>
      </c>
      <c r="R3379" t="s">
        <v>8316</v>
      </c>
      <c r="S3379" s="9">
        <f t="shared" si="132"/>
        <v>16484.732627314817</v>
      </c>
      <c r="T3379" s="9">
        <f t="shared" si="133"/>
        <v>16514.705555555556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Q3380" t="s">
        <v>8315</v>
      </c>
      <c r="R3380" t="s">
        <v>8316</v>
      </c>
      <c r="S3380" s="9">
        <f t="shared" si="132"/>
        <v>16289.355393518517</v>
      </c>
      <c r="T3380" s="9">
        <f t="shared" si="133"/>
        <v>16313.547222222223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Q3381" t="s">
        <v>8315</v>
      </c>
      <c r="R3381" t="s">
        <v>8316</v>
      </c>
      <c r="S3381" s="9">
        <f t="shared" si="132"/>
        <v>16656.513888888887</v>
      </c>
      <c r="T3381" s="9">
        <f t="shared" si="133"/>
        <v>16673.958333333332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Q3382" t="s">
        <v>8315</v>
      </c>
      <c r="R3382" t="s">
        <v>8316</v>
      </c>
      <c r="S3382" s="9">
        <f t="shared" si="132"/>
        <v>16368.953449074072</v>
      </c>
      <c r="T3382" s="9">
        <f t="shared" si="133"/>
        <v>16403.995115740738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Q3383" t="s">
        <v>8315</v>
      </c>
      <c r="R3383" t="s">
        <v>8316</v>
      </c>
      <c r="S3383" s="9">
        <f t="shared" si="132"/>
        <v>16475.184988425925</v>
      </c>
      <c r="T3383" s="9">
        <f t="shared" si="133"/>
        <v>16505.14332175926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Q3384" t="s">
        <v>8315</v>
      </c>
      <c r="R3384" t="s">
        <v>8316</v>
      </c>
      <c r="S3384" s="9">
        <f t="shared" si="132"/>
        <v>16990.431203703705</v>
      </c>
      <c r="T3384" s="9">
        <f t="shared" si="133"/>
        <v>17014.957638888889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Q3385" t="s">
        <v>8315</v>
      </c>
      <c r="R3385" t="s">
        <v>8316</v>
      </c>
      <c r="S3385" s="9">
        <f t="shared" si="132"/>
        <v>16955.78263888889</v>
      </c>
      <c r="T3385" s="9">
        <f t="shared" si="133"/>
        <v>16975.78263888889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Q3386" t="s">
        <v>8315</v>
      </c>
      <c r="R3386" t="s">
        <v>8316</v>
      </c>
      <c r="S3386" s="9">
        <f t="shared" si="132"/>
        <v>16723.08759259259</v>
      </c>
      <c r="T3386" s="9">
        <f t="shared" si="133"/>
        <v>16760.125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Q3387" t="s">
        <v>8315</v>
      </c>
      <c r="R3387" t="s">
        <v>8316</v>
      </c>
      <c r="S3387" s="9">
        <f t="shared" si="132"/>
        <v>16384.8675</v>
      </c>
      <c r="T3387" s="9">
        <f t="shared" si="133"/>
        <v>16414.8675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Q3388" t="s">
        <v>8315</v>
      </c>
      <c r="R3388" t="s">
        <v>8316</v>
      </c>
      <c r="S3388" s="9">
        <f t="shared" si="132"/>
        <v>16377.644745370371</v>
      </c>
      <c r="T3388" s="9">
        <f t="shared" si="133"/>
        <v>16407.644745370369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Q3389" t="s">
        <v>8315</v>
      </c>
      <c r="R3389" t="s">
        <v>8316</v>
      </c>
      <c r="S3389" s="9">
        <f t="shared" si="132"/>
        <v>16378.762592592591</v>
      </c>
      <c r="T3389" s="9">
        <f t="shared" si="133"/>
        <v>16418.762592592593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Q3390" t="s">
        <v>8315</v>
      </c>
      <c r="R3390" t="s">
        <v>8316</v>
      </c>
      <c r="S3390" s="9">
        <f t="shared" si="132"/>
        <v>16574.461122685185</v>
      </c>
      <c r="T3390" s="9">
        <f t="shared" si="133"/>
        <v>16604.461122685185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Q3391" t="s">
        <v>8315</v>
      </c>
      <c r="R3391" t="s">
        <v>8316</v>
      </c>
      <c r="S3391" s="9">
        <f t="shared" si="132"/>
        <v>16925.563449074074</v>
      </c>
      <c r="T3391" s="9">
        <f t="shared" si="133"/>
        <v>16955.563449074074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Q3392" t="s">
        <v>8315</v>
      </c>
      <c r="R3392" t="s">
        <v>8316</v>
      </c>
      <c r="S3392" s="9">
        <f t="shared" si="132"/>
        <v>16246.774826388888</v>
      </c>
      <c r="T3392" s="9">
        <f t="shared" si="133"/>
        <v>16261.774826388888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Q3393" t="s">
        <v>8315</v>
      </c>
      <c r="R3393" t="s">
        <v>8316</v>
      </c>
      <c r="S3393" s="9">
        <f t="shared" si="132"/>
        <v>16261.545694444445</v>
      </c>
      <c r="T3393" s="9">
        <f t="shared" si="133"/>
        <v>16290.936111111112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Q3394" t="s">
        <v>8315</v>
      </c>
      <c r="R3394" t="s">
        <v>8316</v>
      </c>
      <c r="S3394" s="9">
        <f t="shared" si="132"/>
        <v>16877.845543981482</v>
      </c>
      <c r="T3394" s="9">
        <f t="shared" si="133"/>
        <v>16927.845543981482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Q3395" t="s">
        <v>8315</v>
      </c>
      <c r="R3395" t="s">
        <v>8316</v>
      </c>
      <c r="S3395" s="9">
        <f t="shared" ref="S3395:S3458" si="134">(((J3395/60)/60)/24)</f>
        <v>16354.921643518521</v>
      </c>
      <c r="T3395" s="9">
        <f t="shared" ref="T3395:T3458" si="135">(((I3395/60/60)/24))</f>
        <v>16380.031944444445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Q3396" t="s">
        <v>8315</v>
      </c>
      <c r="R3396" t="s">
        <v>8316</v>
      </c>
      <c r="S3396" s="9">
        <f t="shared" si="134"/>
        <v>16248.595428240742</v>
      </c>
      <c r="T3396" s="9">
        <f t="shared" si="135"/>
        <v>16278.595428240742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Q3397" t="s">
        <v>8315</v>
      </c>
      <c r="R3397" t="s">
        <v>8316</v>
      </c>
      <c r="S3397" s="9">
        <f t="shared" si="134"/>
        <v>16571.712314814817</v>
      </c>
      <c r="T3397" s="9">
        <f t="shared" si="135"/>
        <v>16585.756944444445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Q3398" t="s">
        <v>8315</v>
      </c>
      <c r="R3398" t="s">
        <v>8316</v>
      </c>
      <c r="S3398" s="9">
        <f t="shared" si="134"/>
        <v>16195.446631944442</v>
      </c>
      <c r="T3398" s="9">
        <f t="shared" si="135"/>
        <v>16222.165972222223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Q3399" t="s">
        <v>8315</v>
      </c>
      <c r="R3399" t="s">
        <v>8316</v>
      </c>
      <c r="S3399" s="9">
        <f t="shared" si="134"/>
        <v>16809.478344907406</v>
      </c>
      <c r="T3399" s="9">
        <f t="shared" si="135"/>
        <v>16849.916666666668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Q3400" t="s">
        <v>8315</v>
      </c>
      <c r="R3400" t="s">
        <v>8316</v>
      </c>
      <c r="S3400" s="9">
        <f t="shared" si="134"/>
        <v>16372.752037037038</v>
      </c>
      <c r="T3400" s="9">
        <f t="shared" si="135"/>
        <v>16395.708333333332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Q3401" t="s">
        <v>8315</v>
      </c>
      <c r="R3401" t="s">
        <v>8316</v>
      </c>
      <c r="S3401" s="9">
        <f t="shared" si="134"/>
        <v>16457.920428240741</v>
      </c>
      <c r="T3401" s="9">
        <f t="shared" si="135"/>
        <v>16487.920428240741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Q3402" t="s">
        <v>8315</v>
      </c>
      <c r="R3402" t="s">
        <v>8316</v>
      </c>
      <c r="S3402" s="9">
        <f t="shared" si="134"/>
        <v>16265.953865740741</v>
      </c>
      <c r="T3402" s="9">
        <f t="shared" si="135"/>
        <v>16310.953865740741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Q3403" t="s">
        <v>8315</v>
      </c>
      <c r="R3403" t="s">
        <v>8316</v>
      </c>
      <c r="S3403" s="9">
        <f t="shared" si="134"/>
        <v>16624.72391203704</v>
      </c>
      <c r="T3403" s="9">
        <f t="shared" si="135"/>
        <v>16654.72391203704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Q3404" t="s">
        <v>8315</v>
      </c>
      <c r="R3404" t="s">
        <v>8316</v>
      </c>
      <c r="S3404" s="9">
        <f t="shared" si="134"/>
        <v>16721.61855324074</v>
      </c>
      <c r="T3404" s="9">
        <f t="shared" si="135"/>
        <v>16751.104861111111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Q3405" t="s">
        <v>8315</v>
      </c>
      <c r="R3405" t="s">
        <v>8316</v>
      </c>
      <c r="S3405" s="9">
        <f t="shared" si="134"/>
        <v>16581.462083333332</v>
      </c>
      <c r="T3405" s="9">
        <f t="shared" si="135"/>
        <v>16611.462083333332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Q3406" t="s">
        <v>8315</v>
      </c>
      <c r="R3406" t="s">
        <v>8316</v>
      </c>
      <c r="S3406" s="9">
        <f t="shared" si="134"/>
        <v>16583.503495370373</v>
      </c>
      <c r="T3406" s="9">
        <f t="shared" si="135"/>
        <v>16603.503495370373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Q3407" t="s">
        <v>8315</v>
      </c>
      <c r="R3407" t="s">
        <v>8316</v>
      </c>
      <c r="S3407" s="9">
        <f t="shared" si="134"/>
        <v>16841.017199074075</v>
      </c>
      <c r="T3407" s="9">
        <f t="shared" si="135"/>
        <v>16861.999305555557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Q3408" t="s">
        <v>8315</v>
      </c>
      <c r="R3408" t="s">
        <v>8316</v>
      </c>
      <c r="S3408" s="9">
        <f t="shared" si="134"/>
        <v>16222.492777777779</v>
      </c>
      <c r="T3408" s="9">
        <f t="shared" si="135"/>
        <v>16267.492777777779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Q3409" t="s">
        <v>8315</v>
      </c>
      <c r="R3409" t="s">
        <v>8316</v>
      </c>
      <c r="S3409" s="9">
        <f t="shared" si="134"/>
        <v>16227.422326388887</v>
      </c>
      <c r="T3409" s="9">
        <f t="shared" si="135"/>
        <v>16257.422326388887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Q3410" t="s">
        <v>8315</v>
      </c>
      <c r="R3410" t="s">
        <v>8316</v>
      </c>
      <c r="S3410" s="9">
        <f t="shared" si="134"/>
        <v>16239.991944444444</v>
      </c>
      <c r="T3410" s="9">
        <f t="shared" si="135"/>
        <v>16269.991944444444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Q3411" t="s">
        <v>8315</v>
      </c>
      <c r="R3411" t="s">
        <v>8316</v>
      </c>
      <c r="S3411" s="9">
        <f t="shared" si="134"/>
        <v>16975.814328703706</v>
      </c>
      <c r="T3411" s="9">
        <f t="shared" si="135"/>
        <v>17013.87361111111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Q3412" t="s">
        <v>8315</v>
      </c>
      <c r="R3412" t="s">
        <v>8316</v>
      </c>
      <c r="S3412" s="9">
        <f t="shared" si="134"/>
        <v>16931.041550925926</v>
      </c>
      <c r="T3412" s="9">
        <f t="shared" si="135"/>
        <v>16958.291666666668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Q3413" t="s">
        <v>8315</v>
      </c>
      <c r="R3413" t="s">
        <v>8316</v>
      </c>
      <c r="S3413" s="9">
        <f t="shared" si="134"/>
        <v>16696.022824074073</v>
      </c>
      <c r="T3413" s="9">
        <f t="shared" si="135"/>
        <v>16716.022824074073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Q3414" t="s">
        <v>8315</v>
      </c>
      <c r="R3414" t="s">
        <v>8316</v>
      </c>
      <c r="S3414" s="9">
        <f t="shared" si="134"/>
        <v>16310.959050925927</v>
      </c>
      <c r="T3414" s="9">
        <f t="shared" si="135"/>
        <v>16340.959050925927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Q3415" t="s">
        <v>8315</v>
      </c>
      <c r="R3415" t="s">
        <v>8316</v>
      </c>
      <c r="S3415" s="9">
        <f t="shared" si="134"/>
        <v>16484.733078703703</v>
      </c>
      <c r="T3415" s="9">
        <f t="shared" si="135"/>
        <v>16494.207638888889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Q3416" t="s">
        <v>8315</v>
      </c>
      <c r="R3416" t="s">
        <v>8316</v>
      </c>
      <c r="S3416" s="9">
        <f t="shared" si="134"/>
        <v>17106.832465277777</v>
      </c>
      <c r="T3416" s="9">
        <f t="shared" si="135"/>
        <v>17136.332638888889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Q3417" t="s">
        <v>8315</v>
      </c>
      <c r="R3417" t="s">
        <v>8316</v>
      </c>
      <c r="S3417" s="9">
        <f t="shared" si="134"/>
        <v>16898.144166666669</v>
      </c>
      <c r="T3417" s="9">
        <f t="shared" si="135"/>
        <v>16908.979166666668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Q3418" t="s">
        <v>8315</v>
      </c>
      <c r="R3418" t="s">
        <v>8316</v>
      </c>
      <c r="S3418" s="9">
        <f t="shared" si="134"/>
        <v>16520.412557870372</v>
      </c>
      <c r="T3418" s="9">
        <f t="shared" si="135"/>
        <v>16548.770833333332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Q3419" t="s">
        <v>8315</v>
      </c>
      <c r="R3419" t="s">
        <v>8316</v>
      </c>
      <c r="S3419" s="9">
        <f t="shared" si="134"/>
        <v>16325.91375</v>
      </c>
      <c r="T3419" s="9">
        <f t="shared" si="135"/>
        <v>16369.029861111112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Q3420" t="s">
        <v>8315</v>
      </c>
      <c r="R3420" t="s">
        <v>8316</v>
      </c>
      <c r="S3420" s="9">
        <f t="shared" si="134"/>
        <v>16183.83457175926</v>
      </c>
      <c r="T3420" s="9">
        <f t="shared" si="135"/>
        <v>16213.83457175926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Q3421" t="s">
        <v>8315</v>
      </c>
      <c r="R3421" t="s">
        <v>8316</v>
      </c>
      <c r="S3421" s="9">
        <f t="shared" si="134"/>
        <v>16879.821585648147</v>
      </c>
      <c r="T3421" s="9">
        <f t="shared" si="135"/>
        <v>16897.895833333332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Q3422" t="s">
        <v>8315</v>
      </c>
      <c r="R3422" t="s">
        <v>8316</v>
      </c>
      <c r="S3422" s="9">
        <f t="shared" si="134"/>
        <v>16836.090300925927</v>
      </c>
      <c r="T3422" s="9">
        <f t="shared" si="135"/>
        <v>16845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Q3423" t="s">
        <v>8315</v>
      </c>
      <c r="R3423" t="s">
        <v>8316</v>
      </c>
      <c r="S3423" s="9">
        <f t="shared" si="134"/>
        <v>16468.791238425925</v>
      </c>
      <c r="T3423" s="9">
        <f t="shared" si="135"/>
        <v>16498.791238425925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Q3424" t="s">
        <v>8315</v>
      </c>
      <c r="R3424" t="s">
        <v>8316</v>
      </c>
      <c r="S3424" s="9">
        <f t="shared" si="134"/>
        <v>16754.562222222223</v>
      </c>
      <c r="T3424" s="9">
        <f t="shared" si="135"/>
        <v>16783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Q3425" t="s">
        <v>8315</v>
      </c>
      <c r="R3425" t="s">
        <v>8316</v>
      </c>
      <c r="S3425" s="9">
        <f t="shared" si="134"/>
        <v>16519.911354166667</v>
      </c>
      <c r="T3425" s="9">
        <f t="shared" si="135"/>
        <v>16549.911354166667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Q3426" t="s">
        <v>8315</v>
      </c>
      <c r="R3426" t="s">
        <v>8316</v>
      </c>
      <c r="S3426" s="9">
        <f t="shared" si="134"/>
        <v>16449.676898148147</v>
      </c>
      <c r="T3426" s="9">
        <f t="shared" si="135"/>
        <v>16471.290972222221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Q3427" t="s">
        <v>8315</v>
      </c>
      <c r="R3427" t="s">
        <v>8316</v>
      </c>
      <c r="S3427" s="9">
        <f t="shared" si="134"/>
        <v>16315.617314814815</v>
      </c>
      <c r="T3427" s="9">
        <f t="shared" si="135"/>
        <v>16347.617314814815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Q3428" t="s">
        <v>8315</v>
      </c>
      <c r="R3428" t="s">
        <v>8316</v>
      </c>
      <c r="S3428" s="9">
        <f t="shared" si="134"/>
        <v>16315.056747685185</v>
      </c>
      <c r="T3428" s="9">
        <f t="shared" si="135"/>
        <v>16334.083333333334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Q3429" t="s">
        <v>8315</v>
      </c>
      <c r="R3429" t="s">
        <v>8316</v>
      </c>
      <c r="S3429" s="9">
        <f t="shared" si="134"/>
        <v>16223.645277777776</v>
      </c>
      <c r="T3429" s="9">
        <f t="shared" si="135"/>
        <v>16253.645277777776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Q3430" t="s">
        <v>8315</v>
      </c>
      <c r="R3430" t="s">
        <v>8316</v>
      </c>
      <c r="S3430" s="9">
        <f t="shared" si="134"/>
        <v>16469.72045138889</v>
      </c>
      <c r="T3430" s="9">
        <f t="shared" si="135"/>
        <v>16494.708333333332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Q3431" t="s">
        <v>8315</v>
      </c>
      <c r="R3431" t="s">
        <v>8316</v>
      </c>
      <c r="S3431" s="9">
        <f t="shared" si="134"/>
        <v>17093.021539351852</v>
      </c>
      <c r="T3431" s="9">
        <f t="shared" si="135"/>
        <v>17107.021539351852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Q3432" t="s">
        <v>8315</v>
      </c>
      <c r="R3432" t="s">
        <v>8316</v>
      </c>
      <c r="S3432" s="9">
        <f t="shared" si="134"/>
        <v>16251.945613425925</v>
      </c>
      <c r="T3432" s="9">
        <f t="shared" si="135"/>
        <v>16281.945613425925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Q3433" t="s">
        <v>8315</v>
      </c>
      <c r="R3433" t="s">
        <v>8316</v>
      </c>
      <c r="S3433" s="9">
        <f t="shared" si="134"/>
        <v>16270.730937500002</v>
      </c>
      <c r="T3433" s="9">
        <f t="shared" si="135"/>
        <v>16300.730937500002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Q3434" t="s">
        <v>8315</v>
      </c>
      <c r="R3434" t="s">
        <v>8316</v>
      </c>
      <c r="S3434" s="9">
        <f t="shared" si="134"/>
        <v>16811.581180555553</v>
      </c>
      <c r="T3434" s="9">
        <f t="shared" si="135"/>
        <v>16836.916666666668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Q3435" t="s">
        <v>8315</v>
      </c>
      <c r="R3435" t="s">
        <v>8316</v>
      </c>
      <c r="S3435" s="9">
        <f t="shared" si="134"/>
        <v>16207.063136574076</v>
      </c>
      <c r="T3435" s="9">
        <f t="shared" si="135"/>
        <v>16238.125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Q3436" t="s">
        <v>8315</v>
      </c>
      <c r="R3436" t="s">
        <v>8316</v>
      </c>
      <c r="S3436" s="9">
        <f t="shared" si="134"/>
        <v>16231.380428240742</v>
      </c>
      <c r="T3436" s="9">
        <f t="shared" si="135"/>
        <v>16261.380428240742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Q3437" t="s">
        <v>8315</v>
      </c>
      <c r="R3437" t="s">
        <v>8316</v>
      </c>
      <c r="S3437" s="9">
        <f t="shared" si="134"/>
        <v>17003.616817129627</v>
      </c>
      <c r="T3437" s="9">
        <f t="shared" si="135"/>
        <v>17020.125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Q3438" t="s">
        <v>8315</v>
      </c>
      <c r="R3438" t="s">
        <v>8316</v>
      </c>
      <c r="S3438" s="9">
        <f t="shared" si="134"/>
        <v>16282.541585648149</v>
      </c>
      <c r="T3438" s="9">
        <f t="shared" si="135"/>
        <v>16303.686111111112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Q3439" t="s">
        <v>8315</v>
      </c>
      <c r="R3439" t="s">
        <v>8316</v>
      </c>
      <c r="S3439" s="9">
        <f t="shared" si="134"/>
        <v>16636.710879629631</v>
      </c>
      <c r="T3439" s="9">
        <f t="shared" si="135"/>
        <v>16666.710879629631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Q3440" t="s">
        <v>8315</v>
      </c>
      <c r="R3440" t="s">
        <v>8316</v>
      </c>
      <c r="S3440" s="9">
        <f t="shared" si="134"/>
        <v>16531.927858796294</v>
      </c>
      <c r="T3440" s="9">
        <f t="shared" si="135"/>
        <v>16557.875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Q3441" t="s">
        <v>8315</v>
      </c>
      <c r="R3441" t="s">
        <v>8316</v>
      </c>
      <c r="S3441" s="9">
        <f t="shared" si="134"/>
        <v>16805.911226851855</v>
      </c>
      <c r="T3441" s="9">
        <f t="shared" si="135"/>
        <v>16819.207638888889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Q3442" t="s">
        <v>8315</v>
      </c>
      <c r="R3442" t="s">
        <v>8316</v>
      </c>
      <c r="S3442" s="9">
        <f t="shared" si="134"/>
        <v>16240.12300925926</v>
      </c>
      <c r="T3442" s="9">
        <f t="shared" si="135"/>
        <v>16262.677083333334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Q3443" t="s">
        <v>8315</v>
      </c>
      <c r="R3443" t="s">
        <v>8316</v>
      </c>
      <c r="S3443" s="9">
        <f t="shared" si="134"/>
        <v>16725.429641203704</v>
      </c>
      <c r="T3443" s="9">
        <f t="shared" si="135"/>
        <v>16752.84513888889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Q3444" t="s">
        <v>8315</v>
      </c>
      <c r="R3444" t="s">
        <v>8316</v>
      </c>
      <c r="S3444" s="9">
        <f t="shared" si="134"/>
        <v>16555.841111111109</v>
      </c>
      <c r="T3444" s="9">
        <f t="shared" si="135"/>
        <v>16585.841111111109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Q3445" t="s">
        <v>8315</v>
      </c>
      <c r="R3445" t="s">
        <v>8316</v>
      </c>
      <c r="S3445" s="9">
        <f t="shared" si="134"/>
        <v>16292.524837962963</v>
      </c>
      <c r="T3445" s="9">
        <f t="shared" si="135"/>
        <v>16322.524837962963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Q3446" t="s">
        <v>8315</v>
      </c>
      <c r="R3446" t="s">
        <v>8316</v>
      </c>
      <c r="S3446" s="9">
        <f t="shared" si="134"/>
        <v>16952.291504629629</v>
      </c>
      <c r="T3446" s="9">
        <f t="shared" si="135"/>
        <v>16960.582638888889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Q3447" t="s">
        <v>8315</v>
      </c>
      <c r="R3447" t="s">
        <v>8316</v>
      </c>
      <c r="S3447" s="9">
        <f t="shared" si="134"/>
        <v>16703.530509259257</v>
      </c>
      <c r="T3447" s="9">
        <f t="shared" si="135"/>
        <v>16731.530509259257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Q3448" t="s">
        <v>8315</v>
      </c>
      <c r="R3448" t="s">
        <v>8316</v>
      </c>
      <c r="S3448" s="9">
        <f t="shared" si="134"/>
        <v>16447.832465277777</v>
      </c>
      <c r="T3448" s="9">
        <f t="shared" si="135"/>
        <v>16471.513888888887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Q3449" t="s">
        <v>8315</v>
      </c>
      <c r="R3449" t="s">
        <v>8316</v>
      </c>
      <c r="S3449" s="9">
        <f t="shared" si="134"/>
        <v>16833.889027777779</v>
      </c>
      <c r="T3449" s="9">
        <f t="shared" si="135"/>
        <v>16878.847361111111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Q3450" t="s">
        <v>8315</v>
      </c>
      <c r="R3450" t="s">
        <v>8316</v>
      </c>
      <c r="S3450" s="9">
        <f t="shared" si="134"/>
        <v>16391.119085648148</v>
      </c>
      <c r="T3450" s="9">
        <f t="shared" si="135"/>
        <v>16421.119085648148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Q3451" t="s">
        <v>8315</v>
      </c>
      <c r="R3451" t="s">
        <v>8316</v>
      </c>
      <c r="S3451" s="9">
        <f t="shared" si="134"/>
        <v>16963.052523148148</v>
      </c>
      <c r="T3451" s="9">
        <f t="shared" si="135"/>
        <v>16991.166666666668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Q3452" t="s">
        <v>8315</v>
      </c>
      <c r="R3452" t="s">
        <v>8316</v>
      </c>
      <c r="S3452" s="9">
        <f t="shared" si="134"/>
        <v>16467.704525462963</v>
      </c>
      <c r="T3452" s="9">
        <f t="shared" si="135"/>
        <v>16527.662858796295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Q3453" t="s">
        <v>8315</v>
      </c>
      <c r="R3453" t="s">
        <v>8316</v>
      </c>
      <c r="S3453" s="9">
        <f t="shared" si="134"/>
        <v>16519.723692129632</v>
      </c>
      <c r="T3453" s="9">
        <f t="shared" si="135"/>
        <v>16546.723692129632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Q3454" t="s">
        <v>8315</v>
      </c>
      <c r="R3454" t="s">
        <v>8316</v>
      </c>
      <c r="S3454" s="9">
        <f t="shared" si="134"/>
        <v>16251.639189814814</v>
      </c>
      <c r="T3454" s="9">
        <f t="shared" si="135"/>
        <v>16274.165972222223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Q3455" t="s">
        <v>8315</v>
      </c>
      <c r="R3455" t="s">
        <v>8316</v>
      </c>
      <c r="S3455" s="9">
        <f t="shared" si="134"/>
        <v>16966.978657407406</v>
      </c>
      <c r="T3455" s="9">
        <f t="shared" si="135"/>
        <v>17026.978657407406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Q3456" t="s">
        <v>8315</v>
      </c>
      <c r="R3456" t="s">
        <v>8316</v>
      </c>
      <c r="S3456" s="9">
        <f t="shared" si="134"/>
        <v>16252.698599537036</v>
      </c>
      <c r="T3456" s="9">
        <f t="shared" si="135"/>
        <v>16282.698599537036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Q3457" t="s">
        <v>8315</v>
      </c>
      <c r="R3457" t="s">
        <v>8316</v>
      </c>
      <c r="S3457" s="9">
        <f t="shared" si="134"/>
        <v>17057.7503125</v>
      </c>
      <c r="T3457" s="9">
        <f t="shared" si="135"/>
        <v>17087.7503125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Q3458" t="s">
        <v>8315</v>
      </c>
      <c r="R3458" t="s">
        <v>8316</v>
      </c>
      <c r="S3458" s="9">
        <f t="shared" si="134"/>
        <v>16252.205636574074</v>
      </c>
      <c r="T3458" s="9">
        <f t="shared" si="135"/>
        <v>16283.290972222223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Q3459" t="s">
        <v>8315</v>
      </c>
      <c r="R3459" t="s">
        <v>8316</v>
      </c>
      <c r="S3459" s="9">
        <f t="shared" ref="S3459:S3522" si="136">(((J3459/60)/60)/24)</f>
        <v>16447.706678240742</v>
      </c>
      <c r="T3459" s="9">
        <f t="shared" ref="T3459:T3522" si="137">(((I3459/60/60)/24))</f>
        <v>16478.249305555557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Q3460" t="s">
        <v>8315</v>
      </c>
      <c r="R3460" t="s">
        <v>8316</v>
      </c>
      <c r="S3460" s="9">
        <f t="shared" si="136"/>
        <v>16442.202581018519</v>
      </c>
      <c r="T3460" s="9">
        <f t="shared" si="137"/>
        <v>16469.185416666667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Q3461" t="s">
        <v>8315</v>
      </c>
      <c r="R3461" t="s">
        <v>8316</v>
      </c>
      <c r="S3461" s="9">
        <f t="shared" si="136"/>
        <v>16911.479861111111</v>
      </c>
      <c r="T3461" s="9">
        <f t="shared" si="137"/>
        <v>16941.479861111111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Q3462" t="s">
        <v>8315</v>
      </c>
      <c r="R3462" t="s">
        <v>8316</v>
      </c>
      <c r="S3462" s="9">
        <f t="shared" si="136"/>
        <v>16283.527222222221</v>
      </c>
      <c r="T3462" s="9">
        <f t="shared" si="137"/>
        <v>16297.527222222221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Q3463" t="s">
        <v>8315</v>
      </c>
      <c r="R3463" t="s">
        <v>8316</v>
      </c>
      <c r="S3463" s="9">
        <f t="shared" si="136"/>
        <v>17074.632858796296</v>
      </c>
      <c r="T3463" s="9">
        <f t="shared" si="137"/>
        <v>17103.125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Q3464" t="s">
        <v>8315</v>
      </c>
      <c r="R3464" t="s">
        <v>8316</v>
      </c>
      <c r="S3464" s="9">
        <f t="shared" si="136"/>
        <v>16610.898472222223</v>
      </c>
      <c r="T3464" s="9">
        <f t="shared" si="137"/>
        <v>16626.75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Q3465" t="s">
        <v>8315</v>
      </c>
      <c r="R3465" t="s">
        <v>8316</v>
      </c>
      <c r="S3465" s="9">
        <f t="shared" si="136"/>
        <v>17043.91880787037</v>
      </c>
      <c r="T3465" s="9">
        <f t="shared" si="137"/>
        <v>17085.165972222221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Q3466" t="s">
        <v>8315</v>
      </c>
      <c r="R3466" t="s">
        <v>8316</v>
      </c>
      <c r="S3466" s="9">
        <f t="shared" si="136"/>
        <v>17006.13005787037</v>
      </c>
      <c r="T3466" s="9">
        <f t="shared" si="137"/>
        <v>17036.13005787037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Q3467" t="s">
        <v>8315</v>
      </c>
      <c r="R3467" t="s">
        <v>8316</v>
      </c>
      <c r="S3467" s="9">
        <f t="shared" si="136"/>
        <v>16631.625833333332</v>
      </c>
      <c r="T3467" s="9">
        <f t="shared" si="137"/>
        <v>16656.666666666668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Q3468" t="s">
        <v>8315</v>
      </c>
      <c r="R3468" t="s">
        <v>8316</v>
      </c>
      <c r="S3468" s="9">
        <f t="shared" si="136"/>
        <v>16851.019097222223</v>
      </c>
      <c r="T3468" s="9">
        <f t="shared" si="137"/>
        <v>16910.977430555555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Q3469" t="s">
        <v>8315</v>
      </c>
      <c r="R3469" t="s">
        <v>8316</v>
      </c>
      <c r="S3469" s="9">
        <f t="shared" si="136"/>
        <v>16484.671666666665</v>
      </c>
      <c r="T3469" s="9">
        <f t="shared" si="137"/>
        <v>16514.63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Q3470" t="s">
        <v>8315</v>
      </c>
      <c r="R3470" t="s">
        <v>8316</v>
      </c>
      <c r="S3470" s="9">
        <f t="shared" si="136"/>
        <v>17036.765381944442</v>
      </c>
      <c r="T3470" s="9">
        <f t="shared" si="137"/>
        <v>17065.125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Q3471" t="s">
        <v>8315</v>
      </c>
      <c r="R3471" t="s">
        <v>8316</v>
      </c>
      <c r="S3471" s="9">
        <f t="shared" si="136"/>
        <v>16889.641724537036</v>
      </c>
      <c r="T3471" s="9">
        <f t="shared" si="137"/>
        <v>16919.641724537036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Q3472" t="s">
        <v>8315</v>
      </c>
      <c r="R3472" t="s">
        <v>8316</v>
      </c>
      <c r="S3472" s="9">
        <f t="shared" si="136"/>
        <v>16960.022013888887</v>
      </c>
      <c r="T3472" s="9">
        <f t="shared" si="137"/>
        <v>16997.901388888891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Q3473" t="s">
        <v>8315</v>
      </c>
      <c r="R3473" t="s">
        <v>8316</v>
      </c>
      <c r="S3473" s="9">
        <f t="shared" si="136"/>
        <v>16272.82048611111</v>
      </c>
      <c r="T3473" s="9">
        <f t="shared" si="137"/>
        <v>16313.833333333334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Q3474" t="s">
        <v>8315</v>
      </c>
      <c r="R3474" t="s">
        <v>8316</v>
      </c>
      <c r="S3474" s="9">
        <f t="shared" si="136"/>
        <v>16359.170497685183</v>
      </c>
      <c r="T3474" s="9">
        <f t="shared" si="137"/>
        <v>16380.249305555555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Q3475" t="s">
        <v>8315</v>
      </c>
      <c r="R3475" t="s">
        <v>8316</v>
      </c>
      <c r="S3475" s="9">
        <f t="shared" si="136"/>
        <v>16493.834444444445</v>
      </c>
      <c r="T3475" s="9">
        <f t="shared" si="137"/>
        <v>16514.852083333335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Q3476" t="s">
        <v>8315</v>
      </c>
      <c r="R3476" t="s">
        <v>8316</v>
      </c>
      <c r="S3476" s="9">
        <f t="shared" si="136"/>
        <v>16972.501516203705</v>
      </c>
      <c r="T3476" s="9">
        <f t="shared" si="137"/>
        <v>17002.501516203705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Q3477" t="s">
        <v>8315</v>
      </c>
      <c r="R3477" t="s">
        <v>8316</v>
      </c>
      <c r="S3477" s="9">
        <f t="shared" si="136"/>
        <v>16349.880833333331</v>
      </c>
      <c r="T3477" s="9">
        <f t="shared" si="137"/>
        <v>16377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Q3478" t="s">
        <v>8315</v>
      </c>
      <c r="R3478" t="s">
        <v>8316</v>
      </c>
      <c r="S3478" s="9">
        <f t="shared" si="136"/>
        <v>16352.279976851853</v>
      </c>
      <c r="T3478" s="9">
        <f t="shared" si="137"/>
        <v>16370.125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Q3479" t="s">
        <v>8315</v>
      </c>
      <c r="R3479" t="s">
        <v>8316</v>
      </c>
      <c r="S3479" s="9">
        <f t="shared" si="136"/>
        <v>16559.736608796295</v>
      </c>
      <c r="T3479" s="9">
        <f t="shared" si="137"/>
        <v>16572.125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Q3480" t="s">
        <v>8315</v>
      </c>
      <c r="R3480" t="s">
        <v>8316</v>
      </c>
      <c r="S3480" s="9">
        <f t="shared" si="136"/>
        <v>16484.916921296299</v>
      </c>
      <c r="T3480" s="9">
        <f t="shared" si="137"/>
        <v>16510.875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Q3481" t="s">
        <v>8315</v>
      </c>
      <c r="R3481" t="s">
        <v>8316</v>
      </c>
      <c r="S3481" s="9">
        <f t="shared" si="136"/>
        <v>16212.85509259259</v>
      </c>
      <c r="T3481" s="9">
        <f t="shared" si="137"/>
        <v>16242.85509259259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Q3482" t="s">
        <v>8315</v>
      </c>
      <c r="R3482" t="s">
        <v>8316</v>
      </c>
      <c r="S3482" s="9">
        <f t="shared" si="136"/>
        <v>16602.317442129632</v>
      </c>
      <c r="T3482" s="9">
        <f t="shared" si="137"/>
        <v>16626.875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Q3483" t="s">
        <v>8315</v>
      </c>
      <c r="R3483" t="s">
        <v>8316</v>
      </c>
      <c r="S3483" s="9">
        <f t="shared" si="136"/>
        <v>16420.247546296294</v>
      </c>
      <c r="T3483" s="9">
        <f t="shared" si="137"/>
        <v>16437.247546296294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Q3484" t="s">
        <v>8315</v>
      </c>
      <c r="R3484" t="s">
        <v>8316</v>
      </c>
      <c r="S3484" s="9">
        <f t="shared" si="136"/>
        <v>16227.771597222223</v>
      </c>
      <c r="T3484" s="9">
        <f t="shared" si="137"/>
        <v>16257.771597222223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Q3485" t="s">
        <v>8315</v>
      </c>
      <c r="R3485" t="s">
        <v>8316</v>
      </c>
      <c r="S3485" s="9">
        <f t="shared" si="136"/>
        <v>16224.668761574074</v>
      </c>
      <c r="T3485" s="9">
        <f t="shared" si="137"/>
        <v>16254.668761574074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Q3486" t="s">
        <v>8315</v>
      </c>
      <c r="R3486" t="s">
        <v>8316</v>
      </c>
      <c r="S3486" s="9">
        <f t="shared" si="136"/>
        <v>16937.760405092591</v>
      </c>
      <c r="T3486" s="9">
        <f t="shared" si="137"/>
        <v>16967.760405092591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Q3487" t="s">
        <v>8315</v>
      </c>
      <c r="R3487" t="s">
        <v>8316</v>
      </c>
      <c r="S3487" s="9">
        <f t="shared" si="136"/>
        <v>16803.693055555555</v>
      </c>
      <c r="T3487" s="9">
        <f t="shared" si="137"/>
        <v>16833.693055555555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Q3488" t="s">
        <v>8315</v>
      </c>
      <c r="R3488" t="s">
        <v>8316</v>
      </c>
      <c r="S3488" s="9">
        <f t="shared" si="136"/>
        <v>16557.875011574073</v>
      </c>
      <c r="T3488" s="9">
        <f t="shared" si="137"/>
        <v>16589.290972222221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Q3489" t="s">
        <v>8315</v>
      </c>
      <c r="R3489" t="s">
        <v>8316</v>
      </c>
      <c r="S3489" s="9">
        <f t="shared" si="136"/>
        <v>16580.940416666668</v>
      </c>
      <c r="T3489" s="9">
        <f t="shared" si="137"/>
        <v>16610.940416666668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Q3490" t="s">
        <v>8315</v>
      </c>
      <c r="R3490" t="s">
        <v>8316</v>
      </c>
      <c r="S3490" s="9">
        <f t="shared" si="136"/>
        <v>16518.768055555556</v>
      </c>
      <c r="T3490" s="9">
        <f t="shared" si="137"/>
        <v>16542.666666666668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Q3491" t="s">
        <v>8315</v>
      </c>
      <c r="R3491" t="s">
        <v>8316</v>
      </c>
      <c r="S3491" s="9">
        <f t="shared" si="136"/>
        <v>16184.635775462963</v>
      </c>
      <c r="T3491" s="9">
        <f t="shared" si="137"/>
        <v>16214.875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Q3492" t="s">
        <v>8315</v>
      </c>
      <c r="R3492" t="s">
        <v>8316</v>
      </c>
      <c r="S3492" s="9">
        <f t="shared" si="136"/>
        <v>16874.802361111109</v>
      </c>
      <c r="T3492" s="9">
        <f t="shared" si="137"/>
        <v>16904.802361111109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Q3493" t="s">
        <v>8315</v>
      </c>
      <c r="R3493" t="s">
        <v>8316</v>
      </c>
      <c r="S3493" s="9">
        <f t="shared" si="136"/>
        <v>16552.249814814815</v>
      </c>
      <c r="T3493" s="9">
        <f t="shared" si="137"/>
        <v>16573.249814814815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Q3494" t="s">
        <v>8315</v>
      </c>
      <c r="R3494" t="s">
        <v>8316</v>
      </c>
      <c r="S3494" s="9">
        <f t="shared" si="136"/>
        <v>16699.009224537036</v>
      </c>
      <c r="T3494" s="9">
        <f t="shared" si="137"/>
        <v>16734.009224537036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Q3495" t="s">
        <v>8315</v>
      </c>
      <c r="R3495" t="s">
        <v>8316</v>
      </c>
      <c r="S3495" s="9">
        <f t="shared" si="136"/>
        <v>16279.866157407407</v>
      </c>
      <c r="T3495" s="9">
        <f t="shared" si="137"/>
        <v>16299.215972222222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Q3496" t="s">
        <v>8315</v>
      </c>
      <c r="R3496" t="s">
        <v>8316</v>
      </c>
      <c r="S3496" s="9">
        <f t="shared" si="136"/>
        <v>17120.214988425923</v>
      </c>
      <c r="T3496" s="9">
        <f t="shared" si="137"/>
        <v>17131.25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Q3497" t="s">
        <v>8315</v>
      </c>
      <c r="R3497" t="s">
        <v>8316</v>
      </c>
      <c r="S3497" s="9">
        <f t="shared" si="136"/>
        <v>16346.762835648149</v>
      </c>
      <c r="T3497" s="9">
        <f t="shared" si="137"/>
        <v>16375.720833333333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Q3498" t="s">
        <v>8315</v>
      </c>
      <c r="R3498" t="s">
        <v>8316</v>
      </c>
      <c r="S3498" s="9">
        <f t="shared" si="136"/>
        <v>17015.846828703703</v>
      </c>
      <c r="T3498" s="9">
        <f t="shared" si="137"/>
        <v>17055.846828703703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Q3499" t="s">
        <v>8315</v>
      </c>
      <c r="R3499" t="s">
        <v>8316</v>
      </c>
      <c r="S3499" s="9">
        <f t="shared" si="136"/>
        <v>16942.741944444442</v>
      </c>
      <c r="T3499" s="9">
        <f t="shared" si="137"/>
        <v>16954.916666666668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Q3500" t="s">
        <v>8315</v>
      </c>
      <c r="R3500" t="s">
        <v>8316</v>
      </c>
      <c r="S3500" s="9">
        <f t="shared" si="136"/>
        <v>16890.15861111111</v>
      </c>
      <c r="T3500" s="9">
        <f t="shared" si="137"/>
        <v>16949.905555555557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Q3501" t="s">
        <v>8315</v>
      </c>
      <c r="R3501" t="s">
        <v>8316</v>
      </c>
      <c r="S3501" s="9">
        <f t="shared" si="136"/>
        <v>16563.036168981482</v>
      </c>
      <c r="T3501" s="9">
        <f t="shared" si="137"/>
        <v>16617.290972222221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Q3502" t="s">
        <v>8315</v>
      </c>
      <c r="R3502" t="s">
        <v>8316</v>
      </c>
      <c r="S3502" s="9">
        <f t="shared" si="136"/>
        <v>16850.919421296294</v>
      </c>
      <c r="T3502" s="9">
        <f t="shared" si="137"/>
        <v>16867.207638888889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Q3503" t="s">
        <v>8315</v>
      </c>
      <c r="R3503" t="s">
        <v>8316</v>
      </c>
      <c r="S3503" s="9">
        <f t="shared" si="136"/>
        <v>16664.763831018518</v>
      </c>
      <c r="T3503" s="9">
        <f t="shared" si="137"/>
        <v>16689.763831018518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Q3504" t="s">
        <v>8315</v>
      </c>
      <c r="R3504" t="s">
        <v>8316</v>
      </c>
      <c r="S3504" s="9">
        <f t="shared" si="136"/>
        <v>16861.839398148149</v>
      </c>
      <c r="T3504" s="9">
        <f t="shared" si="137"/>
        <v>16876.165972222221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Q3505" t="s">
        <v>8315</v>
      </c>
      <c r="R3505" t="s">
        <v>8316</v>
      </c>
      <c r="S3505" s="9">
        <f t="shared" si="136"/>
        <v>16976.478333333336</v>
      </c>
      <c r="T3505" s="9">
        <f t="shared" si="137"/>
        <v>17006.478333333336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Q3506" t="s">
        <v>8315</v>
      </c>
      <c r="R3506" t="s">
        <v>8316</v>
      </c>
      <c r="S3506" s="9">
        <f t="shared" si="136"/>
        <v>16728.748738425926</v>
      </c>
      <c r="T3506" s="9">
        <f t="shared" si="137"/>
        <v>16758.790405092594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Q3507" t="s">
        <v>8315</v>
      </c>
      <c r="R3507" t="s">
        <v>8316</v>
      </c>
      <c r="S3507" s="9">
        <f t="shared" si="136"/>
        <v>16191.935706018519</v>
      </c>
      <c r="T3507" s="9">
        <f t="shared" si="137"/>
        <v>16203.166666666666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Q3508" t="s">
        <v>8315</v>
      </c>
      <c r="R3508" t="s">
        <v>8316</v>
      </c>
      <c r="S3508" s="9">
        <f t="shared" si="136"/>
        <v>16260.734259259259</v>
      </c>
      <c r="T3508" s="9">
        <f t="shared" si="137"/>
        <v>16305.734259259259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Q3509" t="s">
        <v>8315</v>
      </c>
      <c r="R3509" t="s">
        <v>8316</v>
      </c>
      <c r="S3509" s="9">
        <f t="shared" si="136"/>
        <v>16922.922881944443</v>
      </c>
      <c r="T3509" s="9">
        <f t="shared" si="137"/>
        <v>16952.922881944443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Q3510" t="s">
        <v>8315</v>
      </c>
      <c r="R3510" t="s">
        <v>8316</v>
      </c>
      <c r="S3510" s="9">
        <f t="shared" si="136"/>
        <v>16908.729780092592</v>
      </c>
      <c r="T3510" s="9">
        <f t="shared" si="137"/>
        <v>16931.875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Q3511" t="s">
        <v>8315</v>
      </c>
      <c r="R3511" t="s">
        <v>8316</v>
      </c>
      <c r="S3511" s="9">
        <f t="shared" si="136"/>
        <v>16381.859560185185</v>
      </c>
      <c r="T3511" s="9">
        <f t="shared" si="137"/>
        <v>16395.204861111113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Q3512" t="s">
        <v>8315</v>
      </c>
      <c r="R3512" t="s">
        <v>8316</v>
      </c>
      <c r="S3512" s="9">
        <f t="shared" si="136"/>
        <v>16233.620902777779</v>
      </c>
      <c r="T3512" s="9">
        <f t="shared" si="137"/>
        <v>16253.620902777779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Q3513" t="s">
        <v>8315</v>
      </c>
      <c r="R3513" t="s">
        <v>8316</v>
      </c>
      <c r="S3513" s="9">
        <f t="shared" si="136"/>
        <v>16358.873784722222</v>
      </c>
      <c r="T3513" s="9">
        <f t="shared" si="137"/>
        <v>16381.770833333334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Q3514" t="s">
        <v>8315</v>
      </c>
      <c r="R3514" t="s">
        <v>8316</v>
      </c>
      <c r="S3514" s="9">
        <f t="shared" si="136"/>
        <v>16488.536944444444</v>
      </c>
      <c r="T3514" s="9">
        <f t="shared" si="137"/>
        <v>16548.495277777776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Q3515" t="s">
        <v>8315</v>
      </c>
      <c r="R3515" t="s">
        <v>8316</v>
      </c>
      <c r="S3515" s="9">
        <f t="shared" si="136"/>
        <v>16212.096203703704</v>
      </c>
      <c r="T3515" s="9">
        <f t="shared" si="137"/>
        <v>16225.207638888889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Q3516" t="s">
        <v>8315</v>
      </c>
      <c r="R3516" t="s">
        <v>8316</v>
      </c>
      <c r="S3516" s="9">
        <f t="shared" si="136"/>
        <v>16451.846666666668</v>
      </c>
      <c r="T3516" s="9">
        <f t="shared" si="137"/>
        <v>16468.207638888889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Q3517" t="s">
        <v>8315</v>
      </c>
      <c r="R3517" t="s">
        <v>8316</v>
      </c>
      <c r="S3517" s="9">
        <f t="shared" si="136"/>
        <v>16556.772812500003</v>
      </c>
      <c r="T3517" s="9">
        <f t="shared" si="137"/>
        <v>16586.772812500003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Q3518" t="s">
        <v>8315</v>
      </c>
      <c r="R3518" t="s">
        <v>8316</v>
      </c>
      <c r="S3518" s="9">
        <f t="shared" si="136"/>
        <v>16287.010069444443</v>
      </c>
      <c r="T3518" s="9">
        <f t="shared" si="137"/>
        <v>16321.125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Q3519" t="s">
        <v>8315</v>
      </c>
      <c r="R3519" t="s">
        <v>8316</v>
      </c>
      <c r="S3519" s="9">
        <f t="shared" si="136"/>
        <v>16225.817523148149</v>
      </c>
      <c r="T3519" s="9">
        <f t="shared" si="137"/>
        <v>16255.458333333334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Q3520" t="s">
        <v>8315</v>
      </c>
      <c r="R3520" t="s">
        <v>8316</v>
      </c>
      <c r="S3520" s="9">
        <f t="shared" si="136"/>
        <v>16324.783553240741</v>
      </c>
      <c r="T3520" s="9">
        <f t="shared" si="137"/>
        <v>16345.597916666666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Q3521" t="s">
        <v>8315</v>
      </c>
      <c r="R3521" t="s">
        <v>8316</v>
      </c>
      <c r="S3521" s="9">
        <f t="shared" si="136"/>
        <v>16468.598958333332</v>
      </c>
      <c r="T3521" s="9">
        <f t="shared" si="137"/>
        <v>16498.598958333332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Q3522" t="s">
        <v>8315</v>
      </c>
      <c r="R3522" t="s">
        <v>8316</v>
      </c>
      <c r="S3522" s="9">
        <f t="shared" si="136"/>
        <v>16658.824212962962</v>
      </c>
      <c r="T3522" s="9">
        <f t="shared" si="137"/>
        <v>16684.574305555554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Q3523" t="s">
        <v>8315</v>
      </c>
      <c r="R3523" t="s">
        <v>8316</v>
      </c>
      <c r="S3523" s="9">
        <f t="shared" ref="S3523:S3586" si="138">(((J3523/60)/60)/24)</f>
        <v>16312.361342592592</v>
      </c>
      <c r="T3523" s="9">
        <f t="shared" ref="T3523:T3586" si="139">(((I3523/60/60)/24))</f>
        <v>16342.361342592592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Q3524" t="s">
        <v>8315</v>
      </c>
      <c r="R3524" t="s">
        <v>8316</v>
      </c>
      <c r="S3524" s="9">
        <f t="shared" si="138"/>
        <v>16665.789884259259</v>
      </c>
      <c r="T3524" s="9">
        <f t="shared" si="139"/>
        <v>16693.420833333334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Q3525" t="s">
        <v>8315</v>
      </c>
      <c r="R3525" t="s">
        <v>8316</v>
      </c>
      <c r="S3525" s="9">
        <f t="shared" si="138"/>
        <v>17012.397546296295</v>
      </c>
      <c r="T3525" s="9">
        <f t="shared" si="139"/>
        <v>17069.958333333332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Q3526" t="s">
        <v>8315</v>
      </c>
      <c r="R3526" t="s">
        <v>8316</v>
      </c>
      <c r="S3526" s="9">
        <f t="shared" si="138"/>
        <v>16311.76357638889</v>
      </c>
      <c r="T3526" s="9">
        <f t="shared" si="139"/>
        <v>16326.166666666666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Q3527" t="s">
        <v>8315</v>
      </c>
      <c r="R3527" t="s">
        <v>8316</v>
      </c>
      <c r="S3527" s="9">
        <f t="shared" si="138"/>
        <v>16645.695671296296</v>
      </c>
      <c r="T3527" s="9">
        <f t="shared" si="139"/>
        <v>16656.666666666668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Q3528" t="s">
        <v>8315</v>
      </c>
      <c r="R3528" t="s">
        <v>8316</v>
      </c>
      <c r="S3528" s="9">
        <f t="shared" si="138"/>
        <v>16891.335312500003</v>
      </c>
      <c r="T3528" s="9">
        <f t="shared" si="139"/>
        <v>16919.249305555557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Q3529" t="s">
        <v>8315</v>
      </c>
      <c r="R3529" t="s">
        <v>8316</v>
      </c>
      <c r="S3529" s="9">
        <f t="shared" si="138"/>
        <v>16598.023206018519</v>
      </c>
      <c r="T3529" s="9">
        <f t="shared" si="139"/>
        <v>16627.165972222221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Q3530" t="s">
        <v>8315</v>
      </c>
      <c r="R3530" t="s">
        <v>8316</v>
      </c>
      <c r="S3530" s="9">
        <f t="shared" si="138"/>
        <v>17164.50136574074</v>
      </c>
      <c r="T3530" s="9">
        <f t="shared" si="139"/>
        <v>17184.50136574074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Q3531" t="s">
        <v>8315</v>
      </c>
      <c r="R3531" t="s">
        <v>8316</v>
      </c>
      <c r="S3531" s="9">
        <f t="shared" si="138"/>
        <v>16608.761782407408</v>
      </c>
      <c r="T3531" s="9">
        <f t="shared" si="139"/>
        <v>16629.041666666668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Q3532" t="s">
        <v>8315</v>
      </c>
      <c r="R3532" t="s">
        <v>8316</v>
      </c>
      <c r="S3532" s="9">
        <f t="shared" si="138"/>
        <v>16873.62334490741</v>
      </c>
      <c r="T3532" s="9">
        <f t="shared" si="139"/>
        <v>16901.833333333332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Q3533" t="s">
        <v>8315</v>
      </c>
      <c r="R3533" t="s">
        <v>8316</v>
      </c>
      <c r="S3533" s="9">
        <f t="shared" si="138"/>
        <v>16952.654328703702</v>
      </c>
      <c r="T3533" s="9">
        <f t="shared" si="139"/>
        <v>16982.654328703702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Q3534" t="s">
        <v>8315</v>
      </c>
      <c r="R3534" t="s">
        <v>8316</v>
      </c>
      <c r="S3534" s="9">
        <f t="shared" si="138"/>
        <v>16315.599849537039</v>
      </c>
      <c r="T3534" s="9">
        <f t="shared" si="139"/>
        <v>16331.165972222223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Q3535" t="s">
        <v>8315</v>
      </c>
      <c r="R3535" t="s">
        <v>8316</v>
      </c>
      <c r="S3535" s="9">
        <f t="shared" si="138"/>
        <v>16720.76119212963</v>
      </c>
      <c r="T3535" s="9">
        <f t="shared" si="139"/>
        <v>16750.802858796294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Q3536" t="s">
        <v>8315</v>
      </c>
      <c r="R3536" t="s">
        <v>8316</v>
      </c>
      <c r="S3536" s="9">
        <f t="shared" si="138"/>
        <v>16674.625266203704</v>
      </c>
      <c r="T3536" s="9">
        <f t="shared" si="139"/>
        <v>16709.625266203704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Q3537" t="s">
        <v>8315</v>
      </c>
      <c r="R3537" t="s">
        <v>8316</v>
      </c>
      <c r="S3537" s="9">
        <f t="shared" si="138"/>
        <v>16679.640162037034</v>
      </c>
      <c r="T3537" s="9">
        <f t="shared" si="139"/>
        <v>16710.75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Q3538" t="s">
        <v>8315</v>
      </c>
      <c r="R3538" t="s">
        <v>8316</v>
      </c>
      <c r="S3538" s="9">
        <f t="shared" si="138"/>
        <v>16759.727141203704</v>
      </c>
      <c r="T3538" s="9">
        <f t="shared" si="139"/>
        <v>16789.499305555557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Q3539" t="s">
        <v>8315</v>
      </c>
      <c r="R3539" t="s">
        <v>8316</v>
      </c>
      <c r="S3539" s="9">
        <f t="shared" si="138"/>
        <v>16354.354351851851</v>
      </c>
      <c r="T3539" s="9">
        <f t="shared" si="139"/>
        <v>16391.332638888889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Q3540" t="s">
        <v>8315</v>
      </c>
      <c r="R3540" t="s">
        <v>8316</v>
      </c>
      <c r="S3540" s="9">
        <f t="shared" si="138"/>
        <v>17002.420601851853</v>
      </c>
      <c r="T3540" s="9">
        <f t="shared" si="139"/>
        <v>17030.420601851853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Q3541" t="s">
        <v>8315</v>
      </c>
      <c r="R3541" t="s">
        <v>8316</v>
      </c>
      <c r="S3541" s="9">
        <f t="shared" si="138"/>
        <v>17031.756041666664</v>
      </c>
      <c r="T3541" s="9">
        <f t="shared" si="139"/>
        <v>17052.756041666664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Q3542" t="s">
        <v>8315</v>
      </c>
      <c r="R3542" t="s">
        <v>8316</v>
      </c>
      <c r="S3542" s="9">
        <f t="shared" si="138"/>
        <v>16948.003368055557</v>
      </c>
      <c r="T3542" s="9">
        <f t="shared" si="139"/>
        <v>16978.003368055557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Q3543" t="s">
        <v>8315</v>
      </c>
      <c r="R3543" t="s">
        <v>8316</v>
      </c>
      <c r="S3543" s="9">
        <f t="shared" si="138"/>
        <v>16653.730034722223</v>
      </c>
      <c r="T3543" s="9">
        <f t="shared" si="139"/>
        <v>16678.730034722223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Q3544" t="s">
        <v>8315</v>
      </c>
      <c r="R3544" t="s">
        <v>8316</v>
      </c>
      <c r="S3544" s="9">
        <f t="shared" si="138"/>
        <v>16260.599791666666</v>
      </c>
      <c r="T3544" s="9">
        <f t="shared" si="139"/>
        <v>16320.599791666666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Q3545" t="s">
        <v>8315</v>
      </c>
      <c r="R3545" t="s">
        <v>8316</v>
      </c>
      <c r="S3545" s="9">
        <f t="shared" si="138"/>
        <v>16581.755312500001</v>
      </c>
      <c r="T3545" s="9">
        <f t="shared" si="139"/>
        <v>16611.755312500001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Q3546" t="s">
        <v>8315</v>
      </c>
      <c r="R3546" t="s">
        <v>8316</v>
      </c>
      <c r="S3546" s="9">
        <f t="shared" si="138"/>
        <v>16471.831678240742</v>
      </c>
      <c r="T3546" s="9">
        <f t="shared" si="139"/>
        <v>16501.831678240742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Q3547" t="s">
        <v>8315</v>
      </c>
      <c r="R3547" t="s">
        <v>8316</v>
      </c>
      <c r="S3547" s="9">
        <f t="shared" si="138"/>
        <v>16506.807395833333</v>
      </c>
      <c r="T3547" s="9">
        <f t="shared" si="139"/>
        <v>16536.807395833333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Q3548" t="s">
        <v>8315</v>
      </c>
      <c r="R3548" t="s">
        <v>8316</v>
      </c>
      <c r="S3548" s="9">
        <f t="shared" si="138"/>
        <v>16504.660694444443</v>
      </c>
      <c r="T3548" s="9">
        <f t="shared" si="139"/>
        <v>16526.165972222221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Q3549" t="s">
        <v>8315</v>
      </c>
      <c r="R3549" t="s">
        <v>8316</v>
      </c>
      <c r="S3549" s="9">
        <f t="shared" si="138"/>
        <v>16911.078715277781</v>
      </c>
      <c r="T3549" s="9">
        <f t="shared" si="139"/>
        <v>16935.165972222221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Q3550" t="s">
        <v>8315</v>
      </c>
      <c r="R3550" t="s">
        <v>8316</v>
      </c>
      <c r="S3550" s="9">
        <f t="shared" si="138"/>
        <v>16842.942291666666</v>
      </c>
      <c r="T3550" s="9">
        <f t="shared" si="139"/>
        <v>16865.041666666668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Q3551" t="s">
        <v>8315</v>
      </c>
      <c r="R3551" t="s">
        <v>8316</v>
      </c>
      <c r="S3551" s="9">
        <f t="shared" si="138"/>
        <v>16654.394363425927</v>
      </c>
      <c r="T3551" s="9">
        <f t="shared" si="139"/>
        <v>16682.394363425927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Q3552" t="s">
        <v>8315</v>
      </c>
      <c r="R3552" t="s">
        <v>8316</v>
      </c>
      <c r="S3552" s="9">
        <f t="shared" si="138"/>
        <v>16893.893495370368</v>
      </c>
      <c r="T3552" s="9">
        <f t="shared" si="139"/>
        <v>16923.893495370368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Q3553" t="s">
        <v>8315</v>
      </c>
      <c r="R3553" t="s">
        <v>8316</v>
      </c>
      <c r="S3553" s="9">
        <f t="shared" si="138"/>
        <v>16184.515856481479</v>
      </c>
      <c r="T3553" s="9">
        <f t="shared" si="139"/>
        <v>16212.921527777777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Q3554" t="s">
        <v>8315</v>
      </c>
      <c r="R3554" t="s">
        <v>8316</v>
      </c>
      <c r="S3554" s="9">
        <f t="shared" si="138"/>
        <v>16219.587083333332</v>
      </c>
      <c r="T3554" s="9">
        <f t="shared" si="139"/>
        <v>16249.587083333332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Q3555" t="s">
        <v>8315</v>
      </c>
      <c r="R3555" t="s">
        <v>8316</v>
      </c>
      <c r="S3555" s="9">
        <f t="shared" si="138"/>
        <v>16627.028703703701</v>
      </c>
      <c r="T3555" s="9">
        <f t="shared" si="139"/>
        <v>16659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Q3556" t="s">
        <v>8315</v>
      </c>
      <c r="R3556" t="s">
        <v>8316</v>
      </c>
      <c r="S3556" s="9">
        <f t="shared" si="138"/>
        <v>16447.050451388888</v>
      </c>
      <c r="T3556" s="9">
        <f t="shared" si="139"/>
        <v>16477.708333333332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Q3557" t="s">
        <v>8315</v>
      </c>
      <c r="R3557" t="s">
        <v>8316</v>
      </c>
      <c r="S3557" s="9">
        <f t="shared" si="138"/>
        <v>17092.442060185185</v>
      </c>
      <c r="T3557" s="9">
        <f t="shared" si="139"/>
        <v>17122.483726851849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Q3558" t="s">
        <v>8315</v>
      </c>
      <c r="R3558" t="s">
        <v>8316</v>
      </c>
      <c r="S3558" s="9">
        <f t="shared" si="138"/>
        <v>16239.649583333332</v>
      </c>
      <c r="T3558" s="9">
        <f t="shared" si="139"/>
        <v>16299.649583333332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Q3559" t="s">
        <v>8315</v>
      </c>
      <c r="R3559" t="s">
        <v>8316</v>
      </c>
      <c r="S3559" s="9">
        <f t="shared" si="138"/>
        <v>16161.276747685186</v>
      </c>
      <c r="T3559" s="9">
        <f t="shared" si="139"/>
        <v>16195.276747685186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Q3560" t="s">
        <v>8315</v>
      </c>
      <c r="R3560" t="s">
        <v>8316</v>
      </c>
      <c r="S3560" s="9">
        <f t="shared" si="138"/>
        <v>16570.816840277777</v>
      </c>
      <c r="T3560" s="9">
        <f t="shared" si="139"/>
        <v>16612.875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Q3561" t="s">
        <v>8315</v>
      </c>
      <c r="R3561" t="s">
        <v>8316</v>
      </c>
      <c r="S3561" s="9">
        <f t="shared" si="138"/>
        <v>16625.096157407406</v>
      </c>
      <c r="T3561" s="9">
        <f t="shared" si="139"/>
        <v>16647.37361111111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Q3562" t="s">
        <v>8315</v>
      </c>
      <c r="R3562" t="s">
        <v>8316</v>
      </c>
      <c r="S3562" s="9">
        <f t="shared" si="138"/>
        <v>16546.88965277778</v>
      </c>
      <c r="T3562" s="9">
        <f t="shared" si="139"/>
        <v>16582.114583333332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Q3563" t="s">
        <v>8315</v>
      </c>
      <c r="R3563" t="s">
        <v>8316</v>
      </c>
      <c r="S3563" s="9">
        <f t="shared" si="138"/>
        <v>16634.680300925927</v>
      </c>
      <c r="T3563" s="9">
        <f t="shared" si="139"/>
        <v>16652.774999999998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Q3564" t="s">
        <v>8315</v>
      </c>
      <c r="R3564" t="s">
        <v>8316</v>
      </c>
      <c r="S3564" s="9">
        <f t="shared" si="138"/>
        <v>16864.761886574073</v>
      </c>
      <c r="T3564" s="9">
        <f t="shared" si="139"/>
        <v>16873.916666666668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Q3565" t="s">
        <v>8315</v>
      </c>
      <c r="R3565" t="s">
        <v>8316</v>
      </c>
      <c r="S3565" s="9">
        <f t="shared" si="138"/>
        <v>16986.671944444446</v>
      </c>
      <c r="T3565" s="9">
        <f t="shared" si="139"/>
        <v>17014.791666666668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Q3566" t="s">
        <v>8315</v>
      </c>
      <c r="R3566" t="s">
        <v>8316</v>
      </c>
      <c r="S3566" s="9">
        <f t="shared" si="138"/>
        <v>16667.623252314817</v>
      </c>
      <c r="T3566" s="9">
        <f t="shared" si="139"/>
        <v>16713.666666666668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Q3567" t="s">
        <v>8315</v>
      </c>
      <c r="R3567" t="s">
        <v>8316</v>
      </c>
      <c r="S3567" s="9">
        <f t="shared" si="138"/>
        <v>16405.743148148147</v>
      </c>
      <c r="T3567" s="9">
        <f t="shared" si="139"/>
        <v>16435.743148148147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Q3568" t="s">
        <v>8315</v>
      </c>
      <c r="R3568" t="s">
        <v>8316</v>
      </c>
      <c r="S3568" s="9">
        <f t="shared" si="138"/>
        <v>16428.507905092592</v>
      </c>
      <c r="T3568" s="9">
        <f t="shared" si="139"/>
        <v>16458.507905092592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Q3569" t="s">
        <v>8315</v>
      </c>
      <c r="R3569" t="s">
        <v>8316</v>
      </c>
      <c r="S3569" s="9">
        <f t="shared" si="138"/>
        <v>16566.810694444444</v>
      </c>
      <c r="T3569" s="9">
        <f t="shared" si="139"/>
        <v>16596.810694444444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Q3570" t="s">
        <v>8315</v>
      </c>
      <c r="R3570" t="s">
        <v>8316</v>
      </c>
      <c r="S3570" s="9">
        <f t="shared" si="138"/>
        <v>16300.740671296297</v>
      </c>
      <c r="T3570" s="9">
        <f t="shared" si="139"/>
        <v>16330.740671296297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Q3571" t="s">
        <v>8315</v>
      </c>
      <c r="R3571" t="s">
        <v>8316</v>
      </c>
      <c r="S3571" s="9">
        <f t="shared" si="138"/>
        <v>16413.688611111113</v>
      </c>
      <c r="T3571" s="9">
        <f t="shared" si="139"/>
        <v>16443.688611111113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Q3572" t="s">
        <v>8315</v>
      </c>
      <c r="R3572" t="s">
        <v>8316</v>
      </c>
      <c r="S3572" s="9">
        <f t="shared" si="138"/>
        <v>16407.331979166669</v>
      </c>
      <c r="T3572" s="9">
        <f t="shared" si="139"/>
        <v>16435.291666666668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Q3573" t="s">
        <v>8315</v>
      </c>
      <c r="R3573" t="s">
        <v>8316</v>
      </c>
      <c r="S3573" s="9">
        <f t="shared" si="138"/>
        <v>16343.858946759259</v>
      </c>
      <c r="T3573" s="9">
        <f t="shared" si="139"/>
        <v>16373.858946759259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Q3574" t="s">
        <v>8315</v>
      </c>
      <c r="R3574" t="s">
        <v>8316</v>
      </c>
      <c r="S3574" s="9">
        <f t="shared" si="138"/>
        <v>16577.570393518519</v>
      </c>
      <c r="T3574" s="9">
        <f t="shared" si="139"/>
        <v>16607.570393518519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Q3575" t="s">
        <v>8315</v>
      </c>
      <c r="R3575" t="s">
        <v>8316</v>
      </c>
      <c r="S3575" s="9">
        <f t="shared" si="138"/>
        <v>16352.375532407406</v>
      </c>
      <c r="T3575" s="9">
        <f t="shared" si="139"/>
        <v>16382.417199074072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Q3576" t="s">
        <v>8315</v>
      </c>
      <c r="R3576" t="s">
        <v>8316</v>
      </c>
      <c r="S3576" s="9">
        <f t="shared" si="138"/>
        <v>16357.942685185184</v>
      </c>
      <c r="T3576" s="9">
        <f t="shared" si="139"/>
        <v>16387.98435185185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Q3577" t="s">
        <v>8315</v>
      </c>
      <c r="R3577" t="s">
        <v>8316</v>
      </c>
      <c r="S3577" s="9">
        <f t="shared" si="138"/>
        <v>16992.783877314814</v>
      </c>
      <c r="T3577" s="9">
        <f t="shared" si="139"/>
        <v>17024.165972222221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Q3578" t="s">
        <v>8315</v>
      </c>
      <c r="R3578" t="s">
        <v>8316</v>
      </c>
      <c r="S3578" s="9">
        <f t="shared" si="138"/>
        <v>17080.54923611111</v>
      </c>
      <c r="T3578" s="9">
        <f t="shared" si="139"/>
        <v>17140.590902777778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Q3579" t="s">
        <v>8315</v>
      </c>
      <c r="R3579" t="s">
        <v>8316</v>
      </c>
      <c r="S3579" s="9">
        <f t="shared" si="138"/>
        <v>16524.786840277779</v>
      </c>
      <c r="T3579" s="9">
        <f t="shared" si="139"/>
        <v>16551.269444444446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Q3580" t="s">
        <v>8315</v>
      </c>
      <c r="R3580" t="s">
        <v>8316</v>
      </c>
      <c r="S3580" s="9">
        <f t="shared" si="138"/>
        <v>16891.733530092595</v>
      </c>
      <c r="T3580" s="9">
        <f t="shared" si="139"/>
        <v>16921.733530092595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Q3581" t="s">
        <v>8315</v>
      </c>
      <c r="R3581" t="s">
        <v>8316</v>
      </c>
      <c r="S3581" s="9">
        <f t="shared" si="138"/>
        <v>16861.762222222223</v>
      </c>
      <c r="T3581" s="9">
        <f t="shared" si="139"/>
        <v>16891.720555555556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Q3582" t="s">
        <v>8315</v>
      </c>
      <c r="R3582" t="s">
        <v>8316</v>
      </c>
      <c r="S3582" s="9">
        <f t="shared" si="138"/>
        <v>16457.176180555554</v>
      </c>
      <c r="T3582" s="9">
        <f t="shared" si="139"/>
        <v>16495.207638888889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Q3583" t="s">
        <v>8315</v>
      </c>
      <c r="R3583" t="s">
        <v>8316</v>
      </c>
      <c r="S3583" s="9">
        <f t="shared" si="138"/>
        <v>16267.471180555556</v>
      </c>
      <c r="T3583" s="9">
        <f t="shared" si="139"/>
        <v>16281.471180555556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Q3584" t="s">
        <v>8315</v>
      </c>
      <c r="R3584" t="s">
        <v>8316</v>
      </c>
      <c r="S3584" s="9">
        <f t="shared" si="138"/>
        <v>16882.095856481483</v>
      </c>
      <c r="T3584" s="9">
        <f t="shared" si="139"/>
        <v>16896.095856481483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Q3585" t="s">
        <v>8315</v>
      </c>
      <c r="R3585" t="s">
        <v>8316</v>
      </c>
      <c r="S3585" s="9">
        <f t="shared" si="138"/>
        <v>16849.425983796296</v>
      </c>
      <c r="T3585" s="9">
        <f t="shared" si="139"/>
        <v>16909.384317129628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Q3586" t="s">
        <v>8315</v>
      </c>
      <c r="R3586" t="s">
        <v>8316</v>
      </c>
      <c r="S3586" s="9">
        <f t="shared" si="138"/>
        <v>16599.316481481485</v>
      </c>
      <c r="T3586" s="9">
        <f t="shared" si="139"/>
        <v>16629.316481481485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Q3587" t="s">
        <v>8315</v>
      </c>
      <c r="R3587" t="s">
        <v>8316</v>
      </c>
      <c r="S3587" s="9">
        <f t="shared" ref="S3587:S3650" si="140">(((J3587/60)/60)/24)</f>
        <v>16395.716319444444</v>
      </c>
      <c r="T3587" s="9">
        <f t="shared" ref="T3587:T3650" si="141">(((I3587/60/60)/24))</f>
        <v>16425.716319444444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Q3588" t="s">
        <v>8315</v>
      </c>
      <c r="R3588" t="s">
        <v>8316</v>
      </c>
      <c r="S3588" s="9">
        <f t="shared" si="140"/>
        <v>17007.697569444445</v>
      </c>
      <c r="T3588" s="9">
        <f t="shared" si="141"/>
        <v>17067.697569444445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Q3589" t="s">
        <v>8315</v>
      </c>
      <c r="R3589" t="s">
        <v>8316</v>
      </c>
      <c r="S3589" s="9">
        <f t="shared" si="140"/>
        <v>16934.539976851851</v>
      </c>
      <c r="T3589" s="9">
        <f t="shared" si="141"/>
        <v>16979.791666666668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Q3590" t="s">
        <v>8315</v>
      </c>
      <c r="R3590" t="s">
        <v>8316</v>
      </c>
      <c r="S3590" s="9">
        <f t="shared" si="140"/>
        <v>16532.828819444443</v>
      </c>
      <c r="T3590" s="9">
        <f t="shared" si="141"/>
        <v>16554.958333333332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Q3591" t="s">
        <v>8315</v>
      </c>
      <c r="R3591" t="s">
        <v>8316</v>
      </c>
      <c r="S3591" s="9">
        <f t="shared" si="140"/>
        <v>16556.647534722222</v>
      </c>
      <c r="T3591" s="9">
        <f t="shared" si="141"/>
        <v>16581.647534722222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Q3592" t="s">
        <v>8315</v>
      </c>
      <c r="R3592" t="s">
        <v>8316</v>
      </c>
      <c r="S3592" s="9">
        <f t="shared" si="140"/>
        <v>16333.333726851852</v>
      </c>
      <c r="T3592" s="9">
        <f t="shared" si="141"/>
        <v>16363.333726851852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Q3593" t="s">
        <v>8315</v>
      </c>
      <c r="R3593" t="s">
        <v>8316</v>
      </c>
      <c r="S3593" s="9">
        <f t="shared" si="140"/>
        <v>16434.948425925926</v>
      </c>
      <c r="T3593" s="9">
        <f t="shared" si="141"/>
        <v>16459.207638888889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Q3594" t="s">
        <v>8315</v>
      </c>
      <c r="R3594" t="s">
        <v>8316</v>
      </c>
      <c r="S3594" s="9">
        <f t="shared" si="140"/>
        <v>16419.829942129629</v>
      </c>
      <c r="T3594" s="9">
        <f t="shared" si="141"/>
        <v>16477.207638888889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Q3595" t="s">
        <v>8315</v>
      </c>
      <c r="R3595" t="s">
        <v>8316</v>
      </c>
      <c r="S3595" s="9">
        <f t="shared" si="140"/>
        <v>16405.898599537039</v>
      </c>
      <c r="T3595" s="9">
        <f t="shared" si="141"/>
        <v>16440.851388888888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Q3596" t="s">
        <v>8315</v>
      </c>
      <c r="R3596" t="s">
        <v>8316</v>
      </c>
      <c r="S3596" s="9">
        <f t="shared" si="140"/>
        <v>17023.066921296297</v>
      </c>
      <c r="T3596" s="9">
        <f t="shared" si="141"/>
        <v>17048.066921296297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Q3597" t="s">
        <v>8315</v>
      </c>
      <c r="R3597" t="s">
        <v>8316</v>
      </c>
      <c r="S3597" s="9">
        <f t="shared" si="140"/>
        <v>16481.008368055558</v>
      </c>
      <c r="T3597" s="9">
        <f t="shared" si="141"/>
        <v>16507.290972222221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Q3598" t="s">
        <v>8315</v>
      </c>
      <c r="R3598" t="s">
        <v>8316</v>
      </c>
      <c r="S3598" s="9">
        <f t="shared" si="140"/>
        <v>16287.715069444444</v>
      </c>
      <c r="T3598" s="9">
        <f t="shared" si="141"/>
        <v>16308.715069444444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Q3599" t="s">
        <v>8315</v>
      </c>
      <c r="R3599" t="s">
        <v>8316</v>
      </c>
      <c r="S3599" s="9">
        <f t="shared" si="140"/>
        <v>16848.585532407407</v>
      </c>
      <c r="T3599" s="9">
        <f t="shared" si="141"/>
        <v>16863.249305555557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Q3600" t="s">
        <v>8315</v>
      </c>
      <c r="R3600" t="s">
        <v>8316</v>
      </c>
      <c r="S3600" s="9">
        <f t="shared" si="140"/>
        <v>16297.79886574074</v>
      </c>
      <c r="T3600" s="9">
        <f t="shared" si="141"/>
        <v>16316.207638888889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Q3601" t="s">
        <v>8315</v>
      </c>
      <c r="R3601" t="s">
        <v>8316</v>
      </c>
      <c r="S3601" s="9">
        <f t="shared" si="140"/>
        <v>16651.794872685186</v>
      </c>
      <c r="T3601" s="9">
        <f t="shared" si="141"/>
        <v>16677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Q3602" t="s">
        <v>8315</v>
      </c>
      <c r="R3602" t="s">
        <v>8316</v>
      </c>
      <c r="S3602" s="9">
        <f t="shared" si="140"/>
        <v>17059.849120370371</v>
      </c>
      <c r="T3602" s="9">
        <f t="shared" si="141"/>
        <v>17087.849120370371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Q3603" t="s">
        <v>8315</v>
      </c>
      <c r="R3603" t="s">
        <v>8316</v>
      </c>
      <c r="S3603" s="9">
        <f t="shared" si="140"/>
        <v>16421.99863425926</v>
      </c>
      <c r="T3603" s="9">
        <f t="shared" si="141"/>
        <v>16451.99863425926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Q3604" t="s">
        <v>8315</v>
      </c>
      <c r="R3604" t="s">
        <v>8316</v>
      </c>
      <c r="S3604" s="9">
        <f t="shared" si="140"/>
        <v>16878.894432870369</v>
      </c>
      <c r="T3604" s="9">
        <f t="shared" si="141"/>
        <v>16938.894432870369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Q3605" t="s">
        <v>8315</v>
      </c>
      <c r="R3605" t="s">
        <v>8316</v>
      </c>
      <c r="S3605" s="9">
        <f t="shared" si="140"/>
        <v>16714.864351851855</v>
      </c>
      <c r="T3605" s="9">
        <f t="shared" si="141"/>
        <v>16744.906018518519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Q3606" t="s">
        <v>8315</v>
      </c>
      <c r="R3606" t="s">
        <v>8316</v>
      </c>
      <c r="S3606" s="9">
        <f t="shared" si="140"/>
        <v>16914.015694444446</v>
      </c>
      <c r="T3606" s="9">
        <f t="shared" si="141"/>
        <v>16920.290972222221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Q3607" t="s">
        <v>8315</v>
      </c>
      <c r="R3607" t="s">
        <v>8316</v>
      </c>
      <c r="S3607" s="9">
        <f t="shared" si="140"/>
        <v>16814.793125</v>
      </c>
      <c r="T3607" s="9">
        <f t="shared" si="141"/>
        <v>16844.793125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Q3608" t="s">
        <v>8315</v>
      </c>
      <c r="R3608" t="s">
        <v>8316</v>
      </c>
      <c r="S3608" s="9">
        <f t="shared" si="140"/>
        <v>16997.604826388888</v>
      </c>
      <c r="T3608" s="9">
        <f t="shared" si="141"/>
        <v>17027.604826388888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Q3609" t="s">
        <v>8315</v>
      </c>
      <c r="R3609" t="s">
        <v>8316</v>
      </c>
      <c r="S3609" s="9">
        <f t="shared" si="140"/>
        <v>16769.963912037038</v>
      </c>
      <c r="T3609" s="9">
        <f t="shared" si="141"/>
        <v>16784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Q3610" t="s">
        <v>8315</v>
      </c>
      <c r="R3610" t="s">
        <v>8316</v>
      </c>
      <c r="S3610" s="9">
        <f t="shared" si="140"/>
        <v>16937.709375000002</v>
      </c>
      <c r="T3610" s="9">
        <f t="shared" si="141"/>
        <v>16969.583333333332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Q3611" t="s">
        <v>8315</v>
      </c>
      <c r="R3611" t="s">
        <v>8316</v>
      </c>
      <c r="S3611" s="9">
        <f t="shared" si="140"/>
        <v>16860.991724537034</v>
      </c>
      <c r="T3611" s="9">
        <f t="shared" si="141"/>
        <v>16890.95005787037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Q3612" t="s">
        <v>8315</v>
      </c>
      <c r="R3612" t="s">
        <v>8316</v>
      </c>
      <c r="S3612" s="9">
        <f t="shared" si="140"/>
        <v>16634.432129629629</v>
      </c>
      <c r="T3612" s="9">
        <f t="shared" si="141"/>
        <v>16664.432129629629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Q3613" t="s">
        <v>8315</v>
      </c>
      <c r="R3613" t="s">
        <v>8316</v>
      </c>
      <c r="S3613" s="9">
        <f t="shared" si="140"/>
        <v>16503.370381944445</v>
      </c>
      <c r="T3613" s="9">
        <f t="shared" si="141"/>
        <v>16533.370381944445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Q3614" t="s">
        <v>8315</v>
      </c>
      <c r="R3614" t="s">
        <v>8316</v>
      </c>
      <c r="S3614" s="9">
        <f t="shared" si="140"/>
        <v>16220.726979166668</v>
      </c>
      <c r="T3614" s="9">
        <f t="shared" si="141"/>
        <v>16230.726979166668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Q3615" t="s">
        <v>8315</v>
      </c>
      <c r="R3615" t="s">
        <v>8316</v>
      </c>
      <c r="S3615" s="9">
        <f t="shared" si="140"/>
        <v>16219.589976851852</v>
      </c>
      <c r="T3615" s="9">
        <f t="shared" si="141"/>
        <v>16249.589976851852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Q3616" t="s">
        <v>8315</v>
      </c>
      <c r="R3616" t="s">
        <v>8316</v>
      </c>
      <c r="S3616" s="9">
        <f t="shared" si="140"/>
        <v>16575.041851851853</v>
      </c>
      <c r="T3616" s="9">
        <f t="shared" si="141"/>
        <v>16605.041851851853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Q3617" t="s">
        <v>8315</v>
      </c>
      <c r="R3617" t="s">
        <v>8316</v>
      </c>
      <c r="S3617" s="9">
        <f t="shared" si="140"/>
        <v>16749.593703703704</v>
      </c>
      <c r="T3617" s="9">
        <f t="shared" si="141"/>
        <v>16779.593703703704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Q3618" t="s">
        <v>8315</v>
      </c>
      <c r="R3618" t="s">
        <v>8316</v>
      </c>
      <c r="S3618" s="9">
        <f t="shared" si="140"/>
        <v>16483.949814814816</v>
      </c>
      <c r="T3618" s="9">
        <f t="shared" si="141"/>
        <v>16513.908148148148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Q3619" t="s">
        <v>8315</v>
      </c>
      <c r="R3619" t="s">
        <v>8316</v>
      </c>
      <c r="S3619" s="9">
        <f t="shared" si="140"/>
        <v>17210.610289351851</v>
      </c>
      <c r="T3619" s="9">
        <f t="shared" si="141"/>
        <v>17225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Q3620" t="s">
        <v>8315</v>
      </c>
      <c r="R3620" t="s">
        <v>8316</v>
      </c>
      <c r="S3620" s="9">
        <f t="shared" si="140"/>
        <v>16559.627893518518</v>
      </c>
      <c r="T3620" s="9">
        <f t="shared" si="141"/>
        <v>16589.627893518518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Q3621" t="s">
        <v>8315</v>
      </c>
      <c r="R3621" t="s">
        <v>8316</v>
      </c>
      <c r="S3621" s="9">
        <f t="shared" si="140"/>
        <v>17092.132245370372</v>
      </c>
      <c r="T3621" s="9">
        <f t="shared" si="141"/>
        <v>17124.916666666668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Q3622" t="s">
        <v>8315</v>
      </c>
      <c r="R3622" t="s">
        <v>8316</v>
      </c>
      <c r="S3622" s="9">
        <f t="shared" si="140"/>
        <v>16468.93820601852</v>
      </c>
      <c r="T3622" s="9">
        <f t="shared" si="141"/>
        <v>16499.166666666668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Q3623" t="s">
        <v>8315</v>
      </c>
      <c r="R3623" t="s">
        <v>8316</v>
      </c>
      <c r="S3623" s="9">
        <f t="shared" si="140"/>
        <v>17050.935694444444</v>
      </c>
      <c r="T3623" s="9">
        <f t="shared" si="141"/>
        <v>17074.875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Q3624" t="s">
        <v>8315</v>
      </c>
      <c r="R3624" t="s">
        <v>8316</v>
      </c>
      <c r="S3624" s="9">
        <f t="shared" si="140"/>
        <v>16308.221886574072</v>
      </c>
      <c r="T3624" s="9">
        <f t="shared" si="141"/>
        <v>16341.140972222223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Q3625" t="s">
        <v>8315</v>
      </c>
      <c r="R3625" t="s">
        <v>8316</v>
      </c>
      <c r="S3625" s="9">
        <f t="shared" si="140"/>
        <v>16259.736921296297</v>
      </c>
      <c r="T3625" s="9">
        <f t="shared" si="141"/>
        <v>16277.291666666666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Q3626" t="s">
        <v>8315</v>
      </c>
      <c r="R3626" t="s">
        <v>8316</v>
      </c>
      <c r="S3626" s="9">
        <f t="shared" si="140"/>
        <v>16976.774189814812</v>
      </c>
      <c r="T3626" s="9">
        <f t="shared" si="141"/>
        <v>17036.774189814812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Q3627" t="s">
        <v>8315</v>
      </c>
      <c r="R3627" t="s">
        <v>8316</v>
      </c>
      <c r="S3627" s="9">
        <f t="shared" si="140"/>
        <v>16588.652511574073</v>
      </c>
      <c r="T3627" s="9">
        <f t="shared" si="141"/>
        <v>16618.652511574073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Q3628" t="s">
        <v>8315</v>
      </c>
      <c r="R3628" t="s">
        <v>8316</v>
      </c>
      <c r="S3628" s="9">
        <f t="shared" si="140"/>
        <v>16277.667326388888</v>
      </c>
      <c r="T3628" s="9">
        <f t="shared" si="141"/>
        <v>16298.667326388888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Q3629" t="s">
        <v>8315</v>
      </c>
      <c r="R3629" t="s">
        <v>8316</v>
      </c>
      <c r="S3629" s="9">
        <f t="shared" si="140"/>
        <v>16891.741747685188</v>
      </c>
      <c r="T3629" s="9">
        <f t="shared" si="141"/>
        <v>16942.165972222221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Q3630" t="s">
        <v>8315</v>
      </c>
      <c r="R3630" t="s">
        <v>8357</v>
      </c>
      <c r="S3630" s="9">
        <f t="shared" si="140"/>
        <v>16722.83328703704</v>
      </c>
      <c r="T3630" s="9">
        <f t="shared" si="141"/>
        <v>16782.874953703704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Q3631" t="s">
        <v>8315</v>
      </c>
      <c r="R3631" t="s">
        <v>8357</v>
      </c>
      <c r="S3631" s="9">
        <f t="shared" si="140"/>
        <v>16868.094490740743</v>
      </c>
      <c r="T3631" s="9">
        <f t="shared" si="141"/>
        <v>16926.708333333332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Q3632" t="s">
        <v>8315</v>
      </c>
      <c r="R3632" t="s">
        <v>8357</v>
      </c>
      <c r="S3632" s="9">
        <f t="shared" si="140"/>
        <v>16373.84710648148</v>
      </c>
      <c r="T3632" s="9">
        <f t="shared" si="141"/>
        <v>16403.888773148148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Q3633" t="s">
        <v>8315</v>
      </c>
      <c r="R3633" t="s">
        <v>8357</v>
      </c>
      <c r="S3633" s="9">
        <f t="shared" si="140"/>
        <v>16311.753437499998</v>
      </c>
      <c r="T3633" s="9">
        <f t="shared" si="141"/>
        <v>16336.165972222223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Q3634" t="s">
        <v>8315</v>
      </c>
      <c r="R3634" t="s">
        <v>8357</v>
      </c>
      <c r="S3634" s="9">
        <f t="shared" si="140"/>
        <v>16377.936909722221</v>
      </c>
      <c r="T3634" s="9">
        <f t="shared" si="141"/>
        <v>16397.936909722219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Q3635" t="s">
        <v>8315</v>
      </c>
      <c r="R3635" t="s">
        <v>8357</v>
      </c>
      <c r="S3635" s="9">
        <f t="shared" si="140"/>
        <v>17080.623460648148</v>
      </c>
      <c r="T3635" s="9">
        <f t="shared" si="141"/>
        <v>17124.041666666668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Q3636" t="s">
        <v>8315</v>
      </c>
      <c r="R3636" t="s">
        <v>8357</v>
      </c>
      <c r="S3636" s="9">
        <f t="shared" si="140"/>
        <v>17132.166365740741</v>
      </c>
      <c r="T3636" s="9">
        <f t="shared" si="141"/>
        <v>17180.165972222221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Q3637" t="s">
        <v>8315</v>
      </c>
      <c r="R3637" t="s">
        <v>8357</v>
      </c>
      <c r="S3637" s="9">
        <f t="shared" si="140"/>
        <v>16881.882824074073</v>
      </c>
      <c r="T3637" s="9">
        <f t="shared" si="141"/>
        <v>16911.882824074073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Q3638" t="s">
        <v>8315</v>
      </c>
      <c r="R3638" t="s">
        <v>8357</v>
      </c>
      <c r="S3638" s="9">
        <f t="shared" si="140"/>
        <v>16657.694780092595</v>
      </c>
      <c r="T3638" s="9">
        <f t="shared" si="141"/>
        <v>16692.694780092595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Q3639" t="s">
        <v>8315</v>
      </c>
      <c r="R3639" t="s">
        <v>8357</v>
      </c>
      <c r="S3639" s="9">
        <f t="shared" si="140"/>
        <v>16406.700636574074</v>
      </c>
      <c r="T3639" s="9">
        <f t="shared" si="141"/>
        <v>16436.700636574074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Q3640" t="s">
        <v>8315</v>
      </c>
      <c r="R3640" t="s">
        <v>8357</v>
      </c>
      <c r="S3640" s="9">
        <f t="shared" si="140"/>
        <v>16484.672824074074</v>
      </c>
      <c r="T3640" s="9">
        <f t="shared" si="141"/>
        <v>16544.63115740741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Q3641" t="s">
        <v>8315</v>
      </c>
      <c r="R3641" t="s">
        <v>8357</v>
      </c>
      <c r="S3641" s="9">
        <f t="shared" si="140"/>
        <v>17021.677152777778</v>
      </c>
      <c r="T3641" s="9">
        <f t="shared" si="141"/>
        <v>17081.632638888888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Q3642" t="s">
        <v>8315</v>
      </c>
      <c r="R3642" t="s">
        <v>8357</v>
      </c>
      <c r="S3642" s="9">
        <f t="shared" si="140"/>
        <v>16535.781597222223</v>
      </c>
      <c r="T3642" s="9">
        <f t="shared" si="141"/>
        <v>16565.781597222223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Q3643" t="s">
        <v>8315</v>
      </c>
      <c r="R3643" t="s">
        <v>8357</v>
      </c>
      <c r="S3643" s="9">
        <f t="shared" si="140"/>
        <v>16330.627071759262</v>
      </c>
      <c r="T3643" s="9">
        <f t="shared" si="141"/>
        <v>16348.208333333334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Q3644" t="s">
        <v>8315</v>
      </c>
      <c r="R3644" t="s">
        <v>8357</v>
      </c>
      <c r="S3644" s="9">
        <f t="shared" si="140"/>
        <v>16728.816284722223</v>
      </c>
      <c r="T3644" s="9">
        <f t="shared" si="141"/>
        <v>16769.708333333332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Q3645" t="s">
        <v>8315</v>
      </c>
      <c r="R3645" t="s">
        <v>8357</v>
      </c>
      <c r="S3645" s="9">
        <f t="shared" si="140"/>
        <v>16716.143969907407</v>
      </c>
      <c r="T3645" s="9">
        <f t="shared" si="141"/>
        <v>16756.185636574075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Q3646" t="s">
        <v>8315</v>
      </c>
      <c r="R3646" t="s">
        <v>8357</v>
      </c>
      <c r="S3646" s="9">
        <f t="shared" si="140"/>
        <v>16840.241747685188</v>
      </c>
      <c r="T3646" s="9">
        <f t="shared" si="141"/>
        <v>16868.207638888889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Q3647" t="s">
        <v>8315</v>
      </c>
      <c r="R3647" t="s">
        <v>8357</v>
      </c>
      <c r="S3647" s="9">
        <f t="shared" si="140"/>
        <v>17096.970347222221</v>
      </c>
      <c r="T3647" s="9">
        <f t="shared" si="141"/>
        <v>17127.012013888889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Q3648" t="s">
        <v>8315</v>
      </c>
      <c r="R3648" t="s">
        <v>8357</v>
      </c>
      <c r="S3648" s="9">
        <f t="shared" si="140"/>
        <v>16571.421319444442</v>
      </c>
      <c r="T3648" s="9">
        <f t="shared" si="141"/>
        <v>16602.979166666668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Q3649" t="s">
        <v>8315</v>
      </c>
      <c r="R3649" t="s">
        <v>8357</v>
      </c>
      <c r="S3649" s="9">
        <f t="shared" si="140"/>
        <v>17029.749155092595</v>
      </c>
      <c r="T3649" s="9">
        <f t="shared" si="141"/>
        <v>17074.749155092595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Q3650" t="s">
        <v>8315</v>
      </c>
      <c r="R3650" t="s">
        <v>8316</v>
      </c>
      <c r="S3650" s="9">
        <f t="shared" si="140"/>
        <v>16318.292187500001</v>
      </c>
      <c r="T3650" s="9">
        <f t="shared" si="141"/>
        <v>16348.292187500001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Q3651" t="s">
        <v>8315</v>
      </c>
      <c r="R3651" t="s">
        <v>8316</v>
      </c>
      <c r="S3651" s="9">
        <f t="shared" ref="S3651:S3714" si="142">(((J3651/60)/60)/24)</f>
        <v>16211.712893518517</v>
      </c>
      <c r="T3651" s="9">
        <f t="shared" ref="T3651:T3714" si="143">(((I3651/60/60)/24))</f>
        <v>16237.712893518517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Q3652" t="s">
        <v>8315</v>
      </c>
      <c r="R3652" t="s">
        <v>8316</v>
      </c>
      <c r="S3652" s="9">
        <f t="shared" si="142"/>
        <v>16812.478981481483</v>
      </c>
      <c r="T3652" s="9">
        <f t="shared" si="143"/>
        <v>16833.478981481483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Q3653" t="s">
        <v>8315</v>
      </c>
      <c r="R3653" t="s">
        <v>8316</v>
      </c>
      <c r="S3653" s="9">
        <f t="shared" si="142"/>
        <v>16259.646319444444</v>
      </c>
      <c r="T3653" s="9">
        <f t="shared" si="143"/>
        <v>16292.665972222223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Q3654" t="s">
        <v>8315</v>
      </c>
      <c r="R3654" t="s">
        <v>8316</v>
      </c>
      <c r="S3654" s="9">
        <f t="shared" si="142"/>
        <v>17027.644699074073</v>
      </c>
      <c r="T3654" s="9">
        <f t="shared" si="143"/>
        <v>17038.165972222221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Q3655" t="s">
        <v>8315</v>
      </c>
      <c r="R3655" t="s">
        <v>8316</v>
      </c>
      <c r="S3655" s="9">
        <f t="shared" si="142"/>
        <v>16622.363506944446</v>
      </c>
      <c r="T3655" s="9">
        <f t="shared" si="143"/>
        <v>16652.363506944446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Q3656" t="s">
        <v>8315</v>
      </c>
      <c r="R3656" t="s">
        <v>8316</v>
      </c>
      <c r="S3656" s="9">
        <f t="shared" si="142"/>
        <v>16871.416504629629</v>
      </c>
      <c r="T3656" s="9">
        <f t="shared" si="143"/>
        <v>16894.708333333332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Q3657" t="s">
        <v>8315</v>
      </c>
      <c r="R3657" t="s">
        <v>8316</v>
      </c>
      <c r="S3657" s="9">
        <f t="shared" si="142"/>
        <v>16604.803217592595</v>
      </c>
      <c r="T3657" s="9">
        <f t="shared" si="143"/>
        <v>16634.290972222221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Q3658" t="s">
        <v>8315</v>
      </c>
      <c r="R3658" t="s">
        <v>8316</v>
      </c>
      <c r="S3658" s="9">
        <f t="shared" si="142"/>
        <v>17168.910138888892</v>
      </c>
      <c r="T3658" s="9">
        <f t="shared" si="143"/>
        <v>17198.957638888889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Q3659" t="s">
        <v>8315</v>
      </c>
      <c r="R3659" t="s">
        <v>8316</v>
      </c>
      <c r="S3659" s="9">
        <f t="shared" si="142"/>
        <v>16930.629849537039</v>
      </c>
      <c r="T3659" s="9">
        <f t="shared" si="143"/>
        <v>16953.904166666667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Q3660" t="s">
        <v>8315</v>
      </c>
      <c r="R3660" t="s">
        <v>8316</v>
      </c>
      <c r="S3660" s="9">
        <f t="shared" si="142"/>
        <v>16206.858564814815</v>
      </c>
      <c r="T3660" s="9">
        <f t="shared" si="143"/>
        <v>16253.165972222223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Q3661" t="s">
        <v>8315</v>
      </c>
      <c r="R3661" t="s">
        <v>8316</v>
      </c>
      <c r="S3661" s="9">
        <f t="shared" si="142"/>
        <v>16486.277199074077</v>
      </c>
      <c r="T3661" s="9">
        <f t="shared" si="143"/>
        <v>16513.610416666666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Q3662" t="s">
        <v>8315</v>
      </c>
      <c r="R3662" t="s">
        <v>8316</v>
      </c>
      <c r="S3662" s="9">
        <f t="shared" si="142"/>
        <v>16402.881076388887</v>
      </c>
      <c r="T3662" s="9">
        <f t="shared" si="143"/>
        <v>16427.881076388887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Q3663" t="s">
        <v>8315</v>
      </c>
      <c r="R3663" t="s">
        <v>8316</v>
      </c>
      <c r="S3663" s="9">
        <f t="shared" si="142"/>
        <v>16878.896666666664</v>
      </c>
      <c r="T3663" s="9">
        <f t="shared" si="143"/>
        <v>16901.166666666668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Q3664" t="s">
        <v>8315</v>
      </c>
      <c r="R3664" t="s">
        <v>8316</v>
      </c>
      <c r="S3664" s="9">
        <f t="shared" si="142"/>
        <v>16495.220069444444</v>
      </c>
      <c r="T3664" s="9">
        <f t="shared" si="143"/>
        <v>16525.178402777776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Q3665" t="s">
        <v>8315</v>
      </c>
      <c r="R3665" t="s">
        <v>8316</v>
      </c>
      <c r="S3665" s="9">
        <f t="shared" si="142"/>
        <v>17096.45173611111</v>
      </c>
      <c r="T3665" s="9">
        <f t="shared" si="143"/>
        <v>17156.493402777778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Q3666" t="s">
        <v>8315</v>
      </c>
      <c r="R3666" t="s">
        <v>8316</v>
      </c>
      <c r="S3666" s="9">
        <f t="shared" si="142"/>
        <v>16954.248715277776</v>
      </c>
      <c r="T3666" s="9">
        <f t="shared" si="143"/>
        <v>16968.248715277776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Q3667" t="s">
        <v>8315</v>
      </c>
      <c r="R3667" t="s">
        <v>8316</v>
      </c>
      <c r="S3667" s="9">
        <f t="shared" si="142"/>
        <v>16725.808125</v>
      </c>
      <c r="T3667" s="9">
        <f t="shared" si="143"/>
        <v>16736.829166666666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Q3668" t="s">
        <v>8315</v>
      </c>
      <c r="R3668" t="s">
        <v>8316</v>
      </c>
      <c r="S3668" s="9">
        <f t="shared" si="142"/>
        <v>16253.90488425926</v>
      </c>
      <c r="T3668" s="9">
        <f t="shared" si="143"/>
        <v>16275.291666666666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Q3669" t="s">
        <v>8315</v>
      </c>
      <c r="R3669" t="s">
        <v>8316</v>
      </c>
      <c r="S3669" s="9">
        <f t="shared" si="142"/>
        <v>16604.970127314817</v>
      </c>
      <c r="T3669" s="9">
        <f t="shared" si="143"/>
        <v>16634.970127314817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Q3670" t="s">
        <v>8315</v>
      </c>
      <c r="R3670" t="s">
        <v>8316</v>
      </c>
      <c r="S3670" s="9">
        <f t="shared" si="142"/>
        <v>16616.556157407405</v>
      </c>
      <c r="T3670" s="9">
        <f t="shared" si="143"/>
        <v>16639.772916666665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Q3671" t="s">
        <v>8315</v>
      </c>
      <c r="R3671" t="s">
        <v>8316</v>
      </c>
      <c r="S3671" s="9">
        <f t="shared" si="142"/>
        <v>16567.675196759261</v>
      </c>
      <c r="T3671" s="9">
        <f t="shared" si="143"/>
        <v>16597.675196759261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Q3672" t="s">
        <v>8315</v>
      </c>
      <c r="R3672" t="s">
        <v>8316</v>
      </c>
      <c r="S3672" s="9">
        <f t="shared" si="142"/>
        <v>16573.514016203702</v>
      </c>
      <c r="T3672" s="9">
        <f t="shared" si="143"/>
        <v>16586.958333333332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Q3673" t="s">
        <v>8315</v>
      </c>
      <c r="R3673" t="s">
        <v>8316</v>
      </c>
      <c r="S3673" s="9">
        <f t="shared" si="142"/>
        <v>16251.628090277778</v>
      </c>
      <c r="T3673" s="9">
        <f t="shared" si="143"/>
        <v>16272.165972222223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Q3674" t="s">
        <v>8315</v>
      </c>
      <c r="R3674" t="s">
        <v>8316</v>
      </c>
      <c r="S3674" s="9">
        <f t="shared" si="142"/>
        <v>16309.946574074072</v>
      </c>
      <c r="T3674" s="9">
        <f t="shared" si="143"/>
        <v>16339.946574074072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Q3675" t="s">
        <v>8315</v>
      </c>
      <c r="R3675" t="s">
        <v>8316</v>
      </c>
      <c r="S3675" s="9">
        <f t="shared" si="142"/>
        <v>16345.295104166666</v>
      </c>
      <c r="T3675" s="9">
        <f t="shared" si="143"/>
        <v>16379.536111111111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Q3676" t="s">
        <v>8315</v>
      </c>
      <c r="R3676" t="s">
        <v>8316</v>
      </c>
      <c r="S3676" s="9">
        <f t="shared" si="142"/>
        <v>16987.873020833333</v>
      </c>
      <c r="T3676" s="9">
        <f t="shared" si="143"/>
        <v>17047.873020833333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Q3677" t="s">
        <v>8315</v>
      </c>
      <c r="R3677" t="s">
        <v>8316</v>
      </c>
      <c r="S3677" s="9">
        <f t="shared" si="142"/>
        <v>16924.597013888888</v>
      </c>
      <c r="T3677" s="9">
        <f t="shared" si="143"/>
        <v>16936.958333333332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Q3678" t="s">
        <v>8315</v>
      </c>
      <c r="R3678" t="s">
        <v>8316</v>
      </c>
      <c r="S3678" s="9">
        <f t="shared" si="142"/>
        <v>16307.815787037036</v>
      </c>
      <c r="T3678" s="9">
        <f t="shared" si="143"/>
        <v>16325.815787037036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Q3679" t="s">
        <v>8315</v>
      </c>
      <c r="R3679" t="s">
        <v>8316</v>
      </c>
      <c r="S3679" s="9">
        <f t="shared" si="142"/>
        <v>16233.574282407406</v>
      </c>
      <c r="T3679" s="9">
        <f t="shared" si="143"/>
        <v>16254.165972222223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Q3680" t="s">
        <v>8315</v>
      </c>
      <c r="R3680" t="s">
        <v>8316</v>
      </c>
      <c r="S3680" s="9">
        <f t="shared" si="142"/>
        <v>16551.53122685185</v>
      </c>
      <c r="T3680" s="9">
        <f t="shared" si="143"/>
        <v>16586.53122685185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Q3681" t="s">
        <v>8315</v>
      </c>
      <c r="R3681" t="s">
        <v>8316</v>
      </c>
      <c r="S3681" s="9">
        <f t="shared" si="142"/>
        <v>16217.761354166667</v>
      </c>
      <c r="T3681" s="9">
        <f t="shared" si="143"/>
        <v>16252.207638888889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Q3682" t="s">
        <v>8315</v>
      </c>
      <c r="R3682" t="s">
        <v>8316</v>
      </c>
      <c r="S3682" s="9">
        <f t="shared" si="142"/>
        <v>17058.45409722222</v>
      </c>
      <c r="T3682" s="9">
        <f t="shared" si="143"/>
        <v>17079.45409722222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Q3683" t="s">
        <v>8315</v>
      </c>
      <c r="R3683" t="s">
        <v>8316</v>
      </c>
      <c r="S3683" s="9">
        <f t="shared" si="142"/>
        <v>16805.65150462963</v>
      </c>
      <c r="T3683" s="9">
        <f t="shared" si="143"/>
        <v>16815.65150462963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Q3684" t="s">
        <v>8315</v>
      </c>
      <c r="R3684" t="s">
        <v>8316</v>
      </c>
      <c r="S3684" s="9">
        <f t="shared" si="142"/>
        <v>16203.685393518519</v>
      </c>
      <c r="T3684" s="9">
        <f t="shared" si="143"/>
        <v>16237.290972222223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Q3685" t="s">
        <v>8315</v>
      </c>
      <c r="R3685" t="s">
        <v>8316</v>
      </c>
      <c r="S3685" s="9">
        <f t="shared" si="142"/>
        <v>17064.11685185185</v>
      </c>
      <c r="T3685" s="9">
        <f t="shared" si="143"/>
        <v>17094.11685185185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Q3686" t="s">
        <v>8315</v>
      </c>
      <c r="R3686" t="s">
        <v>8316</v>
      </c>
      <c r="S3686" s="9">
        <f t="shared" si="142"/>
        <v>16650.18039351852</v>
      </c>
      <c r="T3686" s="9">
        <f t="shared" si="143"/>
        <v>16680.18039351852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Q3687" t="s">
        <v>8315</v>
      </c>
      <c r="R3687" t="s">
        <v>8316</v>
      </c>
      <c r="S3687" s="9">
        <f t="shared" si="142"/>
        <v>16184.593275462963</v>
      </c>
      <c r="T3687" s="9">
        <f t="shared" si="143"/>
        <v>16209.875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Q3688" t="s">
        <v>8315</v>
      </c>
      <c r="R3688" t="s">
        <v>8316</v>
      </c>
      <c r="S3688" s="9">
        <f t="shared" si="142"/>
        <v>16661.66273148148</v>
      </c>
      <c r="T3688" s="9">
        <f t="shared" si="143"/>
        <v>16676.165972222221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Q3689" t="s">
        <v>8315</v>
      </c>
      <c r="R3689" t="s">
        <v>8316</v>
      </c>
      <c r="S3689" s="9">
        <f t="shared" si="142"/>
        <v>16218.218229166667</v>
      </c>
      <c r="T3689" s="9">
        <f t="shared" si="143"/>
        <v>16248.218229166667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Q3690" t="s">
        <v>8315</v>
      </c>
      <c r="R3690" t="s">
        <v>8316</v>
      </c>
      <c r="S3690" s="9">
        <f t="shared" si="142"/>
        <v>16260.787083333331</v>
      </c>
      <c r="T3690" s="9">
        <f t="shared" si="143"/>
        <v>16290.787083333331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Q3691" t="s">
        <v>8315</v>
      </c>
      <c r="R3691" t="s">
        <v>8316</v>
      </c>
      <c r="S3691" s="9">
        <f t="shared" si="142"/>
        <v>16578.826840277776</v>
      </c>
      <c r="T3691" s="9">
        <f t="shared" si="143"/>
        <v>16607.934027777777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Q3692" t="s">
        <v>8315</v>
      </c>
      <c r="R3692" t="s">
        <v>8316</v>
      </c>
      <c r="S3692" s="9">
        <f t="shared" si="142"/>
        <v>16371.598182870372</v>
      </c>
      <c r="T3692" s="9">
        <f t="shared" si="143"/>
        <v>16401.639849537038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Q3693" t="s">
        <v>8315</v>
      </c>
      <c r="R3693" t="s">
        <v>8316</v>
      </c>
      <c r="S3693" s="9">
        <f t="shared" si="142"/>
        <v>16451.700567129628</v>
      </c>
      <c r="T3693" s="9">
        <f t="shared" si="143"/>
        <v>16496.207638888889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Q3694" t="s">
        <v>8315</v>
      </c>
      <c r="R3694" t="s">
        <v>8316</v>
      </c>
      <c r="S3694" s="9">
        <f t="shared" si="142"/>
        <v>16322.965034722221</v>
      </c>
      <c r="T3694" s="9">
        <f t="shared" si="143"/>
        <v>16332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Q3695" t="s">
        <v>8315</v>
      </c>
      <c r="R3695" t="s">
        <v>8316</v>
      </c>
      <c r="S3695" s="9">
        <f t="shared" si="142"/>
        <v>16740.191307870369</v>
      </c>
      <c r="T3695" s="9">
        <f t="shared" si="143"/>
        <v>16769.9375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Q3696" t="s">
        <v>8315</v>
      </c>
      <c r="R3696" t="s">
        <v>8316</v>
      </c>
      <c r="S3696" s="9">
        <f t="shared" si="142"/>
        <v>16921.133877314816</v>
      </c>
      <c r="T3696" s="9">
        <f t="shared" si="143"/>
        <v>16958.083333333332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Q3697" t="s">
        <v>8315</v>
      </c>
      <c r="R3697" t="s">
        <v>8316</v>
      </c>
      <c r="S3697" s="9">
        <f t="shared" si="142"/>
        <v>16426.870486111111</v>
      </c>
      <c r="T3697" s="9">
        <f t="shared" si="143"/>
        <v>16446.870486111111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Q3698" t="s">
        <v>8315</v>
      </c>
      <c r="R3698" t="s">
        <v>8316</v>
      </c>
      <c r="S3698" s="9">
        <f t="shared" si="142"/>
        <v>16419.617083333334</v>
      </c>
      <c r="T3698" s="9">
        <f t="shared" si="143"/>
        <v>16479.617083333334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Q3699" t="s">
        <v>8315</v>
      </c>
      <c r="R3699" t="s">
        <v>8316</v>
      </c>
      <c r="S3699" s="9">
        <f t="shared" si="142"/>
        <v>16910.465833333332</v>
      </c>
      <c r="T3699" s="9">
        <f t="shared" si="143"/>
        <v>16931.465833333332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Q3700" t="s">
        <v>8315</v>
      </c>
      <c r="R3700" t="s">
        <v>8316</v>
      </c>
      <c r="S3700" s="9">
        <f t="shared" si="142"/>
        <v>16832.806562499998</v>
      </c>
      <c r="T3700" s="9">
        <f t="shared" si="143"/>
        <v>16862.806562499998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Q3701" t="s">
        <v>8315</v>
      </c>
      <c r="R3701" t="s">
        <v>8316</v>
      </c>
      <c r="S3701" s="9">
        <f t="shared" si="142"/>
        <v>16328.602037037037</v>
      </c>
      <c r="T3701" s="9">
        <f t="shared" si="143"/>
        <v>16358.602037037037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Q3702" t="s">
        <v>8315</v>
      </c>
      <c r="R3702" t="s">
        <v>8316</v>
      </c>
      <c r="S3702" s="9">
        <f t="shared" si="142"/>
        <v>16313.585648148148</v>
      </c>
      <c r="T3702" s="9">
        <f t="shared" si="143"/>
        <v>16343.666666666666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Q3703" t="s">
        <v>8315</v>
      </c>
      <c r="R3703" t="s">
        <v>8316</v>
      </c>
      <c r="S3703" s="9">
        <f t="shared" si="142"/>
        <v>16560.541585648149</v>
      </c>
      <c r="T3703" s="9">
        <f t="shared" si="143"/>
        <v>16590.541585648149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Q3704" t="s">
        <v>8315</v>
      </c>
      <c r="R3704" t="s">
        <v>8316</v>
      </c>
      <c r="S3704" s="9">
        <f t="shared" si="142"/>
        <v>16955.53800925926</v>
      </c>
      <c r="T3704" s="9">
        <f t="shared" si="143"/>
        <v>16992.957638888889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Q3705" t="s">
        <v>8315</v>
      </c>
      <c r="R3705" t="s">
        <v>8316</v>
      </c>
      <c r="S3705" s="9">
        <f t="shared" si="142"/>
        <v>16987.504490740739</v>
      </c>
      <c r="T3705" s="9">
        <f t="shared" si="143"/>
        <v>17026.290972222221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Q3706" t="s">
        <v>8315</v>
      </c>
      <c r="R3706" t="s">
        <v>8316</v>
      </c>
      <c r="S3706" s="9">
        <f t="shared" si="142"/>
        <v>16892.689745370371</v>
      </c>
      <c r="T3706" s="9">
        <f t="shared" si="143"/>
        <v>16952.689745370371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Q3707" t="s">
        <v>8315</v>
      </c>
      <c r="R3707" t="s">
        <v>8316</v>
      </c>
      <c r="S3707" s="9">
        <f t="shared" si="142"/>
        <v>16223.54298611111</v>
      </c>
      <c r="T3707" s="9">
        <f t="shared" si="143"/>
        <v>16244.75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Q3708" t="s">
        <v>8315</v>
      </c>
      <c r="R3708" t="s">
        <v>8316</v>
      </c>
      <c r="S3708" s="9">
        <f t="shared" si="142"/>
        <v>16310.913761574075</v>
      </c>
      <c r="T3708" s="9">
        <f t="shared" si="143"/>
        <v>16325.913761574075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Q3709" t="s">
        <v>8315</v>
      </c>
      <c r="R3709" t="s">
        <v>8316</v>
      </c>
      <c r="S3709" s="9">
        <f t="shared" si="142"/>
        <v>16983.048356481482</v>
      </c>
      <c r="T3709" s="9">
        <f t="shared" si="143"/>
        <v>17004.226388888888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Q3710" t="s">
        <v>8315</v>
      </c>
      <c r="R3710" t="s">
        <v>8316</v>
      </c>
      <c r="S3710" s="9">
        <f t="shared" si="142"/>
        <v>16241.142199074073</v>
      </c>
      <c r="T3710" s="9">
        <f t="shared" si="143"/>
        <v>16255.142199074073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Q3711" t="s">
        <v>8315</v>
      </c>
      <c r="R3711" t="s">
        <v>8316</v>
      </c>
      <c r="S3711" s="9">
        <f t="shared" si="142"/>
        <v>16216.707708333335</v>
      </c>
      <c r="T3711" s="9">
        <f t="shared" si="143"/>
        <v>16246.707708333335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Q3712" t="s">
        <v>8315</v>
      </c>
      <c r="R3712" t="s">
        <v>8316</v>
      </c>
      <c r="S3712" s="9">
        <f t="shared" si="142"/>
        <v>16503.576250000002</v>
      </c>
      <c r="T3712" s="9">
        <f t="shared" si="143"/>
        <v>16528.576250000002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Q3713" t="s">
        <v>8315</v>
      </c>
      <c r="R3713" t="s">
        <v>8316</v>
      </c>
      <c r="S3713" s="9">
        <f t="shared" si="142"/>
        <v>16210.724224537036</v>
      </c>
      <c r="T3713" s="9">
        <f t="shared" si="143"/>
        <v>16236.666666666666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Q3714" t="s">
        <v>8315</v>
      </c>
      <c r="R3714" t="s">
        <v>8316</v>
      </c>
      <c r="S3714" s="9">
        <f t="shared" si="142"/>
        <v>16565.172071759262</v>
      </c>
      <c r="T3714" s="9">
        <f t="shared" si="143"/>
        <v>16586.290972222221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Q3715" t="s">
        <v>8315</v>
      </c>
      <c r="R3715" t="s">
        <v>8316</v>
      </c>
      <c r="S3715" s="9">
        <f t="shared" ref="S3715:S3778" si="144">(((J3715/60)/60)/24)</f>
        <v>16936.738032407407</v>
      </c>
      <c r="T3715" s="9">
        <f t="shared" ref="T3715:T3778" si="145">(((I3715/60/60)/24))</f>
        <v>16956.738032407407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Q3716" t="s">
        <v>8315</v>
      </c>
      <c r="R3716" t="s">
        <v>8316</v>
      </c>
      <c r="S3716" s="9">
        <f t="shared" si="144"/>
        <v>16549.556331018521</v>
      </c>
      <c r="T3716" s="9">
        <f t="shared" si="145"/>
        <v>16581.165972222221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Q3717" t="s">
        <v>8315</v>
      </c>
      <c r="R3717" t="s">
        <v>8316</v>
      </c>
      <c r="S3717" s="9">
        <f t="shared" si="144"/>
        <v>16467.995590277777</v>
      </c>
      <c r="T3717" s="9">
        <f t="shared" si="145"/>
        <v>16525.536111111109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Q3718" t="s">
        <v>8315</v>
      </c>
      <c r="R3718" t="s">
        <v>8316</v>
      </c>
      <c r="S3718" s="9">
        <f t="shared" si="144"/>
        <v>16791.887835648147</v>
      </c>
      <c r="T3718" s="9">
        <f t="shared" si="145"/>
        <v>16821.887835648147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Q3719" t="s">
        <v>8315</v>
      </c>
      <c r="R3719" t="s">
        <v>8316</v>
      </c>
      <c r="S3719" s="9">
        <f t="shared" si="144"/>
        <v>16533.866307870372</v>
      </c>
      <c r="T3719" s="9">
        <f t="shared" si="145"/>
        <v>16564.866307870372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Q3720" t="s">
        <v>8315</v>
      </c>
      <c r="R3720" t="s">
        <v>8316</v>
      </c>
      <c r="S3720" s="9">
        <f t="shared" si="144"/>
        <v>16463.716145833332</v>
      </c>
      <c r="T3720" s="9">
        <f t="shared" si="145"/>
        <v>16493.716145833332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Q3721" t="s">
        <v>8315</v>
      </c>
      <c r="R3721" t="s">
        <v>8316</v>
      </c>
      <c r="S3721" s="9">
        <f t="shared" si="144"/>
        <v>16578.729930555557</v>
      </c>
      <c r="T3721" s="9">
        <f t="shared" si="145"/>
        <v>16608.729930555557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Q3722" t="s">
        <v>8315</v>
      </c>
      <c r="R3722" t="s">
        <v>8316</v>
      </c>
      <c r="S3722" s="9">
        <f t="shared" si="144"/>
        <v>16596.993125000001</v>
      </c>
      <c r="T3722" s="9">
        <f t="shared" si="145"/>
        <v>16618.993125000001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Q3723" t="s">
        <v>8315</v>
      </c>
      <c r="R3723" t="s">
        <v>8316</v>
      </c>
      <c r="S3723" s="9">
        <f t="shared" si="144"/>
        <v>16358.936157407406</v>
      </c>
      <c r="T3723" s="9">
        <f t="shared" si="145"/>
        <v>16379.977824074072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Q3724" t="s">
        <v>8315</v>
      </c>
      <c r="R3724" t="s">
        <v>8316</v>
      </c>
      <c r="S3724" s="9">
        <f t="shared" si="144"/>
        <v>16812.671840277777</v>
      </c>
      <c r="T3724" s="9">
        <f t="shared" si="145"/>
        <v>16842.957638888889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Q3725" t="s">
        <v>8315</v>
      </c>
      <c r="R3725" t="s">
        <v>8316</v>
      </c>
      <c r="S3725" s="9">
        <f t="shared" si="144"/>
        <v>16374.753032407409</v>
      </c>
      <c r="T3725" s="9">
        <f t="shared" si="145"/>
        <v>16404.794699074075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Q3726" t="s">
        <v>8315</v>
      </c>
      <c r="R3726" t="s">
        <v>8316</v>
      </c>
      <c r="S3726" s="9">
        <f t="shared" si="144"/>
        <v>16896.491435185188</v>
      </c>
      <c r="T3726" s="9">
        <f t="shared" si="145"/>
        <v>16925.958333333332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Q3727" t="s">
        <v>8315</v>
      </c>
      <c r="R3727" t="s">
        <v>8316</v>
      </c>
      <c r="S3727" s="9">
        <f t="shared" si="144"/>
        <v>16832.945219907408</v>
      </c>
      <c r="T3727" s="9">
        <f t="shared" si="145"/>
        <v>16849.895833333332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Q3728" t="s">
        <v>8315</v>
      </c>
      <c r="R3728" t="s">
        <v>8316</v>
      </c>
      <c r="S3728" s="9">
        <f t="shared" si="144"/>
        <v>16893.140868055558</v>
      </c>
      <c r="T3728" s="9">
        <f t="shared" si="145"/>
        <v>16920.875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Q3729" t="s">
        <v>8315</v>
      </c>
      <c r="R3729" t="s">
        <v>8316</v>
      </c>
      <c r="S3729" s="9">
        <f t="shared" si="144"/>
        <v>17063.348310185185</v>
      </c>
      <c r="T3729" s="9">
        <f t="shared" si="145"/>
        <v>17094.204861111113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Q3730" t="s">
        <v>8315</v>
      </c>
      <c r="R3730" t="s">
        <v>8316</v>
      </c>
      <c r="S3730" s="9">
        <f t="shared" si="144"/>
        <v>16636.171018518518</v>
      </c>
      <c r="T3730" s="9">
        <f t="shared" si="145"/>
        <v>16666.171018518518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Q3731" t="s">
        <v>8315</v>
      </c>
      <c r="R3731" t="s">
        <v>8316</v>
      </c>
      <c r="S3731" s="9">
        <f t="shared" si="144"/>
        <v>16472.204999999998</v>
      </c>
      <c r="T3731" s="9">
        <f t="shared" si="145"/>
        <v>16517.163333333334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Q3732" t="s">
        <v>8315</v>
      </c>
      <c r="R3732" t="s">
        <v>8316</v>
      </c>
      <c r="S3732" s="9">
        <f t="shared" si="144"/>
        <v>16634.677766203702</v>
      </c>
      <c r="T3732" s="9">
        <f t="shared" si="145"/>
        <v>16664.677766203702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Q3733" t="s">
        <v>8315</v>
      </c>
      <c r="R3733" t="s">
        <v>8316</v>
      </c>
      <c r="S3733" s="9">
        <f t="shared" si="144"/>
        <v>16414.752847222222</v>
      </c>
      <c r="T3733" s="9">
        <f t="shared" si="145"/>
        <v>16445.140972222223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Q3734" t="s">
        <v>8315</v>
      </c>
      <c r="R3734" t="s">
        <v>8316</v>
      </c>
      <c r="S3734" s="9">
        <f t="shared" si="144"/>
        <v>16399.677465277779</v>
      </c>
      <c r="T3734" s="9">
        <f t="shared" si="145"/>
        <v>16459.5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Q3735" t="s">
        <v>8315</v>
      </c>
      <c r="R3735" t="s">
        <v>8316</v>
      </c>
      <c r="S3735" s="9">
        <f t="shared" si="144"/>
        <v>16534.024398148147</v>
      </c>
      <c r="T3735" s="9">
        <f t="shared" si="145"/>
        <v>16543.9375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Q3736" t="s">
        <v>8315</v>
      </c>
      <c r="R3736" t="s">
        <v>8316</v>
      </c>
      <c r="S3736" s="9">
        <f t="shared" si="144"/>
        <v>16520.901574074072</v>
      </c>
      <c r="T3736" s="9">
        <f t="shared" si="145"/>
        <v>16580.901574074072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Q3737" t="s">
        <v>8315</v>
      </c>
      <c r="R3737" t="s">
        <v>8316</v>
      </c>
      <c r="S3737" s="9">
        <f t="shared" si="144"/>
        <v>16553.693159722221</v>
      </c>
      <c r="T3737" s="9">
        <f t="shared" si="145"/>
        <v>16583.693159722221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Q3738" t="s">
        <v>8315</v>
      </c>
      <c r="R3738" t="s">
        <v>8316</v>
      </c>
      <c r="S3738" s="9">
        <f t="shared" si="144"/>
        <v>16479.711724537035</v>
      </c>
      <c r="T3738" s="9">
        <f t="shared" si="145"/>
        <v>16517.75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Q3739" t="s">
        <v>8315</v>
      </c>
      <c r="R3739" t="s">
        <v>8316</v>
      </c>
      <c r="S3739" s="9">
        <f t="shared" si="144"/>
        <v>16728.691006944446</v>
      </c>
      <c r="T3739" s="9">
        <f t="shared" si="145"/>
        <v>16751.290972222221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Q3740" t="s">
        <v>8315</v>
      </c>
      <c r="R3740" t="s">
        <v>8316</v>
      </c>
      <c r="S3740" s="9">
        <f t="shared" si="144"/>
        <v>16244.938715277778</v>
      </c>
      <c r="T3740" s="9">
        <f t="shared" si="145"/>
        <v>16266.916666666666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Q3741" t="s">
        <v>8315</v>
      </c>
      <c r="R3741" t="s">
        <v>8316</v>
      </c>
      <c r="S3741" s="9">
        <f t="shared" si="144"/>
        <v>16979.449861111112</v>
      </c>
      <c r="T3741" s="9">
        <f t="shared" si="145"/>
        <v>16999.449861111112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Q3742" t="s">
        <v>8315</v>
      </c>
      <c r="R3742" t="s">
        <v>8316</v>
      </c>
      <c r="S3742" s="9">
        <f t="shared" si="144"/>
        <v>16264.089756944444</v>
      </c>
      <c r="T3742" s="9">
        <f t="shared" si="145"/>
        <v>16294.079143518517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Q3743" t="s">
        <v>8315</v>
      </c>
      <c r="R3743" t="s">
        <v>8316</v>
      </c>
      <c r="S3743" s="9">
        <f t="shared" si="144"/>
        <v>16756.920717592591</v>
      </c>
      <c r="T3743" s="9">
        <f t="shared" si="145"/>
        <v>16786.920717592591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Q3744" t="s">
        <v>8315</v>
      </c>
      <c r="R3744" t="s">
        <v>8316</v>
      </c>
      <c r="S3744" s="9">
        <f t="shared" si="144"/>
        <v>16289.214629629629</v>
      </c>
      <c r="T3744" s="9">
        <f t="shared" si="145"/>
        <v>16319.214629629629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Q3745" t="s">
        <v>8315</v>
      </c>
      <c r="R3745" t="s">
        <v>8316</v>
      </c>
      <c r="S3745" s="9">
        <f t="shared" si="144"/>
        <v>16224.710231481482</v>
      </c>
      <c r="T3745" s="9">
        <f t="shared" si="145"/>
        <v>16254.710231481482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Q3746" t="s">
        <v>8315</v>
      </c>
      <c r="R3746" t="s">
        <v>8316</v>
      </c>
      <c r="S3746" s="9">
        <f t="shared" si="144"/>
        <v>16224.814259259261</v>
      </c>
      <c r="T3746" s="9">
        <f t="shared" si="145"/>
        <v>16256.165972222223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Q3747" t="s">
        <v>8315</v>
      </c>
      <c r="R3747" t="s">
        <v>8316</v>
      </c>
      <c r="S3747" s="9">
        <f t="shared" si="144"/>
        <v>16262.697939814816</v>
      </c>
      <c r="T3747" s="9">
        <f t="shared" si="145"/>
        <v>16292.697939814816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Q3748" t="s">
        <v>8315</v>
      </c>
      <c r="R3748" t="s">
        <v>8316</v>
      </c>
      <c r="S3748" s="9">
        <f t="shared" si="144"/>
        <v>17052.389340277776</v>
      </c>
      <c r="T3748" s="9">
        <f t="shared" si="145"/>
        <v>17082.389340277776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Q3749" t="s">
        <v>8315</v>
      </c>
      <c r="R3749" t="s">
        <v>8316</v>
      </c>
      <c r="S3749" s="9">
        <f t="shared" si="144"/>
        <v>16595.299722222222</v>
      </c>
      <c r="T3749" s="9">
        <f t="shared" si="145"/>
        <v>16621.957638888889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Q3750" t="s">
        <v>8315</v>
      </c>
      <c r="R3750" t="s">
        <v>8357</v>
      </c>
      <c r="S3750" s="9">
        <f t="shared" si="144"/>
        <v>16826.706435185184</v>
      </c>
      <c r="T3750" s="9">
        <f t="shared" si="145"/>
        <v>16847.249305555557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Q3751" t="s">
        <v>8315</v>
      </c>
      <c r="R3751" t="s">
        <v>8357</v>
      </c>
      <c r="S3751" s="9">
        <f t="shared" si="144"/>
        <v>16889.127175925925</v>
      </c>
      <c r="T3751" s="9">
        <f t="shared" si="145"/>
        <v>16920.165972222221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Q3752" t="s">
        <v>8315</v>
      </c>
      <c r="R3752" t="s">
        <v>8357</v>
      </c>
      <c r="S3752" s="9">
        <f t="shared" si="144"/>
        <v>16447.981574074071</v>
      </c>
      <c r="T3752" s="9">
        <f t="shared" si="145"/>
        <v>16476.332638888889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Q3753" t="s">
        <v>8315</v>
      </c>
      <c r="R3753" t="s">
        <v>8357</v>
      </c>
      <c r="S3753" s="9">
        <f t="shared" si="144"/>
        <v>16834.035567129627</v>
      </c>
      <c r="T3753" s="9">
        <f t="shared" si="145"/>
        <v>16893.99390046296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Q3754" t="s">
        <v>8315</v>
      </c>
      <c r="R3754" t="s">
        <v>8357</v>
      </c>
      <c r="S3754" s="9">
        <f t="shared" si="144"/>
        <v>17050.802488425925</v>
      </c>
      <c r="T3754" s="9">
        <f t="shared" si="145"/>
        <v>17090.875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Q3755" t="s">
        <v>8315</v>
      </c>
      <c r="R3755" t="s">
        <v>8357</v>
      </c>
      <c r="S3755" s="9">
        <f t="shared" si="144"/>
        <v>16559.824074074077</v>
      </c>
      <c r="T3755" s="9">
        <f t="shared" si="145"/>
        <v>16589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Q3756" t="s">
        <v>8315</v>
      </c>
      <c r="R3756" t="s">
        <v>8357</v>
      </c>
      <c r="S3756" s="9">
        <f t="shared" si="144"/>
        <v>16239.881215277777</v>
      </c>
      <c r="T3756" s="9">
        <f t="shared" si="145"/>
        <v>16277.207638888889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Q3757" t="s">
        <v>8315</v>
      </c>
      <c r="R3757" t="s">
        <v>8357</v>
      </c>
      <c r="S3757" s="9">
        <f t="shared" si="144"/>
        <v>16876.866979166665</v>
      </c>
      <c r="T3757" s="9">
        <f t="shared" si="145"/>
        <v>16906.866979166665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Q3758" t="s">
        <v>8315</v>
      </c>
      <c r="R3758" t="s">
        <v>8357</v>
      </c>
      <c r="S3758" s="9">
        <f t="shared" si="144"/>
        <v>16202.814791666666</v>
      </c>
      <c r="T3758" s="9">
        <f t="shared" si="145"/>
        <v>16232.814791666666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Q3759" t="s">
        <v>8315</v>
      </c>
      <c r="R3759" t="s">
        <v>8357</v>
      </c>
      <c r="S3759" s="9">
        <f t="shared" si="144"/>
        <v>16385.850868055557</v>
      </c>
      <c r="T3759" s="9">
        <f t="shared" si="145"/>
        <v>16405.850868055557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Q3760" t="s">
        <v>8315</v>
      </c>
      <c r="R3760" t="s">
        <v>8357</v>
      </c>
      <c r="S3760" s="9">
        <f t="shared" si="144"/>
        <v>16178.471504629628</v>
      </c>
      <c r="T3760" s="9">
        <f t="shared" si="145"/>
        <v>16209.208333333334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Q3761" t="s">
        <v>8315</v>
      </c>
      <c r="R3761" t="s">
        <v>8357</v>
      </c>
      <c r="S3761" s="9">
        <f t="shared" si="144"/>
        <v>16613.108252314814</v>
      </c>
      <c r="T3761" s="9">
        <f t="shared" si="145"/>
        <v>16673.108252314814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Q3762" t="s">
        <v>8315</v>
      </c>
      <c r="R3762" t="s">
        <v>8357</v>
      </c>
      <c r="S3762" s="9">
        <f t="shared" si="144"/>
        <v>16170.525300925925</v>
      </c>
      <c r="T3762" s="9">
        <f t="shared" si="145"/>
        <v>16195.525300925925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Q3763" t="s">
        <v>8315</v>
      </c>
      <c r="R3763" t="s">
        <v>8357</v>
      </c>
      <c r="S3763" s="9">
        <f t="shared" si="144"/>
        <v>16604.466863425925</v>
      </c>
      <c r="T3763" s="9">
        <f t="shared" si="145"/>
        <v>16657.958333333332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Q3764" t="s">
        <v>8315</v>
      </c>
      <c r="R3764" t="s">
        <v>8357</v>
      </c>
      <c r="S3764" s="9">
        <f t="shared" si="144"/>
        <v>16624.813530092593</v>
      </c>
      <c r="T3764" s="9">
        <f t="shared" si="145"/>
        <v>16649.813530092593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Q3765" t="s">
        <v>8315</v>
      </c>
      <c r="R3765" t="s">
        <v>8357</v>
      </c>
      <c r="S3765" s="9">
        <f t="shared" si="144"/>
        <v>16496.750300925927</v>
      </c>
      <c r="T3765" s="9">
        <f t="shared" si="145"/>
        <v>16526.708634259259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Q3766" t="s">
        <v>8315</v>
      </c>
      <c r="R3766" t="s">
        <v>8357</v>
      </c>
      <c r="S3766" s="9">
        <f t="shared" si="144"/>
        <v>16930.842962962965</v>
      </c>
      <c r="T3766" s="9">
        <f t="shared" si="145"/>
        <v>16950.024999999998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Q3767" t="s">
        <v>8315</v>
      </c>
      <c r="R3767" t="s">
        <v>8357</v>
      </c>
      <c r="S3767" s="9">
        <f t="shared" si="144"/>
        <v>16251.776412037039</v>
      </c>
      <c r="T3767" s="9">
        <f t="shared" si="145"/>
        <v>16281.776412037039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Q3768" t="s">
        <v>8315</v>
      </c>
      <c r="R3768" t="s">
        <v>8357</v>
      </c>
      <c r="S3768" s="9">
        <f t="shared" si="144"/>
        <v>16219.167187500001</v>
      </c>
      <c r="T3768" s="9">
        <f t="shared" si="145"/>
        <v>16254.167187500001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Q3769" t="s">
        <v>8315</v>
      </c>
      <c r="R3769" t="s">
        <v>8357</v>
      </c>
      <c r="S3769" s="9">
        <f t="shared" si="144"/>
        <v>16481.019641203704</v>
      </c>
      <c r="T3769" s="9">
        <f t="shared" si="145"/>
        <v>16495.207638888889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Q3770" t="s">
        <v>8315</v>
      </c>
      <c r="R3770" t="s">
        <v>8357</v>
      </c>
      <c r="S3770" s="9">
        <f t="shared" si="144"/>
        <v>16203.727893518519</v>
      </c>
      <c r="T3770" s="9">
        <f t="shared" si="145"/>
        <v>16233.727893518519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Q3771" t="s">
        <v>8315</v>
      </c>
      <c r="R3771" t="s">
        <v>8357</v>
      </c>
      <c r="S3771" s="9">
        <f t="shared" si="144"/>
        <v>16876.598136574074</v>
      </c>
      <c r="T3771" s="9">
        <f t="shared" si="145"/>
        <v>16906.598136574074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Q3772" t="s">
        <v>8315</v>
      </c>
      <c r="R3772" t="s">
        <v>8357</v>
      </c>
      <c r="S3772" s="9">
        <f t="shared" si="144"/>
        <v>16569.930671296297</v>
      </c>
      <c r="T3772" s="9">
        <f t="shared" si="145"/>
        <v>16599.930671296297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Q3773" t="s">
        <v>8315</v>
      </c>
      <c r="R3773" t="s">
        <v>8357</v>
      </c>
      <c r="S3773" s="9">
        <f t="shared" si="144"/>
        <v>16924.857083333332</v>
      </c>
      <c r="T3773" s="9">
        <f t="shared" si="145"/>
        <v>16939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Q3774" t="s">
        <v>8315</v>
      </c>
      <c r="R3774" t="s">
        <v>8357</v>
      </c>
      <c r="S3774" s="9">
        <f t="shared" si="144"/>
        <v>17113.616967592592</v>
      </c>
      <c r="T3774" s="9">
        <f t="shared" si="145"/>
        <v>17134.25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Q3775" t="s">
        <v>8315</v>
      </c>
      <c r="R3775" t="s">
        <v>8357</v>
      </c>
      <c r="S3775" s="9">
        <f t="shared" si="144"/>
        <v>17087.005173611109</v>
      </c>
      <c r="T3775" s="9">
        <f t="shared" si="145"/>
        <v>17120.088888888891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Q3776" t="s">
        <v>8315</v>
      </c>
      <c r="R3776" t="s">
        <v>8357</v>
      </c>
      <c r="S3776" s="9">
        <f t="shared" si="144"/>
        <v>16518.792303240742</v>
      </c>
      <c r="T3776" s="9">
        <f t="shared" si="145"/>
        <v>16534.792303240742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Q3777" t="s">
        <v>8315</v>
      </c>
      <c r="R3777" t="s">
        <v>8357</v>
      </c>
      <c r="S3777" s="9">
        <f t="shared" si="144"/>
        <v>16506.942627314816</v>
      </c>
      <c r="T3777" s="9">
        <f t="shared" si="145"/>
        <v>16534.166666666668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Q3778" t="s">
        <v>8315</v>
      </c>
      <c r="R3778" t="s">
        <v>8357</v>
      </c>
      <c r="S3778" s="9">
        <f t="shared" si="144"/>
        <v>16245.367800925926</v>
      </c>
      <c r="T3778" s="9">
        <f t="shared" si="145"/>
        <v>16283.041666666666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Q3779" t="s">
        <v>8315</v>
      </c>
      <c r="R3779" t="s">
        <v>8357</v>
      </c>
      <c r="S3779" s="9">
        <f t="shared" ref="S3779:S3842" si="146">(((J3779/60)/60)/24)</f>
        <v>16318.111354166669</v>
      </c>
      <c r="T3779" s="9">
        <f t="shared" ref="T3779:T3842" si="147">(((I3779/60/60)/24))</f>
        <v>16340.166666666666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Q3780" t="s">
        <v>8315</v>
      </c>
      <c r="R3780" t="s">
        <v>8357</v>
      </c>
      <c r="S3780" s="9">
        <f t="shared" si="146"/>
        <v>16420.819212962964</v>
      </c>
      <c r="T3780" s="9">
        <f t="shared" si="147"/>
        <v>16480.819212962964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Q3781" t="s">
        <v>8315</v>
      </c>
      <c r="R3781" t="s">
        <v>8357</v>
      </c>
      <c r="S3781" s="9">
        <f t="shared" si="146"/>
        <v>16856.735416666666</v>
      </c>
      <c r="T3781" s="9">
        <f t="shared" si="147"/>
        <v>16886.693750000002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Q3782" t="s">
        <v>8315</v>
      </c>
      <c r="R3782" t="s">
        <v>8357</v>
      </c>
      <c r="S3782" s="9">
        <f t="shared" si="146"/>
        <v>16597.219733796297</v>
      </c>
      <c r="T3782" s="9">
        <f t="shared" si="147"/>
        <v>16629.837499999998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Q3783" t="s">
        <v>8315</v>
      </c>
      <c r="R3783" t="s">
        <v>8357</v>
      </c>
      <c r="S3783" s="9">
        <f t="shared" si="146"/>
        <v>16296.882928240741</v>
      </c>
      <c r="T3783" s="9">
        <f t="shared" si="147"/>
        <v>16321.882928240741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Q3784" t="s">
        <v>8315</v>
      </c>
      <c r="R3784" t="s">
        <v>8357</v>
      </c>
      <c r="S3784" s="9">
        <f t="shared" si="146"/>
        <v>16977.862233796299</v>
      </c>
      <c r="T3784" s="9">
        <f t="shared" si="147"/>
        <v>17006.958333333332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Q3785" t="s">
        <v>8315</v>
      </c>
      <c r="R3785" t="s">
        <v>8357</v>
      </c>
      <c r="S3785" s="9">
        <f t="shared" si="146"/>
        <v>16851.140277777777</v>
      </c>
      <c r="T3785" s="9">
        <f t="shared" si="147"/>
        <v>16875.666666666668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Q3786" t="s">
        <v>8315</v>
      </c>
      <c r="R3786" t="s">
        <v>8357</v>
      </c>
      <c r="S3786" s="9">
        <f t="shared" si="146"/>
        <v>16962.980694444446</v>
      </c>
      <c r="T3786" s="9">
        <f t="shared" si="147"/>
        <v>16992.980694444446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Q3787" t="s">
        <v>8315</v>
      </c>
      <c r="R3787" t="s">
        <v>8357</v>
      </c>
      <c r="S3787" s="9">
        <f t="shared" si="146"/>
        <v>16979.638530092594</v>
      </c>
      <c r="T3787" s="9">
        <f t="shared" si="147"/>
        <v>17015.418750000001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Q3788" t="s">
        <v>8315</v>
      </c>
      <c r="R3788" t="s">
        <v>8357</v>
      </c>
      <c r="S3788" s="9">
        <f t="shared" si="146"/>
        <v>16918.037905092591</v>
      </c>
      <c r="T3788" s="9">
        <f t="shared" si="147"/>
        <v>16948.037905092591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Q3789" t="s">
        <v>8315</v>
      </c>
      <c r="R3789" t="s">
        <v>8357</v>
      </c>
      <c r="S3789" s="9">
        <f t="shared" si="146"/>
        <v>16598.534791666669</v>
      </c>
      <c r="T3789" s="9">
        <f t="shared" si="147"/>
        <v>16627.165972222221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Q3790" t="s">
        <v>8315</v>
      </c>
      <c r="R3790" t="s">
        <v>8357</v>
      </c>
      <c r="S3790" s="9">
        <f t="shared" si="146"/>
        <v>16764.695821759258</v>
      </c>
      <c r="T3790" s="9">
        <f t="shared" si="147"/>
        <v>16792.679166666665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Q3791" t="s">
        <v>8315</v>
      </c>
      <c r="R3791" t="s">
        <v>8357</v>
      </c>
      <c r="S3791" s="9">
        <f t="shared" si="146"/>
        <v>16569.798819444444</v>
      </c>
      <c r="T3791" s="9">
        <f t="shared" si="147"/>
        <v>16601.798819444444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Q3792" t="s">
        <v>8315</v>
      </c>
      <c r="R3792" t="s">
        <v>8357</v>
      </c>
      <c r="S3792" s="9">
        <f t="shared" si="146"/>
        <v>17097.666932870368</v>
      </c>
      <c r="T3792" s="9">
        <f t="shared" si="147"/>
        <v>17127.708599537036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Q3793" t="s">
        <v>8315</v>
      </c>
      <c r="R3793" t="s">
        <v>8357</v>
      </c>
      <c r="S3793" s="9">
        <f t="shared" si="146"/>
        <v>16197.692037037037</v>
      </c>
      <c r="T3793" s="9">
        <f t="shared" si="147"/>
        <v>16257.692037037037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Q3794" t="s">
        <v>8315</v>
      </c>
      <c r="R3794" t="s">
        <v>8357</v>
      </c>
      <c r="S3794" s="9">
        <f t="shared" si="146"/>
        <v>16601.44701388889</v>
      </c>
      <c r="T3794" s="9">
        <f t="shared" si="147"/>
        <v>16631.44701388889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Q3795" t="s">
        <v>8315</v>
      </c>
      <c r="R3795" t="s">
        <v>8357</v>
      </c>
      <c r="S3795" s="9">
        <f t="shared" si="146"/>
        <v>16399.938993055555</v>
      </c>
      <c r="T3795" s="9">
        <f t="shared" si="147"/>
        <v>16420.938993055555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Q3796" t="s">
        <v>8315</v>
      </c>
      <c r="R3796" t="s">
        <v>8357</v>
      </c>
      <c r="S3796" s="9">
        <f t="shared" si="146"/>
        <v>16563.58048611111</v>
      </c>
      <c r="T3796" s="9">
        <f t="shared" si="147"/>
        <v>16593.58048611111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Q3797" t="s">
        <v>8315</v>
      </c>
      <c r="R3797" t="s">
        <v>8357</v>
      </c>
      <c r="S3797" s="9">
        <f t="shared" si="146"/>
        <v>16632.436226851853</v>
      </c>
      <c r="T3797" s="9">
        <f t="shared" si="147"/>
        <v>16675.9375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Q3798" t="s">
        <v>8315</v>
      </c>
      <c r="R3798" t="s">
        <v>8357</v>
      </c>
      <c r="S3798" s="9">
        <f t="shared" si="146"/>
        <v>17120.029583333333</v>
      </c>
      <c r="T3798" s="9">
        <f t="shared" si="147"/>
        <v>17180.029583333333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Q3799" t="s">
        <v>8315</v>
      </c>
      <c r="R3799" t="s">
        <v>8357</v>
      </c>
      <c r="S3799" s="9">
        <f t="shared" si="146"/>
        <v>16515.881539351853</v>
      </c>
      <c r="T3799" s="9">
        <f t="shared" si="147"/>
        <v>16545.881539351853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Q3800" t="s">
        <v>8315</v>
      </c>
      <c r="R3800" t="s">
        <v>8357</v>
      </c>
      <c r="S3800" s="9">
        <f t="shared" si="146"/>
        <v>16262.722777777779</v>
      </c>
      <c r="T3800" s="9">
        <f t="shared" si="147"/>
        <v>16292.722777777779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Q3801" t="s">
        <v>8315</v>
      </c>
      <c r="R3801" t="s">
        <v>8357</v>
      </c>
      <c r="S3801" s="9">
        <f t="shared" si="146"/>
        <v>16841.93105324074</v>
      </c>
      <c r="T3801" s="9">
        <f t="shared" si="147"/>
        <v>16871.93105324074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Q3802" t="s">
        <v>8315</v>
      </c>
      <c r="R3802" t="s">
        <v>8357</v>
      </c>
      <c r="S3802" s="9">
        <f t="shared" si="146"/>
        <v>16413.73707175926</v>
      </c>
      <c r="T3802" s="9">
        <f t="shared" si="147"/>
        <v>16446.207638888889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Q3803" t="s">
        <v>8315</v>
      </c>
      <c r="R3803" t="s">
        <v>8357</v>
      </c>
      <c r="S3803" s="9">
        <f t="shared" si="146"/>
        <v>16406.676111111112</v>
      </c>
      <c r="T3803" s="9">
        <f t="shared" si="147"/>
        <v>16437.676111111112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Q3804" t="s">
        <v>8315</v>
      </c>
      <c r="R3804" t="s">
        <v>8357</v>
      </c>
      <c r="S3804" s="9">
        <f t="shared" si="146"/>
        <v>16700.126226851851</v>
      </c>
      <c r="T3804" s="9">
        <f t="shared" si="147"/>
        <v>16730.126226851851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Q3805" t="s">
        <v>8315</v>
      </c>
      <c r="R3805" t="s">
        <v>8357</v>
      </c>
      <c r="S3805" s="9">
        <f t="shared" si="146"/>
        <v>16834.971851851853</v>
      </c>
      <c r="T3805" s="9">
        <f t="shared" si="147"/>
        <v>16864.971851851853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Q3806" t="s">
        <v>8315</v>
      </c>
      <c r="R3806" t="s">
        <v>8357</v>
      </c>
      <c r="S3806" s="9">
        <f t="shared" si="146"/>
        <v>16958.009537037036</v>
      </c>
      <c r="T3806" s="9">
        <f t="shared" si="147"/>
        <v>17013.291666666668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Q3807" t="s">
        <v>8315</v>
      </c>
      <c r="R3807" t="s">
        <v>8357</v>
      </c>
      <c r="S3807" s="9">
        <f t="shared" si="146"/>
        <v>16280.887037037035</v>
      </c>
      <c r="T3807" s="9">
        <f t="shared" si="147"/>
        <v>16340.887037037035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Q3808" t="s">
        <v>8315</v>
      </c>
      <c r="R3808" t="s">
        <v>8357</v>
      </c>
      <c r="S3808" s="9">
        <f t="shared" si="146"/>
        <v>16230.259039351849</v>
      </c>
      <c r="T3808" s="9">
        <f t="shared" si="147"/>
        <v>16250.259039351849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Q3809" t="s">
        <v>8315</v>
      </c>
      <c r="R3809" t="s">
        <v>8357</v>
      </c>
      <c r="S3809" s="9">
        <f t="shared" si="146"/>
        <v>16521.909016203706</v>
      </c>
      <c r="T3809" s="9">
        <f t="shared" si="147"/>
        <v>16528.909016203706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Q3810" t="s">
        <v>8315</v>
      </c>
      <c r="R3810" t="s">
        <v>8316</v>
      </c>
      <c r="S3810" s="9">
        <f t="shared" si="146"/>
        <v>16490.453923611112</v>
      </c>
      <c r="T3810" s="9">
        <f t="shared" si="147"/>
        <v>16550.412256944444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Q3811" t="s">
        <v>8315</v>
      </c>
      <c r="R3811" t="s">
        <v>8316</v>
      </c>
      <c r="S3811" s="9">
        <f t="shared" si="146"/>
        <v>16231.526701388888</v>
      </c>
      <c r="T3811" s="9">
        <f t="shared" si="147"/>
        <v>16281.958333333334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Q3812" t="s">
        <v>8315</v>
      </c>
      <c r="R3812" t="s">
        <v>8316</v>
      </c>
      <c r="S3812" s="9">
        <f t="shared" si="146"/>
        <v>16485.849050925925</v>
      </c>
      <c r="T3812" s="9">
        <f t="shared" si="147"/>
        <v>16515.80738425926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Q3813" t="s">
        <v>8315</v>
      </c>
      <c r="R3813" t="s">
        <v>8316</v>
      </c>
      <c r="S3813" s="9">
        <f t="shared" si="146"/>
        <v>16918.627002314814</v>
      </c>
      <c r="T3813" s="9">
        <f t="shared" si="147"/>
        <v>16952.458333333332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Q3814" t="s">
        <v>8315</v>
      </c>
      <c r="R3814" t="s">
        <v>8316</v>
      </c>
      <c r="S3814" s="9">
        <f t="shared" si="146"/>
        <v>16540.751250000001</v>
      </c>
      <c r="T3814" s="9">
        <f t="shared" si="147"/>
        <v>16587.165972222221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Q3815" t="s">
        <v>8315</v>
      </c>
      <c r="R3815" t="s">
        <v>8316</v>
      </c>
      <c r="S3815" s="9">
        <f t="shared" si="146"/>
        <v>16928.275706018518</v>
      </c>
      <c r="T3815" s="9">
        <f t="shared" si="147"/>
        <v>16966.90486111111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Q3816" t="s">
        <v>8315</v>
      </c>
      <c r="R3816" t="s">
        <v>8316</v>
      </c>
      <c r="S3816" s="9">
        <f t="shared" si="146"/>
        <v>16489.904074074075</v>
      </c>
      <c r="T3816" s="9">
        <f t="shared" si="147"/>
        <v>16526.165972222221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Q3817" t="s">
        <v>8315</v>
      </c>
      <c r="R3817" t="s">
        <v>8316</v>
      </c>
      <c r="S3817" s="9">
        <f t="shared" si="146"/>
        <v>16638.259918981483</v>
      </c>
      <c r="T3817" s="9">
        <f t="shared" si="147"/>
        <v>16667.958333333332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Q3818" t="s">
        <v>8315</v>
      </c>
      <c r="R3818" t="s">
        <v>8316</v>
      </c>
      <c r="S3818" s="9">
        <f t="shared" si="146"/>
        <v>16238.690081018518</v>
      </c>
      <c r="T3818" s="9">
        <f t="shared" si="147"/>
        <v>16268.690081018518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Q3819" t="s">
        <v>8315</v>
      </c>
      <c r="R3819" t="s">
        <v>8316</v>
      </c>
      <c r="S3819" s="9">
        <f t="shared" si="146"/>
        <v>16715.696944444444</v>
      </c>
      <c r="T3819" s="9">
        <f t="shared" si="147"/>
        <v>16732.165972222221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Q3820" t="s">
        <v>8315</v>
      </c>
      <c r="R3820" t="s">
        <v>8316</v>
      </c>
      <c r="S3820" s="9">
        <f t="shared" si="146"/>
        <v>16476.84238425926</v>
      </c>
      <c r="T3820" s="9">
        <f t="shared" si="147"/>
        <v>16506.800717592592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Q3821" t="s">
        <v>8315</v>
      </c>
      <c r="R3821" t="s">
        <v>8316</v>
      </c>
      <c r="S3821" s="9">
        <f t="shared" si="146"/>
        <v>16615.209537037037</v>
      </c>
      <c r="T3821" s="9">
        <f t="shared" si="147"/>
        <v>16633.87638888889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Q3822" t="s">
        <v>8315</v>
      </c>
      <c r="R3822" t="s">
        <v>8316</v>
      </c>
      <c r="S3822" s="9">
        <f t="shared" si="146"/>
        <v>16591.65181712963</v>
      </c>
      <c r="T3822" s="9">
        <f t="shared" si="147"/>
        <v>16621.65181712963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Q3823" t="s">
        <v>8315</v>
      </c>
      <c r="R3823" t="s">
        <v>8316</v>
      </c>
      <c r="S3823" s="9">
        <f t="shared" si="146"/>
        <v>16772.180636574074</v>
      </c>
      <c r="T3823" s="9">
        <f t="shared" si="147"/>
        <v>16804.180636574074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Q3824" t="s">
        <v>8315</v>
      </c>
      <c r="R3824" t="s">
        <v>8316</v>
      </c>
      <c r="S3824" s="9">
        <f t="shared" si="146"/>
        <v>16760.838159722221</v>
      </c>
      <c r="T3824" s="9">
        <f t="shared" si="147"/>
        <v>16819.957638888889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Q3825" t="s">
        <v>8315</v>
      </c>
      <c r="R3825" t="s">
        <v>8316</v>
      </c>
      <c r="S3825" s="9">
        <f t="shared" si="146"/>
        <v>16601.910231481485</v>
      </c>
      <c r="T3825" s="9">
        <f t="shared" si="147"/>
        <v>16636.165972222221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Q3826" t="s">
        <v>8315</v>
      </c>
      <c r="R3826" t="s">
        <v>8316</v>
      </c>
      <c r="S3826" s="9">
        <f t="shared" si="146"/>
        <v>17002.626192129628</v>
      </c>
      <c r="T3826" s="9">
        <f t="shared" si="147"/>
        <v>17014.570138888888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Q3827" t="s">
        <v>8315</v>
      </c>
      <c r="R3827" t="s">
        <v>8316</v>
      </c>
      <c r="S3827" s="9">
        <f t="shared" si="146"/>
        <v>16582.06960648148</v>
      </c>
      <c r="T3827" s="9">
        <f t="shared" si="147"/>
        <v>16603.06960648148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Q3828" t="s">
        <v>8315</v>
      </c>
      <c r="R3828" t="s">
        <v>8316</v>
      </c>
      <c r="S3828" s="9">
        <f t="shared" si="146"/>
        <v>16532.423541666667</v>
      </c>
      <c r="T3828" s="9">
        <f t="shared" si="147"/>
        <v>16562.423541666667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Q3829" t="s">
        <v>8315</v>
      </c>
      <c r="R3829" t="s">
        <v>8316</v>
      </c>
      <c r="S3829" s="9">
        <f t="shared" si="146"/>
        <v>16465.928252314814</v>
      </c>
      <c r="T3829" s="9">
        <f t="shared" si="147"/>
        <v>16521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Q3830" t="s">
        <v>8315</v>
      </c>
      <c r="R3830" t="s">
        <v>8316</v>
      </c>
      <c r="S3830" s="9">
        <f t="shared" si="146"/>
        <v>16375.527627314817</v>
      </c>
      <c r="T3830" s="9">
        <f t="shared" si="147"/>
        <v>16435.569293981483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Q3831" t="s">
        <v>8315</v>
      </c>
      <c r="R3831" t="s">
        <v>8316</v>
      </c>
      <c r="S3831" s="9">
        <f t="shared" si="146"/>
        <v>17024.865405092594</v>
      </c>
      <c r="T3831" s="9">
        <f t="shared" si="147"/>
        <v>17044.865405092594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Q3832" t="s">
        <v>8315</v>
      </c>
      <c r="R3832" t="s">
        <v>8316</v>
      </c>
      <c r="S3832" s="9">
        <f t="shared" si="146"/>
        <v>16934.740868055556</v>
      </c>
      <c r="T3832" s="9">
        <f t="shared" si="147"/>
        <v>16948.740868055556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Q3833" t="s">
        <v>8315</v>
      </c>
      <c r="R3833" t="s">
        <v>8316</v>
      </c>
      <c r="S3833" s="9">
        <f t="shared" si="146"/>
        <v>16358.848900462965</v>
      </c>
      <c r="T3833" s="9">
        <f t="shared" si="147"/>
        <v>16379.890567129631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Q3834" t="s">
        <v>8315</v>
      </c>
      <c r="R3834" t="s">
        <v>8316</v>
      </c>
      <c r="S3834" s="9">
        <f t="shared" si="146"/>
        <v>16806.114988425925</v>
      </c>
      <c r="T3834" s="9">
        <f t="shared" si="147"/>
        <v>16851.114988425925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Q3835" t="s">
        <v>8315</v>
      </c>
      <c r="R3835" t="s">
        <v>8316</v>
      </c>
      <c r="S3835" s="9">
        <f t="shared" si="146"/>
        <v>16394.872361111109</v>
      </c>
      <c r="T3835" s="9">
        <f t="shared" si="147"/>
        <v>16405.797916666666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Q3836" t="s">
        <v>8315</v>
      </c>
      <c r="R3836" t="s">
        <v>8316</v>
      </c>
      <c r="S3836" s="9">
        <f t="shared" si="146"/>
        <v>16574.445219907408</v>
      </c>
      <c r="T3836" s="9">
        <f t="shared" si="147"/>
        <v>16604.445219907408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Q3837" t="s">
        <v>8315</v>
      </c>
      <c r="R3837" t="s">
        <v>8316</v>
      </c>
      <c r="S3837" s="9">
        <f t="shared" si="146"/>
        <v>16891.942222222224</v>
      </c>
      <c r="T3837" s="9">
        <f t="shared" si="147"/>
        <v>16912.942222222224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Q3838" t="s">
        <v>8315</v>
      </c>
      <c r="R3838" t="s">
        <v>8316</v>
      </c>
      <c r="S3838" s="9">
        <f t="shared" si="146"/>
        <v>16984.926527777778</v>
      </c>
      <c r="T3838" s="9">
        <f t="shared" si="147"/>
        <v>17016.172916666666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Q3839" t="s">
        <v>8315</v>
      </c>
      <c r="R3839" t="s">
        <v>8316</v>
      </c>
      <c r="S3839" s="9">
        <f t="shared" si="146"/>
        <v>16583.765717592592</v>
      </c>
      <c r="T3839" s="9">
        <f t="shared" si="147"/>
        <v>16619.765717592592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Q3840" t="s">
        <v>8315</v>
      </c>
      <c r="R3840" t="s">
        <v>8316</v>
      </c>
      <c r="S3840" s="9">
        <f t="shared" si="146"/>
        <v>16547.710752314815</v>
      </c>
      <c r="T3840" s="9">
        <f t="shared" si="147"/>
        <v>16577.710752314815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Q3841" t="s">
        <v>8315</v>
      </c>
      <c r="R3841" t="s">
        <v>8316</v>
      </c>
      <c r="S3841" s="9">
        <f t="shared" si="146"/>
        <v>16586.142638888887</v>
      </c>
      <c r="T3841" s="9">
        <f t="shared" si="147"/>
        <v>16646.142638888887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Q3842" t="s">
        <v>8315</v>
      </c>
      <c r="R3842" t="s">
        <v>8316</v>
      </c>
      <c r="S3842" s="9">
        <f t="shared" si="146"/>
        <v>16863.701724537037</v>
      </c>
      <c r="T3842" s="9">
        <f t="shared" si="147"/>
        <v>16888.660057870369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Q3843" t="s">
        <v>8315</v>
      </c>
      <c r="R3843" t="s">
        <v>8316</v>
      </c>
      <c r="S3843" s="9">
        <f t="shared" ref="S3843:S3906" si="148">(((J3843/60)/60)/24)</f>
        <v>16211.785729166666</v>
      </c>
      <c r="T3843" s="9">
        <f t="shared" ref="T3843:T3906" si="149">(((I3843/60/60)/24))</f>
        <v>16271.785729166666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Q3844" t="s">
        <v>8315</v>
      </c>
      <c r="R3844" t="s">
        <v>8316</v>
      </c>
      <c r="S3844" s="9">
        <f t="shared" si="148"/>
        <v>16171.493657407407</v>
      </c>
      <c r="T3844" s="9">
        <f t="shared" si="149"/>
        <v>16201.493657407407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Q3845" t="s">
        <v>8315</v>
      </c>
      <c r="R3845" t="s">
        <v>8316</v>
      </c>
      <c r="S3845" s="9">
        <f t="shared" si="148"/>
        <v>16197.0725</v>
      </c>
      <c r="T3845" s="9">
        <f t="shared" si="149"/>
        <v>16222.0725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Q3846" t="s">
        <v>8315</v>
      </c>
      <c r="R3846" t="s">
        <v>8316</v>
      </c>
      <c r="S3846" s="9">
        <f t="shared" si="148"/>
        <v>16197.617291666667</v>
      </c>
      <c r="T3846" s="9">
        <f t="shared" si="149"/>
        <v>16224.290972222223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Q3847" t="s">
        <v>8315</v>
      </c>
      <c r="R3847" t="s">
        <v>8316</v>
      </c>
      <c r="S3847" s="9">
        <f t="shared" si="148"/>
        <v>16679.627013888887</v>
      </c>
      <c r="T3847" s="9">
        <f t="shared" si="149"/>
        <v>16709.627013888887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Q3848" t="s">
        <v>8315</v>
      </c>
      <c r="R3848" t="s">
        <v>8316</v>
      </c>
      <c r="S3848" s="9">
        <f t="shared" si="148"/>
        <v>16316.221550925928</v>
      </c>
      <c r="T3848" s="9">
        <f t="shared" si="149"/>
        <v>16347.290972222223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Q3849" t="s">
        <v>8315</v>
      </c>
      <c r="R3849" t="s">
        <v>8316</v>
      </c>
      <c r="S3849" s="9">
        <f t="shared" si="148"/>
        <v>16590.224432870371</v>
      </c>
      <c r="T3849" s="9">
        <f t="shared" si="149"/>
        <v>16635.224432870371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Q3850" t="s">
        <v>8315</v>
      </c>
      <c r="R3850" t="s">
        <v>8316</v>
      </c>
      <c r="S3850" s="9">
        <f t="shared" si="148"/>
        <v>16696.817002314816</v>
      </c>
      <c r="T3850" s="9">
        <f t="shared" si="149"/>
        <v>16726.817002314816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Q3851" t="s">
        <v>8315</v>
      </c>
      <c r="R3851" t="s">
        <v>8316</v>
      </c>
      <c r="S3851" s="9">
        <f t="shared" si="148"/>
        <v>16567.767175925928</v>
      </c>
      <c r="T3851" s="9">
        <f t="shared" si="149"/>
        <v>16597.767175925928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Q3852" t="s">
        <v>8315</v>
      </c>
      <c r="R3852" t="s">
        <v>8316</v>
      </c>
      <c r="S3852" s="9">
        <f t="shared" si="148"/>
        <v>16406.12434027778</v>
      </c>
      <c r="T3852" s="9">
        <f t="shared" si="149"/>
        <v>16436.12434027778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Q3853" t="s">
        <v>8315</v>
      </c>
      <c r="R3853" t="s">
        <v>8316</v>
      </c>
      <c r="S3853" s="9">
        <f t="shared" si="148"/>
        <v>16603.43957175926</v>
      </c>
      <c r="T3853" s="9">
        <f t="shared" si="149"/>
        <v>16633.43957175926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Q3854" t="s">
        <v>8315</v>
      </c>
      <c r="R3854" t="s">
        <v>8316</v>
      </c>
      <c r="S3854" s="9">
        <f t="shared" si="148"/>
        <v>16496.190694444445</v>
      </c>
      <c r="T3854" s="9">
        <f t="shared" si="149"/>
        <v>16521.149027777781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Q3855" t="s">
        <v>8315</v>
      </c>
      <c r="R3855" t="s">
        <v>8316</v>
      </c>
      <c r="S3855" s="9">
        <f t="shared" si="148"/>
        <v>16279.840023148148</v>
      </c>
      <c r="T3855" s="9">
        <f t="shared" si="149"/>
        <v>16314.840023148148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Q3856" t="s">
        <v>8315</v>
      </c>
      <c r="R3856" t="s">
        <v>8316</v>
      </c>
      <c r="S3856" s="9">
        <f t="shared" si="148"/>
        <v>16534.884930555556</v>
      </c>
      <c r="T3856" s="9">
        <f t="shared" si="149"/>
        <v>16564.884930555556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Q3857" t="s">
        <v>8315</v>
      </c>
      <c r="R3857" t="s">
        <v>8316</v>
      </c>
      <c r="S3857" s="9">
        <f t="shared" si="148"/>
        <v>16490.970729166667</v>
      </c>
      <c r="T3857" s="9">
        <f t="shared" si="149"/>
        <v>16520.929062500003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Q3858" t="s">
        <v>8315</v>
      </c>
      <c r="R3858" t="s">
        <v>8316</v>
      </c>
      <c r="S3858" s="9">
        <f t="shared" si="148"/>
        <v>16472.743090277778</v>
      </c>
      <c r="T3858" s="9">
        <f t="shared" si="149"/>
        <v>16502.70142361111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Q3859" t="s">
        <v>8315</v>
      </c>
      <c r="R3859" t="s">
        <v>8316</v>
      </c>
      <c r="S3859" s="9">
        <f t="shared" si="148"/>
        <v>16260.737152777778</v>
      </c>
      <c r="T3859" s="9">
        <f t="shared" si="149"/>
        <v>16283.716666666667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Q3860" t="s">
        <v>8315</v>
      </c>
      <c r="R3860" t="s">
        <v>8316</v>
      </c>
      <c r="S3860" s="9">
        <f t="shared" si="148"/>
        <v>16559.431064814817</v>
      </c>
      <c r="T3860" s="9">
        <f t="shared" si="149"/>
        <v>16577.875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Q3861" t="s">
        <v>8315</v>
      </c>
      <c r="R3861" t="s">
        <v>8316</v>
      </c>
      <c r="S3861" s="9">
        <f t="shared" si="148"/>
        <v>16220.893599537039</v>
      </c>
      <c r="T3861" s="9">
        <f t="shared" si="149"/>
        <v>16246.875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Q3862" t="s">
        <v>8315</v>
      </c>
      <c r="R3862" t="s">
        <v>8316</v>
      </c>
      <c r="S3862" s="9">
        <f t="shared" si="148"/>
        <v>16264.660995370368</v>
      </c>
      <c r="T3862" s="9">
        <f t="shared" si="149"/>
        <v>16294.660995370368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Q3863" t="s">
        <v>8315</v>
      </c>
      <c r="R3863" t="s">
        <v>8316</v>
      </c>
      <c r="S3863" s="9">
        <f t="shared" si="148"/>
        <v>16345.590011574073</v>
      </c>
      <c r="T3863" s="9">
        <f t="shared" si="149"/>
        <v>16386.90763888889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Q3864" t="s">
        <v>8315</v>
      </c>
      <c r="R3864" t="s">
        <v>8316</v>
      </c>
      <c r="S3864" s="9">
        <f t="shared" si="148"/>
        <v>17042.261064814815</v>
      </c>
      <c r="T3864" s="9">
        <f t="shared" si="149"/>
        <v>17056.707638888889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Q3865" t="s">
        <v>8315</v>
      </c>
      <c r="R3865" t="s">
        <v>8316</v>
      </c>
      <c r="S3865" s="9">
        <f t="shared" si="148"/>
        <v>16684.633159722223</v>
      </c>
      <c r="T3865" s="9">
        <f t="shared" si="149"/>
        <v>16744.674826388891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Q3866" t="s">
        <v>8315</v>
      </c>
      <c r="R3866" t="s">
        <v>8316</v>
      </c>
      <c r="S3866" s="9">
        <f t="shared" si="148"/>
        <v>16726.891828703705</v>
      </c>
      <c r="T3866" s="9">
        <f t="shared" si="149"/>
        <v>16756.933495370369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Q3867" t="s">
        <v>8315</v>
      </c>
      <c r="R3867" t="s">
        <v>8316</v>
      </c>
      <c r="S3867" s="9">
        <f t="shared" si="148"/>
        <v>16272.651597222224</v>
      </c>
      <c r="T3867" s="9">
        <f t="shared" si="149"/>
        <v>16312.229166666666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Q3868" t="s">
        <v>8315</v>
      </c>
      <c r="R3868" t="s">
        <v>8316</v>
      </c>
      <c r="S3868" s="9">
        <f t="shared" si="148"/>
        <v>16833.947002314813</v>
      </c>
      <c r="T3868" s="9">
        <f t="shared" si="149"/>
        <v>16883.145138888889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Q3869" t="s">
        <v>8315</v>
      </c>
      <c r="R3869" t="s">
        <v>8316</v>
      </c>
      <c r="S3869" s="9">
        <f t="shared" si="148"/>
        <v>16940.814108796298</v>
      </c>
      <c r="T3869" s="9">
        <f t="shared" si="149"/>
        <v>16970.814108796298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Q3870" t="s">
        <v>8315</v>
      </c>
      <c r="R3870" t="s">
        <v>8357</v>
      </c>
      <c r="S3870" s="9">
        <f t="shared" si="148"/>
        <v>16296.65978009259</v>
      </c>
      <c r="T3870" s="9">
        <f t="shared" si="149"/>
        <v>16321.65978009259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Q3871" t="s">
        <v>8315</v>
      </c>
      <c r="R3871" t="s">
        <v>8357</v>
      </c>
      <c r="S3871" s="9">
        <f t="shared" si="148"/>
        <v>16478.724444444444</v>
      </c>
      <c r="T3871" s="9">
        <f t="shared" si="149"/>
        <v>16508.132638888888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Q3872" t="s">
        <v>8315</v>
      </c>
      <c r="R3872" t="s">
        <v>8357</v>
      </c>
      <c r="S3872" s="9">
        <f t="shared" si="148"/>
        <v>16224.172199074072</v>
      </c>
      <c r="T3872" s="9">
        <f t="shared" si="149"/>
        <v>16254.172199074072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Q3873" t="s">
        <v>8315</v>
      </c>
      <c r="R3873" t="s">
        <v>8357</v>
      </c>
      <c r="S3873" s="9">
        <f t="shared" si="148"/>
        <v>17194.780671296296</v>
      </c>
      <c r="T3873" s="9">
        <f t="shared" si="149"/>
        <v>17254.739004629631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Q3874" t="s">
        <v>8315</v>
      </c>
      <c r="R3874" t="s">
        <v>8357</v>
      </c>
      <c r="S3874" s="9">
        <f t="shared" si="148"/>
        <v>16611.14578703704</v>
      </c>
      <c r="T3874" s="9">
        <f t="shared" si="149"/>
        <v>16661.14578703704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Q3875" t="s">
        <v>8315</v>
      </c>
      <c r="R3875" t="s">
        <v>8357</v>
      </c>
      <c r="S3875" s="9">
        <f t="shared" si="148"/>
        <v>16686.696006944443</v>
      </c>
      <c r="T3875" s="9">
        <f t="shared" si="149"/>
        <v>16716.696006944443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Q3876" t="s">
        <v>8315</v>
      </c>
      <c r="R3876" t="s">
        <v>8357</v>
      </c>
      <c r="S3876" s="9">
        <f t="shared" si="148"/>
        <v>16438.016458333332</v>
      </c>
      <c r="T3876" s="9">
        <f t="shared" si="149"/>
        <v>16459.041666666668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Q3877" t="s">
        <v>8315</v>
      </c>
      <c r="R3877" t="s">
        <v>8357</v>
      </c>
      <c r="S3877" s="9">
        <f t="shared" si="148"/>
        <v>17046.34681712963</v>
      </c>
      <c r="T3877" s="9">
        <f t="shared" si="149"/>
        <v>17047.416666666668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Q3878" t="s">
        <v>8315</v>
      </c>
      <c r="R3878" t="s">
        <v>8357</v>
      </c>
      <c r="S3878" s="9">
        <f t="shared" si="148"/>
        <v>16803.624166666668</v>
      </c>
      <c r="T3878" s="9">
        <f t="shared" si="149"/>
        <v>16833.624166666668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Q3879" t="s">
        <v>8315</v>
      </c>
      <c r="R3879" t="s">
        <v>8357</v>
      </c>
      <c r="S3879" s="9">
        <f t="shared" si="148"/>
        <v>17113.677685185186</v>
      </c>
      <c r="T3879" s="9">
        <f t="shared" si="149"/>
        <v>17143.677685185186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Q3880" t="s">
        <v>8315</v>
      </c>
      <c r="R3880" t="s">
        <v>8357</v>
      </c>
      <c r="S3880" s="9">
        <f t="shared" si="148"/>
        <v>16585.818819444445</v>
      </c>
      <c r="T3880" s="9">
        <f t="shared" si="149"/>
        <v>16616.165972222221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Q3881" t="s">
        <v>8315</v>
      </c>
      <c r="R3881" t="s">
        <v>8357</v>
      </c>
      <c r="S3881" s="9">
        <f t="shared" si="148"/>
        <v>16430.861064814813</v>
      </c>
      <c r="T3881" s="9">
        <f t="shared" si="149"/>
        <v>16460.861064814813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Q3882" t="s">
        <v>8315</v>
      </c>
      <c r="R3882" t="s">
        <v>8357</v>
      </c>
      <c r="S3882" s="9">
        <f t="shared" si="148"/>
        <v>16246.815046296297</v>
      </c>
      <c r="T3882" s="9">
        <f t="shared" si="149"/>
        <v>16281.958333333334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Q3883" t="s">
        <v>8315</v>
      </c>
      <c r="R3883" t="s">
        <v>8357</v>
      </c>
      <c r="S3883" s="9">
        <f t="shared" si="148"/>
        <v>17187.018506944445</v>
      </c>
      <c r="T3883" s="9">
        <f t="shared" si="149"/>
        <v>17217.018506944445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Q3884" t="s">
        <v>8315</v>
      </c>
      <c r="R3884" t="s">
        <v>8357</v>
      </c>
      <c r="S3884" s="9">
        <f t="shared" si="148"/>
        <v>16804.983449074076</v>
      </c>
      <c r="T3884" s="9">
        <f t="shared" si="149"/>
        <v>16831.960416666665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Q3885" t="s">
        <v>8315</v>
      </c>
      <c r="R3885" t="s">
        <v>8357</v>
      </c>
      <c r="S3885" s="9">
        <f t="shared" si="148"/>
        <v>16285.602650462963</v>
      </c>
      <c r="T3885" s="9">
        <f t="shared" si="149"/>
        <v>16315.602650462963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Q3886" t="s">
        <v>8315</v>
      </c>
      <c r="R3886" t="s">
        <v>8357</v>
      </c>
      <c r="S3886" s="9">
        <f t="shared" si="148"/>
        <v>16496.791574074075</v>
      </c>
      <c r="T3886" s="9">
        <f t="shared" si="149"/>
        <v>16521.749907407408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Q3887" t="s">
        <v>8315</v>
      </c>
      <c r="R3887" t="s">
        <v>8357</v>
      </c>
      <c r="S3887" s="9">
        <f t="shared" si="148"/>
        <v>16900.951284722225</v>
      </c>
      <c r="T3887" s="9">
        <f t="shared" si="149"/>
        <v>16930.951284722225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Q3888" t="s">
        <v>8315</v>
      </c>
      <c r="R3888" t="s">
        <v>8357</v>
      </c>
      <c r="S3888" s="9">
        <f t="shared" si="148"/>
        <v>16385.228032407405</v>
      </c>
      <c r="T3888" s="9">
        <f t="shared" si="149"/>
        <v>16415.228032407405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Q3889" t="s">
        <v>8315</v>
      </c>
      <c r="R3889" t="s">
        <v>8357</v>
      </c>
      <c r="S3889" s="9">
        <f t="shared" si="148"/>
        <v>16510.857974537037</v>
      </c>
      <c r="T3889" s="9">
        <f t="shared" si="149"/>
        <v>16556.916666666668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Q3890" t="s">
        <v>8315</v>
      </c>
      <c r="R3890" t="s">
        <v>8316</v>
      </c>
      <c r="S3890" s="9">
        <f t="shared" si="148"/>
        <v>17193.545810185184</v>
      </c>
      <c r="T3890" s="9">
        <f t="shared" si="149"/>
        <v>17223.545810185184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Q3891" t="s">
        <v>8315</v>
      </c>
      <c r="R3891" t="s">
        <v>8316</v>
      </c>
      <c r="S3891" s="9">
        <f t="shared" si="148"/>
        <v>16408.004976851855</v>
      </c>
      <c r="T3891" s="9">
        <f t="shared" si="149"/>
        <v>16439.976388888888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Q3892" t="s">
        <v>8315</v>
      </c>
      <c r="R3892" t="s">
        <v>8316</v>
      </c>
      <c r="S3892" s="9">
        <f t="shared" si="148"/>
        <v>16602.758611111112</v>
      </c>
      <c r="T3892" s="9">
        <f t="shared" si="149"/>
        <v>16662.758611111112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Q3893" t="s">
        <v>8315</v>
      </c>
      <c r="R3893" t="s">
        <v>8316</v>
      </c>
      <c r="S3893" s="9">
        <f t="shared" si="148"/>
        <v>16487.132453703704</v>
      </c>
      <c r="T3893" s="9">
        <f t="shared" si="149"/>
        <v>16517.207638888889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Q3894" t="s">
        <v>8315</v>
      </c>
      <c r="R3894" t="s">
        <v>8316</v>
      </c>
      <c r="S3894" s="9">
        <f t="shared" si="148"/>
        <v>16298.652280092594</v>
      </c>
      <c r="T3894" s="9">
        <f t="shared" si="149"/>
        <v>16306.291666666666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Q3895" t="s">
        <v>8315</v>
      </c>
      <c r="R3895" t="s">
        <v>8316</v>
      </c>
      <c r="S3895" s="9">
        <f t="shared" si="148"/>
        <v>16210.657870370369</v>
      </c>
      <c r="T3895" s="9">
        <f t="shared" si="149"/>
        <v>16252.25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Q3896" t="s">
        <v>8315</v>
      </c>
      <c r="R3896" t="s">
        <v>8316</v>
      </c>
      <c r="S3896" s="9">
        <f t="shared" si="148"/>
        <v>17110.958472222221</v>
      </c>
      <c r="T3896" s="9">
        <f t="shared" si="149"/>
        <v>17141.207638888889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Q3897" t="s">
        <v>8315</v>
      </c>
      <c r="R3897" t="s">
        <v>8316</v>
      </c>
      <c r="S3897" s="9">
        <f t="shared" si="148"/>
        <v>16463.250208333335</v>
      </c>
      <c r="T3897" s="9">
        <f t="shared" si="149"/>
        <v>16494.250208333335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Q3898" t="s">
        <v>8315</v>
      </c>
      <c r="R3898" t="s">
        <v>8316</v>
      </c>
      <c r="S3898" s="9">
        <f t="shared" si="148"/>
        <v>16224.191875000002</v>
      </c>
      <c r="T3898" s="9">
        <f t="shared" si="149"/>
        <v>16238.191875000002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Q3899" t="s">
        <v>8315</v>
      </c>
      <c r="R3899" t="s">
        <v>8316</v>
      </c>
      <c r="S3899" s="9">
        <f t="shared" si="148"/>
        <v>16413.873645833333</v>
      </c>
      <c r="T3899" s="9">
        <f t="shared" si="149"/>
        <v>16443.873645833333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Q3900" t="s">
        <v>8315</v>
      </c>
      <c r="R3900" t="s">
        <v>8316</v>
      </c>
      <c r="S3900" s="9">
        <f t="shared" si="148"/>
        <v>16624.482291666667</v>
      </c>
      <c r="T3900" s="9">
        <f t="shared" si="149"/>
        <v>16664.666666666668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Q3901" t="s">
        <v>8315</v>
      </c>
      <c r="R3901" t="s">
        <v>8316</v>
      </c>
      <c r="S3901" s="9">
        <f t="shared" si="148"/>
        <v>16274.775011574073</v>
      </c>
      <c r="T3901" s="9">
        <f t="shared" si="149"/>
        <v>16294.775011574073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Q3902" t="s">
        <v>8315</v>
      </c>
      <c r="R3902" t="s">
        <v>8316</v>
      </c>
      <c r="S3902" s="9">
        <f t="shared" si="148"/>
        <v>16567.092488425926</v>
      </c>
      <c r="T3902" s="9">
        <f t="shared" si="149"/>
        <v>16597.092488425926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Q3903" t="s">
        <v>8315</v>
      </c>
      <c r="R3903" t="s">
        <v>8316</v>
      </c>
      <c r="S3903" s="9">
        <f t="shared" si="148"/>
        <v>16748.826377314817</v>
      </c>
      <c r="T3903" s="9">
        <f t="shared" si="149"/>
        <v>16788.826377314817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Q3904" t="s">
        <v>8315</v>
      </c>
      <c r="R3904" t="s">
        <v>8316</v>
      </c>
      <c r="S3904" s="9">
        <f t="shared" si="148"/>
        <v>17094.468078703703</v>
      </c>
      <c r="T3904" s="9">
        <f t="shared" si="149"/>
        <v>17119.509745370371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Q3905" t="s">
        <v>8315</v>
      </c>
      <c r="R3905" t="s">
        <v>8316</v>
      </c>
      <c r="S3905" s="9">
        <f t="shared" si="148"/>
        <v>16617.01116898148</v>
      </c>
      <c r="T3905" s="9">
        <f t="shared" si="149"/>
        <v>16661.818055555555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Q3906" t="s">
        <v>8315</v>
      </c>
      <c r="R3906" t="s">
        <v>8316</v>
      </c>
      <c r="S3906" s="9">
        <f t="shared" si="148"/>
        <v>16526.229166666668</v>
      </c>
      <c r="T3906" s="9">
        <f t="shared" si="149"/>
        <v>16540.211111111112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Q3907" t="s">
        <v>8315</v>
      </c>
      <c r="R3907" t="s">
        <v>8316</v>
      </c>
      <c r="S3907" s="9">
        <f t="shared" ref="S3907:S3970" si="150">(((J3907/60)/60)/24)</f>
        <v>16555.623877314814</v>
      </c>
      <c r="T3907" s="9">
        <f t="shared" ref="T3907:T3970" si="151">(((I3907/60/60)/24))</f>
        <v>16597.958333333332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Q3908" t="s">
        <v>8315</v>
      </c>
      <c r="R3908" t="s">
        <v>8316</v>
      </c>
      <c r="S3908" s="9">
        <f t="shared" si="150"/>
        <v>16574.917743055554</v>
      </c>
      <c r="T3908" s="9">
        <f t="shared" si="151"/>
        <v>16612.559027777777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Q3909" t="s">
        <v>8315</v>
      </c>
      <c r="R3909" t="s">
        <v>8316</v>
      </c>
      <c r="S3909" s="9">
        <f t="shared" si="150"/>
        <v>16337.81951388889</v>
      </c>
      <c r="T3909" s="9">
        <f t="shared" si="151"/>
        <v>16369.838888888889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Q3910" t="s">
        <v>8315</v>
      </c>
      <c r="R3910" t="s">
        <v>8316</v>
      </c>
      <c r="S3910" s="9">
        <f t="shared" si="150"/>
        <v>16265.135370370372</v>
      </c>
      <c r="T3910" s="9">
        <f t="shared" si="151"/>
        <v>16280.135370370372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Q3911" t="s">
        <v>8315</v>
      </c>
      <c r="R3911" t="s">
        <v>8316</v>
      </c>
      <c r="S3911" s="9">
        <f t="shared" si="150"/>
        <v>16294.359282407408</v>
      </c>
      <c r="T3911" s="9">
        <f t="shared" si="151"/>
        <v>16324.359282407408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Q3912" t="s">
        <v>8315</v>
      </c>
      <c r="R3912" t="s">
        <v>8316</v>
      </c>
      <c r="S3912" s="9">
        <f t="shared" si="150"/>
        <v>16655.756909722222</v>
      </c>
      <c r="T3912" s="9">
        <f t="shared" si="151"/>
        <v>16685.756909722222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Q3913" t="s">
        <v>8315</v>
      </c>
      <c r="R3913" t="s">
        <v>8316</v>
      </c>
      <c r="S3913" s="9">
        <f t="shared" si="150"/>
        <v>16370.812233796298</v>
      </c>
      <c r="T3913" s="9">
        <f t="shared" si="151"/>
        <v>16400.853900462964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Q3914" t="s">
        <v>8315</v>
      </c>
      <c r="R3914" t="s">
        <v>8316</v>
      </c>
      <c r="S3914" s="9">
        <f t="shared" si="150"/>
        <v>16490.270023148147</v>
      </c>
      <c r="T3914" s="9">
        <f t="shared" si="151"/>
        <v>16550.190972222223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Q3915" t="s">
        <v>8315</v>
      </c>
      <c r="R3915" t="s">
        <v>8316</v>
      </c>
      <c r="S3915" s="9">
        <f t="shared" si="150"/>
        <v>16739.211215277777</v>
      </c>
      <c r="T3915" s="9">
        <f t="shared" si="151"/>
        <v>16769.252881944445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Q3916" t="s">
        <v>8315</v>
      </c>
      <c r="R3916" t="s">
        <v>8316</v>
      </c>
      <c r="S3916" s="9">
        <f t="shared" si="150"/>
        <v>16545.818935185183</v>
      </c>
      <c r="T3916" s="9">
        <f t="shared" si="151"/>
        <v>16565.957638888889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Q3917" t="s">
        <v>8315</v>
      </c>
      <c r="R3917" t="s">
        <v>8316</v>
      </c>
      <c r="S3917" s="9">
        <f t="shared" si="150"/>
        <v>16923.98505787037</v>
      </c>
      <c r="T3917" s="9">
        <f t="shared" si="151"/>
        <v>16953.98505787037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Q3918" t="s">
        <v>8315</v>
      </c>
      <c r="R3918" t="s">
        <v>8316</v>
      </c>
      <c r="S3918" s="9">
        <f t="shared" si="150"/>
        <v>16925.471666666668</v>
      </c>
      <c r="T3918" s="9">
        <f t="shared" si="151"/>
        <v>16955.471666666668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Q3919" t="s">
        <v>8315</v>
      </c>
      <c r="R3919" t="s">
        <v>8316</v>
      </c>
      <c r="S3919" s="9">
        <f t="shared" si="150"/>
        <v>16294.52732638889</v>
      </c>
      <c r="T3919" s="9">
        <f t="shared" si="151"/>
        <v>16324.52732638889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Q3920" t="s">
        <v>8315</v>
      </c>
      <c r="R3920" t="s">
        <v>8316</v>
      </c>
      <c r="S3920" s="9">
        <f t="shared" si="150"/>
        <v>16274.664618055556</v>
      </c>
      <c r="T3920" s="9">
        <f t="shared" si="151"/>
        <v>16286.666666666666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Q3921" t="s">
        <v>8315</v>
      </c>
      <c r="R3921" t="s">
        <v>8316</v>
      </c>
      <c r="S3921" s="9">
        <f t="shared" si="150"/>
        <v>16789.684872685186</v>
      </c>
      <c r="T3921" s="9">
        <f t="shared" si="151"/>
        <v>16818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Q3922" t="s">
        <v>8315</v>
      </c>
      <c r="R3922" t="s">
        <v>8316</v>
      </c>
      <c r="S3922" s="9">
        <f t="shared" si="150"/>
        <v>17088.38726851852</v>
      </c>
      <c r="T3922" s="9">
        <f t="shared" si="151"/>
        <v>17118.428935185188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Q3923" t="s">
        <v>8315</v>
      </c>
      <c r="R3923" t="s">
        <v>8316</v>
      </c>
      <c r="S3923" s="9">
        <f t="shared" si="150"/>
        <v>16357.542303240742</v>
      </c>
      <c r="T3923" s="9">
        <f t="shared" si="151"/>
        <v>16369.75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Q3924" t="s">
        <v>8315</v>
      </c>
      <c r="R3924" t="s">
        <v>8316</v>
      </c>
      <c r="S3924" s="9">
        <f t="shared" si="150"/>
        <v>16451.768634259261</v>
      </c>
      <c r="T3924" s="9">
        <f t="shared" si="151"/>
        <v>16496.958333333332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Q3925" t="s">
        <v>8315</v>
      </c>
      <c r="R3925" t="s">
        <v>8316</v>
      </c>
      <c r="S3925" s="9">
        <f t="shared" si="150"/>
        <v>16506.979988425926</v>
      </c>
      <c r="T3925" s="9">
        <f t="shared" si="151"/>
        <v>16534.979988425926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Q3926" t="s">
        <v>8315</v>
      </c>
      <c r="R3926" t="s">
        <v>8316</v>
      </c>
      <c r="S3926" s="9">
        <f t="shared" si="150"/>
        <v>16217.95974537037</v>
      </c>
      <c r="T3926" s="9">
        <f t="shared" si="151"/>
        <v>16247.95974537037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Q3927" t="s">
        <v>8315</v>
      </c>
      <c r="R3927" t="s">
        <v>8316</v>
      </c>
      <c r="S3927" s="9">
        <f t="shared" si="150"/>
        <v>16251.870821759259</v>
      </c>
      <c r="T3927" s="9">
        <f t="shared" si="151"/>
        <v>16281.870821759259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Q3928" t="s">
        <v>8315</v>
      </c>
      <c r="R3928" t="s">
        <v>8316</v>
      </c>
      <c r="S3928" s="9">
        <f t="shared" si="150"/>
        <v>16401.085046296295</v>
      </c>
      <c r="T3928" s="9">
        <f t="shared" si="151"/>
        <v>16431.085046296295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Q3929" t="s">
        <v>8315</v>
      </c>
      <c r="R3929" t="s">
        <v>8316</v>
      </c>
      <c r="S3929" s="9">
        <f t="shared" si="150"/>
        <v>16261.267407407408</v>
      </c>
      <c r="T3929" s="9">
        <f t="shared" si="151"/>
        <v>16291.267407407408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Q3930" t="s">
        <v>8315</v>
      </c>
      <c r="R3930" t="s">
        <v>8316</v>
      </c>
      <c r="S3930" s="9">
        <f t="shared" si="150"/>
        <v>16696.683182870373</v>
      </c>
      <c r="T3930" s="9">
        <f t="shared" si="151"/>
        <v>16724.207638888889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Q3931" t="s">
        <v>8315</v>
      </c>
      <c r="R3931" t="s">
        <v>8316</v>
      </c>
      <c r="S3931" s="9">
        <f t="shared" si="150"/>
        <v>17032.827141203703</v>
      </c>
      <c r="T3931" s="9">
        <f t="shared" si="151"/>
        <v>17062.827141203703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Q3932" t="s">
        <v>8315</v>
      </c>
      <c r="R3932" t="s">
        <v>8316</v>
      </c>
      <c r="S3932" s="9">
        <f t="shared" si="150"/>
        <v>16864.338749999999</v>
      </c>
      <c r="T3932" s="9">
        <f t="shared" si="151"/>
        <v>16892.25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Q3933" t="s">
        <v>8315</v>
      </c>
      <c r="R3933" t="s">
        <v>8316</v>
      </c>
      <c r="S3933" s="9">
        <f t="shared" si="150"/>
        <v>16659.151701388888</v>
      </c>
      <c r="T3933" s="9">
        <f t="shared" si="151"/>
        <v>16684.151701388888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Q3934" t="s">
        <v>8315</v>
      </c>
      <c r="R3934" t="s">
        <v>8316</v>
      </c>
      <c r="S3934" s="9">
        <f t="shared" si="150"/>
        <v>16846.168564814816</v>
      </c>
      <c r="T3934" s="9">
        <f t="shared" si="151"/>
        <v>16876.126898148148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Q3935" t="s">
        <v>8315</v>
      </c>
      <c r="R3935" t="s">
        <v>8316</v>
      </c>
      <c r="S3935" s="9">
        <f t="shared" si="150"/>
        <v>16969.968310185188</v>
      </c>
      <c r="T3935" s="9">
        <f t="shared" si="151"/>
        <v>16999.02986111111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Q3936" t="s">
        <v>8315</v>
      </c>
      <c r="R3936" t="s">
        <v>8316</v>
      </c>
      <c r="S3936" s="9">
        <f t="shared" si="150"/>
        <v>16664.671747685185</v>
      </c>
      <c r="T3936" s="9">
        <f t="shared" si="151"/>
        <v>16709.541666666668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Q3937" t="s">
        <v>8315</v>
      </c>
      <c r="R3937" t="s">
        <v>8316</v>
      </c>
      <c r="S3937" s="9">
        <f t="shared" si="150"/>
        <v>16652.656782407405</v>
      </c>
      <c r="T3937" s="9">
        <f t="shared" si="151"/>
        <v>16712.656782407405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Q3938" t="s">
        <v>8315</v>
      </c>
      <c r="R3938" t="s">
        <v>8316</v>
      </c>
      <c r="S3938" s="9">
        <f t="shared" si="150"/>
        <v>17106.262962962963</v>
      </c>
      <c r="T3938" s="9">
        <f t="shared" si="151"/>
        <v>17136.304629629631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Q3939" t="s">
        <v>8315</v>
      </c>
      <c r="R3939" t="s">
        <v>8316</v>
      </c>
      <c r="S3939" s="9">
        <f t="shared" si="150"/>
        <v>16965.63148148148</v>
      </c>
      <c r="T3939" s="9">
        <f t="shared" si="151"/>
        <v>16993.63148148148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Q3940" t="s">
        <v>8315</v>
      </c>
      <c r="R3940" t="s">
        <v>8316</v>
      </c>
      <c r="S3940" s="9">
        <f t="shared" si="150"/>
        <v>16582.905717592595</v>
      </c>
      <c r="T3940" s="9">
        <f t="shared" si="151"/>
        <v>16613.905717592595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Q3941" t="s">
        <v>8315</v>
      </c>
      <c r="R3941" t="s">
        <v>8316</v>
      </c>
      <c r="S3941" s="9">
        <f t="shared" si="150"/>
        <v>16346.400219907408</v>
      </c>
      <c r="T3941" s="9">
        <f t="shared" si="151"/>
        <v>16350.1875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Q3942" t="s">
        <v>8315</v>
      </c>
      <c r="R3942" t="s">
        <v>8316</v>
      </c>
      <c r="S3942" s="9">
        <f t="shared" si="150"/>
        <v>16392.492488425927</v>
      </c>
      <c r="T3942" s="9">
        <f t="shared" si="151"/>
        <v>16437.492488425927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Q3943" t="s">
        <v>8315</v>
      </c>
      <c r="R3943" t="s">
        <v>8316</v>
      </c>
      <c r="S3943" s="9">
        <f t="shared" si="150"/>
        <v>16371.587233796296</v>
      </c>
      <c r="T3943" s="9">
        <f t="shared" si="151"/>
        <v>16399.041666666668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Q3944" t="s">
        <v>8315</v>
      </c>
      <c r="R3944" t="s">
        <v>8316</v>
      </c>
      <c r="S3944" s="9">
        <f t="shared" si="150"/>
        <v>16542.904097222221</v>
      </c>
      <c r="T3944" s="9">
        <f t="shared" si="151"/>
        <v>16602.904097222221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Q3945" t="s">
        <v>8315</v>
      </c>
      <c r="R3945" t="s">
        <v>8316</v>
      </c>
      <c r="S3945" s="9">
        <f t="shared" si="150"/>
        <v>16710.778564814816</v>
      </c>
      <c r="T3945" s="9">
        <f t="shared" si="151"/>
        <v>16741.701388888887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Q3946" t="s">
        <v>8315</v>
      </c>
      <c r="R3946" t="s">
        <v>8316</v>
      </c>
      <c r="S3946" s="9">
        <f t="shared" si="150"/>
        <v>16644.662905092591</v>
      </c>
      <c r="T3946" s="9">
        <f t="shared" si="151"/>
        <v>16674.662905092591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Q3947" t="s">
        <v>8315</v>
      </c>
      <c r="R3947" t="s">
        <v>8316</v>
      </c>
      <c r="S3947" s="9">
        <f t="shared" si="150"/>
        <v>16540.801712962962</v>
      </c>
      <c r="T3947" s="9">
        <f t="shared" si="151"/>
        <v>16570.801712962962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Q3948" t="s">
        <v>8315</v>
      </c>
      <c r="R3948" t="s">
        <v>8316</v>
      </c>
      <c r="S3948" s="9">
        <f t="shared" si="150"/>
        <v>16462.833587962963</v>
      </c>
      <c r="T3948" s="9">
        <f t="shared" si="151"/>
        <v>16494.333333333332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Q3949" t="s">
        <v>8315</v>
      </c>
      <c r="R3949" t="s">
        <v>8316</v>
      </c>
      <c r="S3949" s="9">
        <f t="shared" si="150"/>
        <v>17046.142870370371</v>
      </c>
      <c r="T3949" s="9">
        <f t="shared" si="151"/>
        <v>17076.142870370371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Q3950" t="s">
        <v>8315</v>
      </c>
      <c r="R3950" t="s">
        <v>8316</v>
      </c>
      <c r="S3950" s="9">
        <f t="shared" si="150"/>
        <v>16260.325497685184</v>
      </c>
      <c r="T3950" s="9">
        <f t="shared" si="151"/>
        <v>16320.325497685184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Q3951" t="s">
        <v>8315</v>
      </c>
      <c r="R3951" t="s">
        <v>8316</v>
      </c>
      <c r="S3951" s="9">
        <f t="shared" si="150"/>
        <v>16447.120613425926</v>
      </c>
      <c r="T3951" s="9">
        <f t="shared" si="151"/>
        <v>16477.120613425926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Q3952" t="s">
        <v>8315</v>
      </c>
      <c r="R3952" t="s">
        <v>8316</v>
      </c>
      <c r="S3952" s="9">
        <f t="shared" si="150"/>
        <v>16870.702314814815</v>
      </c>
      <c r="T3952" s="9">
        <f t="shared" si="151"/>
        <v>16899.774305555555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Q3953" t="s">
        <v>8315</v>
      </c>
      <c r="R3953" t="s">
        <v>8316</v>
      </c>
      <c r="S3953" s="9">
        <f t="shared" si="150"/>
        <v>16864.825717592594</v>
      </c>
      <c r="T3953" s="9">
        <f t="shared" si="151"/>
        <v>16924.784050925929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Q3954" t="s">
        <v>8315</v>
      </c>
      <c r="R3954" t="s">
        <v>8316</v>
      </c>
      <c r="S3954" s="9">
        <f t="shared" si="150"/>
        <v>16674.79039351852</v>
      </c>
      <c r="T3954" s="9">
        <f t="shared" si="151"/>
        <v>16734.79039351852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Q3955" t="s">
        <v>8315</v>
      </c>
      <c r="R3955" t="s">
        <v>8316</v>
      </c>
      <c r="S3955" s="9">
        <f t="shared" si="150"/>
        <v>16981.048449074075</v>
      </c>
      <c r="T3955" s="9">
        <f t="shared" si="151"/>
        <v>17011.978472222221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Q3956" t="s">
        <v>8315</v>
      </c>
      <c r="R3956" t="s">
        <v>8316</v>
      </c>
      <c r="S3956" s="9">
        <f t="shared" si="150"/>
        <v>16205.651203703705</v>
      </c>
      <c r="T3956" s="9">
        <f t="shared" si="151"/>
        <v>16265.651203703705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Q3957" t="s">
        <v>8315</v>
      </c>
      <c r="R3957" t="s">
        <v>8316</v>
      </c>
      <c r="S3957" s="9">
        <f t="shared" si="150"/>
        <v>16737.848854166667</v>
      </c>
      <c r="T3957" s="9">
        <f t="shared" si="151"/>
        <v>16767.890520833334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Q3958" t="s">
        <v>8315</v>
      </c>
      <c r="R3958" t="s">
        <v>8316</v>
      </c>
      <c r="S3958" s="9">
        <f t="shared" si="150"/>
        <v>16888.932025462964</v>
      </c>
      <c r="T3958" s="9">
        <f t="shared" si="151"/>
        <v>16916.013888888887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Q3959" t="s">
        <v>8315</v>
      </c>
      <c r="R3959" t="s">
        <v>8316</v>
      </c>
      <c r="S3959" s="9">
        <f t="shared" si="150"/>
        <v>16944.976319444442</v>
      </c>
      <c r="T3959" s="9">
        <f t="shared" si="151"/>
        <v>16990.976319444442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Q3960" t="s">
        <v>8315</v>
      </c>
      <c r="R3960" t="s">
        <v>8316</v>
      </c>
      <c r="S3960" s="9">
        <f t="shared" si="150"/>
        <v>16247.950370370372</v>
      </c>
      <c r="T3960" s="9">
        <f t="shared" si="151"/>
        <v>16284.583333333334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Q3961" t="s">
        <v>8315</v>
      </c>
      <c r="R3961" t="s">
        <v>8316</v>
      </c>
      <c r="S3961" s="9">
        <f t="shared" si="150"/>
        <v>16311.788842592592</v>
      </c>
      <c r="T3961" s="9">
        <f t="shared" si="151"/>
        <v>16341.788842592592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Q3962" t="s">
        <v>8315</v>
      </c>
      <c r="R3962" t="s">
        <v>8316</v>
      </c>
      <c r="S3962" s="9">
        <f t="shared" si="150"/>
        <v>16773.845555555556</v>
      </c>
      <c r="T3962" s="9">
        <f t="shared" si="151"/>
        <v>16803.845555555556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Q3963" t="s">
        <v>8315</v>
      </c>
      <c r="R3963" t="s">
        <v>8316</v>
      </c>
      <c r="S3963" s="9">
        <f t="shared" si="150"/>
        <v>16176.891319444445</v>
      </c>
      <c r="T3963" s="9">
        <f t="shared" si="151"/>
        <v>16198.891319444445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Q3964" t="s">
        <v>8315</v>
      </c>
      <c r="R3964" t="s">
        <v>8316</v>
      </c>
      <c r="S3964" s="9">
        <f t="shared" si="150"/>
        <v>16742.621458333331</v>
      </c>
      <c r="T3964" s="9">
        <f t="shared" si="151"/>
        <v>16767.621458333331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Q3965" t="s">
        <v>8315</v>
      </c>
      <c r="R3965" t="s">
        <v>8316</v>
      </c>
      <c r="S3965" s="9">
        <f t="shared" si="150"/>
        <v>16727.154131944444</v>
      </c>
      <c r="T3965" s="9">
        <f t="shared" si="151"/>
        <v>16757.195798611112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Q3966" t="s">
        <v>8315</v>
      </c>
      <c r="R3966" t="s">
        <v>8316</v>
      </c>
      <c r="S3966" s="9">
        <f t="shared" si="150"/>
        <v>16484.722060185184</v>
      </c>
      <c r="T3966" s="9">
        <f t="shared" si="151"/>
        <v>16544.68039351852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Q3967" t="s">
        <v>8315</v>
      </c>
      <c r="R3967" t="s">
        <v>8316</v>
      </c>
      <c r="S3967" s="9">
        <f t="shared" si="150"/>
        <v>16845.235879629628</v>
      </c>
      <c r="T3967" s="9">
        <f t="shared" si="151"/>
        <v>16905.194212962964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Q3968" t="s">
        <v>8315</v>
      </c>
      <c r="R3968" t="s">
        <v>8316</v>
      </c>
      <c r="S3968" s="9">
        <f t="shared" si="150"/>
        <v>16232.711550925926</v>
      </c>
      <c r="T3968" s="9">
        <f t="shared" si="151"/>
        <v>16275.124305555555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Q3969" t="s">
        <v>8315</v>
      </c>
      <c r="R3969" t="s">
        <v>8316</v>
      </c>
      <c r="S3969" s="9">
        <f t="shared" si="150"/>
        <v>17201.290590277778</v>
      </c>
      <c r="T3969" s="9">
        <f t="shared" si="151"/>
        <v>17231.290590277778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Q3970" t="s">
        <v>8315</v>
      </c>
      <c r="R3970" t="s">
        <v>8316</v>
      </c>
      <c r="S3970" s="9">
        <f t="shared" si="150"/>
        <v>16883.815659722222</v>
      </c>
      <c r="T3970" s="9">
        <f t="shared" si="151"/>
        <v>16943.815659722222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Q3971" t="s">
        <v>8315</v>
      </c>
      <c r="R3971" t="s">
        <v>8316</v>
      </c>
      <c r="S3971" s="9">
        <f t="shared" ref="S3971:S4034" si="152">(((J3971/60)/60)/24)</f>
        <v>17032.854699074072</v>
      </c>
      <c r="T3971" s="9">
        <f t="shared" ref="T3971:T4034" si="153">(((I3971/60/60)/24))</f>
        <v>17042.163194444445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Q3972" t="s">
        <v>8315</v>
      </c>
      <c r="R3972" t="s">
        <v>8316</v>
      </c>
      <c r="S3972" s="9">
        <f t="shared" si="152"/>
        <v>16878.863553240739</v>
      </c>
      <c r="T3972" s="9">
        <f t="shared" si="153"/>
        <v>16908.863553240739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Q3973" t="s">
        <v>8315</v>
      </c>
      <c r="R3973" t="s">
        <v>8316</v>
      </c>
      <c r="S3973" s="9">
        <f t="shared" si="152"/>
        <v>16242.536180555557</v>
      </c>
      <c r="T3973" s="9">
        <f t="shared" si="153"/>
        <v>16272.536180555557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Q3974" t="s">
        <v>8315</v>
      </c>
      <c r="R3974" t="s">
        <v>8316</v>
      </c>
      <c r="S3974" s="9">
        <f t="shared" si="152"/>
        <v>16412.067523148147</v>
      </c>
      <c r="T3974" s="9">
        <f t="shared" si="153"/>
        <v>16472.067523148147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Q3975" t="s">
        <v>8315</v>
      </c>
      <c r="R3975" t="s">
        <v>8316</v>
      </c>
      <c r="S3975" s="9">
        <f t="shared" si="152"/>
        <v>16900.68414351852</v>
      </c>
      <c r="T3975" s="9">
        <f t="shared" si="153"/>
        <v>16930.166666666668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Q3976" t="s">
        <v>8315</v>
      </c>
      <c r="R3976" t="s">
        <v>8316</v>
      </c>
      <c r="S3976" s="9">
        <f t="shared" si="152"/>
        <v>16924.54685185185</v>
      </c>
      <c r="T3976" s="9">
        <f t="shared" si="153"/>
        <v>16954.54685185185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Q3977" t="s">
        <v>8315</v>
      </c>
      <c r="R3977" t="s">
        <v>8316</v>
      </c>
      <c r="S3977" s="9">
        <f t="shared" si="152"/>
        <v>16965.866875</v>
      </c>
      <c r="T3977" s="9">
        <f t="shared" si="153"/>
        <v>16995.866875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Q3978" t="s">
        <v>8315</v>
      </c>
      <c r="R3978" t="s">
        <v>8316</v>
      </c>
      <c r="S3978" s="9">
        <f t="shared" si="152"/>
        <v>16261.858344907407</v>
      </c>
      <c r="T3978" s="9">
        <f t="shared" si="153"/>
        <v>16283.291666666666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Q3979" t="s">
        <v>8315</v>
      </c>
      <c r="R3979" t="s">
        <v>8316</v>
      </c>
      <c r="S3979" s="9">
        <f t="shared" si="152"/>
        <v>16974.788564814815</v>
      </c>
      <c r="T3979" s="9">
        <f t="shared" si="153"/>
        <v>17004.788564814815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Q3980" t="s">
        <v>8315</v>
      </c>
      <c r="R3980" t="s">
        <v>8316</v>
      </c>
      <c r="S3980" s="9">
        <f t="shared" si="152"/>
        <v>16406.642974537037</v>
      </c>
      <c r="T3980" s="9">
        <f t="shared" si="153"/>
        <v>16466.642974537037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Q3981" t="s">
        <v>8315</v>
      </c>
      <c r="R3981" t="s">
        <v>8316</v>
      </c>
      <c r="S3981" s="9">
        <f t="shared" si="152"/>
        <v>16500.903437500001</v>
      </c>
      <c r="T3981" s="9">
        <f t="shared" si="153"/>
        <v>16523.833333333332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Q3982" t="s">
        <v>8315</v>
      </c>
      <c r="R3982" t="s">
        <v>8316</v>
      </c>
      <c r="S3982" s="9">
        <f t="shared" si="152"/>
        <v>16226.598923611111</v>
      </c>
      <c r="T3982" s="9">
        <f t="shared" si="153"/>
        <v>16256.598923611111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Q3983" t="s">
        <v>8315</v>
      </c>
      <c r="R3983" t="s">
        <v>8316</v>
      </c>
      <c r="S3983" s="9">
        <f t="shared" si="152"/>
        <v>16939.179965277777</v>
      </c>
      <c r="T3983" s="9">
        <f t="shared" si="153"/>
        <v>16999.179965277777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Q3984" t="s">
        <v>8315</v>
      </c>
      <c r="R3984" t="s">
        <v>8316</v>
      </c>
      <c r="S3984" s="9">
        <f t="shared" si="152"/>
        <v>16563.809953703701</v>
      </c>
      <c r="T3984" s="9">
        <f t="shared" si="153"/>
        <v>16623.809953703701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Q3985" t="s">
        <v>8315</v>
      </c>
      <c r="R3985" t="s">
        <v>8316</v>
      </c>
      <c r="S3985" s="9">
        <f t="shared" si="152"/>
        <v>16178.869861111112</v>
      </c>
      <c r="T3985" s="9">
        <f t="shared" si="153"/>
        <v>16210.290972222223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Q3986" t="s">
        <v>8315</v>
      </c>
      <c r="R3986" t="s">
        <v>8316</v>
      </c>
      <c r="S3986" s="9">
        <f t="shared" si="152"/>
        <v>16351.96347222222</v>
      </c>
      <c r="T3986" s="9">
        <f t="shared" si="153"/>
        <v>16382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Q3987" t="s">
        <v>8315</v>
      </c>
      <c r="R3987" t="s">
        <v>8316</v>
      </c>
      <c r="S3987" s="9">
        <f t="shared" si="152"/>
        <v>16830.707407407408</v>
      </c>
      <c r="T3987" s="9">
        <f t="shared" si="153"/>
        <v>16851.878472222223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Q3988" t="s">
        <v>8315</v>
      </c>
      <c r="R3988" t="s">
        <v>8316</v>
      </c>
      <c r="S3988" s="9">
        <f t="shared" si="152"/>
        <v>16898.548541666667</v>
      </c>
      <c r="T3988" s="9">
        <f t="shared" si="153"/>
        <v>16927.544444444444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Q3989" t="s">
        <v>8315</v>
      </c>
      <c r="R3989" t="s">
        <v>8316</v>
      </c>
      <c r="S3989" s="9">
        <f t="shared" si="152"/>
        <v>16196.924652777778</v>
      </c>
      <c r="T3989" s="9">
        <f t="shared" si="153"/>
        <v>16206.924652777778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Q3990" t="s">
        <v>8315</v>
      </c>
      <c r="R3990" t="s">
        <v>8316</v>
      </c>
      <c r="S3990" s="9">
        <f t="shared" si="152"/>
        <v>16661.08116898148</v>
      </c>
      <c r="T3990" s="9">
        <f t="shared" si="153"/>
        <v>16676.08116898148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Q3991" t="s">
        <v>8315</v>
      </c>
      <c r="R3991" t="s">
        <v>8316</v>
      </c>
      <c r="S3991" s="9">
        <f t="shared" si="152"/>
        <v>16717.749780092592</v>
      </c>
      <c r="T3991" s="9">
        <f t="shared" si="153"/>
        <v>16747.79144675926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Q3992" t="s">
        <v>8315</v>
      </c>
      <c r="R3992" t="s">
        <v>8316</v>
      </c>
      <c r="S3992" s="9">
        <f t="shared" si="152"/>
        <v>16832.672372685185</v>
      </c>
      <c r="T3992" s="9">
        <f t="shared" si="153"/>
        <v>16862.672372685185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Q3993" t="s">
        <v>8315</v>
      </c>
      <c r="R3993" t="s">
        <v>8316</v>
      </c>
      <c r="S3993" s="9">
        <f t="shared" si="152"/>
        <v>16556.644467592592</v>
      </c>
      <c r="T3993" s="9">
        <f t="shared" si="153"/>
        <v>16586.644467592592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Q3994" t="s">
        <v>8315</v>
      </c>
      <c r="R3994" t="s">
        <v>8316</v>
      </c>
      <c r="S3994" s="9">
        <f t="shared" si="152"/>
        <v>16720.940497685184</v>
      </c>
      <c r="T3994" s="9">
        <f t="shared" si="153"/>
        <v>16780.982164351852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Q3995" t="s">
        <v>8315</v>
      </c>
      <c r="R3995" t="s">
        <v>8316</v>
      </c>
      <c r="S3995" s="9">
        <f t="shared" si="152"/>
        <v>16538.864722222221</v>
      </c>
      <c r="T3995" s="9">
        <f t="shared" si="153"/>
        <v>16568.864722222221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Q3996" t="s">
        <v>8315</v>
      </c>
      <c r="R3996" t="s">
        <v>8316</v>
      </c>
      <c r="S3996" s="9">
        <f t="shared" si="152"/>
        <v>16240.389930555555</v>
      </c>
      <c r="T3996" s="9">
        <f t="shared" si="153"/>
        <v>16270.389930555555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Q3997" t="s">
        <v>8315</v>
      </c>
      <c r="R3997" t="s">
        <v>8316</v>
      </c>
      <c r="S3997" s="9">
        <f t="shared" si="152"/>
        <v>16450.683761574073</v>
      </c>
      <c r="T3997" s="9">
        <f t="shared" si="153"/>
        <v>16480.477083333335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Q3998" t="s">
        <v>8315</v>
      </c>
      <c r="R3998" t="s">
        <v>8316</v>
      </c>
      <c r="S3998" s="9">
        <f t="shared" si="152"/>
        <v>16381.266944444442</v>
      </c>
      <c r="T3998" s="9">
        <f t="shared" si="153"/>
        <v>16394.669444444444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Q3999" t="s">
        <v>8315</v>
      </c>
      <c r="R3999" t="s">
        <v>8316</v>
      </c>
      <c r="S3999" s="9">
        <f t="shared" si="152"/>
        <v>16500.391446759259</v>
      </c>
      <c r="T3999" s="9">
        <f t="shared" si="153"/>
        <v>16530.349780092594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Q4000" t="s">
        <v>8315</v>
      </c>
      <c r="R4000" t="s">
        <v>8316</v>
      </c>
      <c r="S4000" s="9">
        <f t="shared" si="152"/>
        <v>16492.963263888891</v>
      </c>
      <c r="T4000" s="9">
        <f t="shared" si="153"/>
        <v>16522.921597222223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Q4001" t="s">
        <v>8315</v>
      </c>
      <c r="R4001" t="s">
        <v>8316</v>
      </c>
      <c r="S4001" s="9">
        <f t="shared" si="152"/>
        <v>16273.828680555556</v>
      </c>
      <c r="T4001" s="9">
        <f t="shared" si="153"/>
        <v>16313.827650462963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Q4002" t="s">
        <v>8315</v>
      </c>
      <c r="R4002" t="s">
        <v>8316</v>
      </c>
      <c r="S4002" s="9">
        <f t="shared" si="152"/>
        <v>16868.645347222224</v>
      </c>
      <c r="T4002" s="9">
        <f t="shared" si="153"/>
        <v>16928.603680555556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Q4003" t="s">
        <v>8315</v>
      </c>
      <c r="R4003" t="s">
        <v>8316</v>
      </c>
      <c r="S4003" s="9">
        <f t="shared" si="152"/>
        <v>17206.964212962961</v>
      </c>
      <c r="T4003" s="9">
        <f t="shared" si="153"/>
        <v>17226.791666666668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Q4004" t="s">
        <v>8315</v>
      </c>
      <c r="R4004" t="s">
        <v>8316</v>
      </c>
      <c r="S4004" s="9">
        <f t="shared" si="152"/>
        <v>16310.043530092591</v>
      </c>
      <c r="T4004" s="9">
        <f t="shared" si="153"/>
        <v>16340.043530092591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Q4005" t="s">
        <v>8315</v>
      </c>
      <c r="R4005" t="s">
        <v>8316</v>
      </c>
      <c r="S4005" s="9">
        <f t="shared" si="152"/>
        <v>16451.587349537036</v>
      </c>
      <c r="T4005" s="9">
        <f t="shared" si="153"/>
        <v>16481.587349537036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Q4006" t="s">
        <v>8315</v>
      </c>
      <c r="R4006" t="s">
        <v>8316</v>
      </c>
      <c r="S4006" s="9">
        <f t="shared" si="152"/>
        <v>16321.16269675926</v>
      </c>
      <c r="T4006" s="9">
        <f t="shared" si="153"/>
        <v>16351.16269675926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Q4007" t="s">
        <v>8315</v>
      </c>
      <c r="R4007" t="s">
        <v>8316</v>
      </c>
      <c r="S4007" s="9">
        <f t="shared" si="152"/>
        <v>16303.807696759259</v>
      </c>
      <c r="T4007" s="9">
        <f t="shared" si="153"/>
        <v>16363.807696759259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Q4008" t="s">
        <v>8315</v>
      </c>
      <c r="R4008" t="s">
        <v>8316</v>
      </c>
      <c r="S4008" s="9">
        <f t="shared" si="152"/>
        <v>16822.772997685188</v>
      </c>
      <c r="T4008" s="9">
        <f t="shared" si="153"/>
        <v>16847.772997685188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Q4009" t="s">
        <v>8315</v>
      </c>
      <c r="R4009" t="s">
        <v>8316</v>
      </c>
      <c r="S4009" s="9">
        <f t="shared" si="152"/>
        <v>16279.77292824074</v>
      </c>
      <c r="T4009" s="9">
        <f t="shared" si="153"/>
        <v>16308.686111111112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Q4010" t="s">
        <v>8315</v>
      </c>
      <c r="R4010" t="s">
        <v>8316</v>
      </c>
      <c r="S4010" s="9">
        <f t="shared" si="152"/>
        <v>16608.964201388888</v>
      </c>
      <c r="T4010" s="9">
        <f t="shared" si="153"/>
        <v>16638.964201388888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Q4011" t="s">
        <v>8315</v>
      </c>
      <c r="R4011" t="s">
        <v>8316</v>
      </c>
      <c r="S4011" s="9">
        <f t="shared" si="152"/>
        <v>16282.700925925927</v>
      </c>
      <c r="T4011" s="9">
        <f t="shared" si="153"/>
        <v>16322.700925925927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Q4012" t="s">
        <v>8315</v>
      </c>
      <c r="R4012" t="s">
        <v>8316</v>
      </c>
      <c r="S4012" s="9">
        <f t="shared" si="152"/>
        <v>16352.770439814814</v>
      </c>
      <c r="T4012" s="9">
        <f t="shared" si="153"/>
        <v>16369.770439814814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Q4013" t="s">
        <v>8315</v>
      </c>
      <c r="R4013" t="s">
        <v>8316</v>
      </c>
      <c r="S4013" s="9">
        <f t="shared" si="152"/>
        <v>16433.54488425926</v>
      </c>
      <c r="T4013" s="9">
        <f t="shared" si="153"/>
        <v>16463.54488425926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Q4014" t="s">
        <v>8315</v>
      </c>
      <c r="R4014" t="s">
        <v>8316</v>
      </c>
      <c r="S4014" s="9">
        <f t="shared" si="152"/>
        <v>16527.544548611109</v>
      </c>
      <c r="T4014" s="9">
        <f t="shared" si="153"/>
        <v>16557.544548611109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Q4015" t="s">
        <v>8315</v>
      </c>
      <c r="R4015" t="s">
        <v>8316</v>
      </c>
      <c r="S4015" s="9">
        <f t="shared" si="152"/>
        <v>16452.301192129627</v>
      </c>
      <c r="T4015" s="9">
        <f t="shared" si="153"/>
        <v>16482.301192129627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Q4016" t="s">
        <v>8315</v>
      </c>
      <c r="R4016" t="s">
        <v>8316</v>
      </c>
      <c r="S4016" s="9">
        <f t="shared" si="152"/>
        <v>16850.246168981485</v>
      </c>
      <c r="T4016" s="9">
        <f t="shared" si="153"/>
        <v>16865.246168981485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Q4017" t="s">
        <v>8315</v>
      </c>
      <c r="R4017" t="s">
        <v>8316</v>
      </c>
      <c r="S4017" s="9">
        <f t="shared" si="152"/>
        <v>16605.780821759257</v>
      </c>
      <c r="T4017" s="9">
        <f t="shared" si="153"/>
        <v>16635.780821759257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Q4018" t="s">
        <v>8315</v>
      </c>
      <c r="R4018" t="s">
        <v>8316</v>
      </c>
      <c r="S4018" s="9">
        <f t="shared" si="152"/>
        <v>16300.872685185184</v>
      </c>
      <c r="T4018" s="9">
        <f t="shared" si="153"/>
        <v>16330.872685185184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Q4019" t="s">
        <v>8315</v>
      </c>
      <c r="R4019" t="s">
        <v>8316</v>
      </c>
      <c r="S4019" s="9">
        <f t="shared" si="152"/>
        <v>16287.672152777777</v>
      </c>
      <c r="T4019" s="9">
        <f t="shared" si="153"/>
        <v>16317.672152777777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Q4020" t="s">
        <v>8315</v>
      </c>
      <c r="R4020" t="s">
        <v>8316</v>
      </c>
      <c r="S4020" s="9">
        <f t="shared" si="152"/>
        <v>17051.910972222224</v>
      </c>
      <c r="T4020" s="9">
        <f t="shared" si="153"/>
        <v>17081.910972222224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Q4021" t="s">
        <v>8315</v>
      </c>
      <c r="R4021" t="s">
        <v>8316</v>
      </c>
      <c r="S4021" s="9">
        <f t="shared" si="152"/>
        <v>16848.675879629631</v>
      </c>
      <c r="T4021" s="9">
        <f t="shared" si="153"/>
        <v>16906.68611111111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Q4022" t="s">
        <v>8315</v>
      </c>
      <c r="R4022" t="s">
        <v>8316</v>
      </c>
      <c r="S4022" s="9">
        <f t="shared" si="152"/>
        <v>16488.190960648149</v>
      </c>
      <c r="T4022" s="9">
        <f t="shared" si="153"/>
        <v>16518.149293981482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Q4023" t="s">
        <v>8315</v>
      </c>
      <c r="R4023" t="s">
        <v>8316</v>
      </c>
      <c r="S4023" s="9">
        <f t="shared" si="152"/>
        <v>16309.911550925926</v>
      </c>
      <c r="T4023" s="9">
        <f t="shared" si="153"/>
        <v>16369.911550925926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Q4024" t="s">
        <v>8315</v>
      </c>
      <c r="R4024" t="s">
        <v>8316</v>
      </c>
      <c r="S4024" s="9">
        <f t="shared" si="152"/>
        <v>16421.584108796294</v>
      </c>
      <c r="T4024" s="9">
        <f t="shared" si="153"/>
        <v>16467.120833333334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Q4025" t="s">
        <v>8315</v>
      </c>
      <c r="R4025" t="s">
        <v>8316</v>
      </c>
      <c r="S4025" s="9">
        <f t="shared" si="152"/>
        <v>16839.999571759257</v>
      </c>
      <c r="T4025" s="9">
        <f t="shared" si="153"/>
        <v>16884.957905092593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Q4026" t="s">
        <v>8315</v>
      </c>
      <c r="R4026" t="s">
        <v>8316</v>
      </c>
      <c r="S4026" s="9">
        <f t="shared" si="152"/>
        <v>16648.670104166664</v>
      </c>
      <c r="T4026" s="9">
        <f t="shared" si="153"/>
        <v>16678.670104166664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Q4027" t="s">
        <v>8315</v>
      </c>
      <c r="R4027" t="s">
        <v>8316</v>
      </c>
      <c r="S4027" s="9">
        <f t="shared" si="152"/>
        <v>16582.237685185184</v>
      </c>
      <c r="T4027" s="9">
        <f t="shared" si="153"/>
        <v>16642.237685185184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Q4028" t="s">
        <v>8315</v>
      </c>
      <c r="R4028" t="s">
        <v>8316</v>
      </c>
      <c r="S4028" s="9">
        <f t="shared" si="152"/>
        <v>16713.65554398148</v>
      </c>
      <c r="T4028" s="9">
        <f t="shared" si="153"/>
        <v>16773.697210648148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Q4029" t="s">
        <v>8315</v>
      </c>
      <c r="R4029" t="s">
        <v>8316</v>
      </c>
      <c r="S4029" s="9">
        <f t="shared" si="152"/>
        <v>17199.970844907406</v>
      </c>
      <c r="T4029" s="9">
        <f t="shared" si="153"/>
        <v>17220.041666666668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Q4030" t="s">
        <v>8315</v>
      </c>
      <c r="R4030" t="s">
        <v>8316</v>
      </c>
      <c r="S4030" s="9">
        <f t="shared" si="152"/>
        <v>16196.938657407409</v>
      </c>
      <c r="T4030" s="9">
        <f t="shared" si="153"/>
        <v>16226.938657407409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Q4031" t="s">
        <v>8315</v>
      </c>
      <c r="R4031" t="s">
        <v>8316</v>
      </c>
      <c r="S4031" s="9">
        <f t="shared" si="152"/>
        <v>16753.025115740744</v>
      </c>
      <c r="T4031" s="9">
        <f t="shared" si="153"/>
        <v>16783.025115740744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Q4032" t="s">
        <v>8315</v>
      </c>
      <c r="R4032" t="s">
        <v>8316</v>
      </c>
      <c r="S4032" s="9">
        <f t="shared" si="152"/>
        <v>16805.655081018518</v>
      </c>
      <c r="T4032" s="9">
        <f t="shared" si="153"/>
        <v>16834.784027777776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Q4033" t="s">
        <v>8315</v>
      </c>
      <c r="R4033" t="s">
        <v>8316</v>
      </c>
      <c r="S4033" s="9">
        <f t="shared" si="152"/>
        <v>16372.585231481482</v>
      </c>
      <c r="T4033" s="9">
        <f t="shared" si="153"/>
        <v>16422.626898148148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Q4034" t="s">
        <v>8315</v>
      </c>
      <c r="R4034" t="s">
        <v>8316</v>
      </c>
      <c r="S4034" s="9">
        <f t="shared" si="152"/>
        <v>16724.809212962962</v>
      </c>
      <c r="T4034" s="9">
        <f t="shared" si="153"/>
        <v>16784.85087962963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Q4035" t="s">
        <v>8315</v>
      </c>
      <c r="R4035" t="s">
        <v>8316</v>
      </c>
      <c r="S4035" s="9">
        <f t="shared" ref="S4035:S4098" si="154">(((J4035/60)/60)/24)</f>
        <v>17045.268796296295</v>
      </c>
      <c r="T4035" s="9">
        <f t="shared" ref="T4035:T4098" si="155">(((I4035/60/60)/24))</f>
        <v>17076.375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Q4036" t="s">
        <v>8315</v>
      </c>
      <c r="R4036" t="s">
        <v>8316</v>
      </c>
      <c r="S4036" s="9">
        <f t="shared" si="154"/>
        <v>16498.947337962964</v>
      </c>
      <c r="T4036" s="9">
        <f t="shared" si="155"/>
        <v>16528.905671296296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Q4037" t="s">
        <v>8315</v>
      </c>
      <c r="R4037" t="s">
        <v>8316</v>
      </c>
      <c r="S4037" s="9">
        <f t="shared" si="154"/>
        <v>16334.882951388887</v>
      </c>
      <c r="T4037" s="9">
        <f t="shared" si="155"/>
        <v>16364.882951388887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Q4038" t="s">
        <v>8315</v>
      </c>
      <c r="R4038" t="s">
        <v>8316</v>
      </c>
      <c r="S4038" s="9">
        <f t="shared" si="154"/>
        <v>16235.937083333332</v>
      </c>
      <c r="T4038" s="9">
        <f t="shared" si="155"/>
        <v>16252.9375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Q4039" t="s">
        <v>8315</v>
      </c>
      <c r="R4039" t="s">
        <v>8316</v>
      </c>
      <c r="S4039" s="9">
        <f t="shared" si="154"/>
        <v>16928.070775462966</v>
      </c>
      <c r="T4039" s="9">
        <f t="shared" si="155"/>
        <v>16945.600694444445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Q4040" t="s">
        <v>8315</v>
      </c>
      <c r="R4040" t="s">
        <v>8316</v>
      </c>
      <c r="S4040" s="9">
        <f t="shared" si="154"/>
        <v>16300.798726851854</v>
      </c>
      <c r="T4040" s="9">
        <f t="shared" si="155"/>
        <v>16360.798726851854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Q4041" t="s">
        <v>8315</v>
      </c>
      <c r="R4041" t="s">
        <v>8316</v>
      </c>
      <c r="S4041" s="9">
        <f t="shared" si="154"/>
        <v>16736.670914351853</v>
      </c>
      <c r="T4041" s="9">
        <f t="shared" si="155"/>
        <v>16770.249305555557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Q4042" t="s">
        <v>8315</v>
      </c>
      <c r="R4042" t="s">
        <v>8316</v>
      </c>
      <c r="S4042" s="9">
        <f t="shared" si="154"/>
        <v>16575.231527777778</v>
      </c>
      <c r="T4042" s="9">
        <f t="shared" si="155"/>
        <v>16634.125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Q4043" t="s">
        <v>8315</v>
      </c>
      <c r="R4043" t="s">
        <v>8316</v>
      </c>
      <c r="S4043" s="9">
        <f t="shared" si="154"/>
        <v>16990.474004629628</v>
      </c>
      <c r="T4043" s="9">
        <f t="shared" si="155"/>
        <v>17050.474004629628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Q4044" t="s">
        <v>8315</v>
      </c>
      <c r="R4044" t="s">
        <v>8316</v>
      </c>
      <c r="S4044" s="9">
        <f t="shared" si="154"/>
        <v>16426.084074074075</v>
      </c>
      <c r="T4044" s="9">
        <f t="shared" si="155"/>
        <v>16455.802777777779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Q4045" t="s">
        <v>8315</v>
      </c>
      <c r="R4045" t="s">
        <v>8316</v>
      </c>
      <c r="S4045" s="9">
        <f t="shared" si="154"/>
        <v>16379.957465277779</v>
      </c>
      <c r="T4045" s="9">
        <f t="shared" si="155"/>
        <v>16394.957465277777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Q4046" t="s">
        <v>8315</v>
      </c>
      <c r="R4046" t="s">
        <v>8316</v>
      </c>
      <c r="S4046" s="9">
        <f t="shared" si="154"/>
        <v>16505.219699074074</v>
      </c>
      <c r="T4046" s="9">
        <f t="shared" si="155"/>
        <v>16535.208333333332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Q4047" t="s">
        <v>8315</v>
      </c>
      <c r="R4047" t="s">
        <v>8316</v>
      </c>
      <c r="S4047" s="9">
        <f t="shared" si="154"/>
        <v>16273.201261574075</v>
      </c>
      <c r="T4047" s="9">
        <f t="shared" si="155"/>
        <v>16303.201261574075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Q4048" t="s">
        <v>8315</v>
      </c>
      <c r="R4048" t="s">
        <v>8316</v>
      </c>
      <c r="S4048" s="9">
        <f t="shared" si="154"/>
        <v>16335.650578703702</v>
      </c>
      <c r="T4048" s="9">
        <f t="shared" si="155"/>
        <v>16365.650578703702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Q4049" t="s">
        <v>8315</v>
      </c>
      <c r="R4049" t="s">
        <v>8316</v>
      </c>
      <c r="S4049" s="9">
        <f t="shared" si="154"/>
        <v>16422.022488425926</v>
      </c>
      <c r="T4049" s="9">
        <f t="shared" si="155"/>
        <v>16446.041666666668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Q4050" t="s">
        <v>8315</v>
      </c>
      <c r="R4050" t="s">
        <v>8316</v>
      </c>
      <c r="S4050" s="9">
        <f t="shared" si="154"/>
        <v>16867.509108796297</v>
      </c>
      <c r="T4050" s="9">
        <f t="shared" si="155"/>
        <v>16902.467442129629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Q4051" t="s">
        <v>8315</v>
      </c>
      <c r="R4051" t="s">
        <v>8316</v>
      </c>
      <c r="S4051" s="9">
        <f t="shared" si="154"/>
        <v>16600.958506944444</v>
      </c>
      <c r="T4051" s="9">
        <f t="shared" si="155"/>
        <v>16630.958506944444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Q4052" t="s">
        <v>8315</v>
      </c>
      <c r="R4052" t="s">
        <v>8316</v>
      </c>
      <c r="S4052" s="9">
        <f t="shared" si="154"/>
        <v>16336.636469907406</v>
      </c>
      <c r="T4052" s="9">
        <f t="shared" si="155"/>
        <v>16366.636469907406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Q4053" t="s">
        <v>8315</v>
      </c>
      <c r="R4053" t="s">
        <v>8316</v>
      </c>
      <c r="S4053" s="9">
        <f t="shared" si="154"/>
        <v>16192.810150462965</v>
      </c>
      <c r="T4053" s="9">
        <f t="shared" si="155"/>
        <v>16199.286805555557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Q4054" t="s">
        <v>8315</v>
      </c>
      <c r="R4054" t="s">
        <v>8316</v>
      </c>
      <c r="S4054" s="9">
        <f t="shared" si="154"/>
        <v>16296.878657407406</v>
      </c>
      <c r="T4054" s="9">
        <f t="shared" si="155"/>
        <v>16356.878657407406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Q4055" t="s">
        <v>8315</v>
      </c>
      <c r="R4055" t="s">
        <v>8316</v>
      </c>
      <c r="S4055" s="9">
        <f t="shared" si="154"/>
        <v>16359.690138888889</v>
      </c>
      <c r="T4055" s="9">
        <f t="shared" si="155"/>
        <v>16389.833333333332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Q4056" t="s">
        <v>8315</v>
      </c>
      <c r="R4056" t="s">
        <v>8316</v>
      </c>
      <c r="S4056" s="9">
        <f t="shared" si="154"/>
        <v>17044.841261574074</v>
      </c>
      <c r="T4056" s="9">
        <f t="shared" si="155"/>
        <v>17075.166666666668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Q4057" t="s">
        <v>8315</v>
      </c>
      <c r="R4057" t="s">
        <v>8316</v>
      </c>
      <c r="S4057" s="9">
        <f t="shared" si="154"/>
        <v>16210.648506944446</v>
      </c>
      <c r="T4057" s="9">
        <f t="shared" si="155"/>
        <v>16240.648506944446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Q4058" t="s">
        <v>8315</v>
      </c>
      <c r="R4058" t="s">
        <v>8316</v>
      </c>
      <c r="S4058" s="9">
        <f t="shared" si="154"/>
        <v>16965.933321759261</v>
      </c>
      <c r="T4058" s="9">
        <f t="shared" si="155"/>
        <v>16985.832638888889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Q4059" t="s">
        <v>8315</v>
      </c>
      <c r="R4059" t="s">
        <v>8316</v>
      </c>
      <c r="S4059" s="9">
        <f t="shared" si="154"/>
        <v>16741.968518518519</v>
      </c>
      <c r="T4059" s="9">
        <f t="shared" si="155"/>
        <v>16764.958333333332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Q4060" t="s">
        <v>8315</v>
      </c>
      <c r="R4060" t="s">
        <v>8316</v>
      </c>
      <c r="S4060" s="9">
        <f t="shared" si="154"/>
        <v>16877.060694444444</v>
      </c>
      <c r="T4060" s="9">
        <f t="shared" si="155"/>
        <v>16892.165972222221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Q4061" t="s">
        <v>8315</v>
      </c>
      <c r="R4061" t="s">
        <v>8316</v>
      </c>
      <c r="S4061" s="9">
        <f t="shared" si="154"/>
        <v>16297.640648148148</v>
      </c>
      <c r="T4061" s="9">
        <f t="shared" si="155"/>
        <v>16329.125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Q4062" t="s">
        <v>8315</v>
      </c>
      <c r="R4062" t="s">
        <v>8316</v>
      </c>
      <c r="S4062" s="9">
        <f t="shared" si="154"/>
        <v>16210.695092592592</v>
      </c>
      <c r="T4062" s="9">
        <f t="shared" si="155"/>
        <v>16244.666666666666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Q4063" t="s">
        <v>8315</v>
      </c>
      <c r="R4063" t="s">
        <v>8316</v>
      </c>
      <c r="S4063" s="9">
        <f t="shared" si="154"/>
        <v>16852.141469907405</v>
      </c>
      <c r="T4063" s="9">
        <f t="shared" si="155"/>
        <v>16912.099803240741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Q4064" t="s">
        <v>8315</v>
      </c>
      <c r="R4064" t="s">
        <v>8316</v>
      </c>
      <c r="S4064" s="9">
        <f t="shared" si="154"/>
        <v>16954.739212962962</v>
      </c>
      <c r="T4064" s="9">
        <f t="shared" si="155"/>
        <v>16984.739212962962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Q4065" t="s">
        <v>8315</v>
      </c>
      <c r="R4065" t="s">
        <v>8316</v>
      </c>
      <c r="S4065" s="9">
        <f t="shared" si="154"/>
        <v>16218.681527777777</v>
      </c>
      <c r="T4065" s="9">
        <f t="shared" si="155"/>
        <v>16248.681527777777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Q4066" t="s">
        <v>8315</v>
      </c>
      <c r="R4066" t="s">
        <v>8316</v>
      </c>
      <c r="S4066" s="9">
        <f t="shared" si="154"/>
        <v>16524.588263888891</v>
      </c>
      <c r="T4066" s="9">
        <f t="shared" si="155"/>
        <v>16554.588263888891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Q4067" t="s">
        <v>8315</v>
      </c>
      <c r="R4067" t="s">
        <v>8316</v>
      </c>
      <c r="S4067" s="9">
        <f t="shared" si="154"/>
        <v>16264.951516203704</v>
      </c>
      <c r="T4067" s="9">
        <f t="shared" si="155"/>
        <v>16294.951516203704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Q4068" t="s">
        <v>8315</v>
      </c>
      <c r="R4068" t="s">
        <v>8316</v>
      </c>
      <c r="S4068" s="9">
        <f t="shared" si="154"/>
        <v>16910.039212962962</v>
      </c>
      <c r="T4068" s="9">
        <f t="shared" si="155"/>
        <v>16940.039212962962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Q4069" t="s">
        <v>8315</v>
      </c>
      <c r="R4069" t="s">
        <v>8316</v>
      </c>
      <c r="S4069" s="9">
        <f t="shared" si="154"/>
        <v>16666.11747685185</v>
      </c>
      <c r="T4069" s="9">
        <f t="shared" si="155"/>
        <v>16706.11747685185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Q4070" t="s">
        <v>8315</v>
      </c>
      <c r="R4070" t="s">
        <v>8316</v>
      </c>
      <c r="S4070" s="9">
        <f t="shared" si="154"/>
        <v>17149.963599537037</v>
      </c>
      <c r="T4070" s="9">
        <f t="shared" si="155"/>
        <v>17179.961805555555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Q4071" t="s">
        <v>8315</v>
      </c>
      <c r="R4071" t="s">
        <v>8316</v>
      </c>
      <c r="S4071" s="9">
        <f t="shared" si="154"/>
        <v>16453.661527777778</v>
      </c>
      <c r="T4071" s="9">
        <f t="shared" si="155"/>
        <v>16494.5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Q4072" t="s">
        <v>8315</v>
      </c>
      <c r="R4072" t="s">
        <v>8316</v>
      </c>
      <c r="S4072" s="9">
        <f t="shared" si="154"/>
        <v>16462.666898148145</v>
      </c>
      <c r="T4072" s="9">
        <f t="shared" si="155"/>
        <v>16495.125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Q4073" t="s">
        <v>8315</v>
      </c>
      <c r="R4073" t="s">
        <v>8316</v>
      </c>
      <c r="S4073" s="9">
        <f t="shared" si="154"/>
        <v>17131.804756944446</v>
      </c>
      <c r="T4073" s="9">
        <f t="shared" si="155"/>
        <v>17161.804756944446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Q4074" t="s">
        <v>8315</v>
      </c>
      <c r="R4074" t="s">
        <v>8316</v>
      </c>
      <c r="S4074" s="9">
        <f t="shared" si="154"/>
        <v>16243.77443287037</v>
      </c>
      <c r="T4074" s="9">
        <f t="shared" si="155"/>
        <v>16303.77443287037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Q4075" t="s">
        <v>8315</v>
      </c>
      <c r="R4075" t="s">
        <v>8316</v>
      </c>
      <c r="S4075" s="9">
        <f t="shared" si="154"/>
        <v>16509.345208333336</v>
      </c>
      <c r="T4075" s="9">
        <f t="shared" si="155"/>
        <v>16564.166666666668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Q4076" t="s">
        <v>8315</v>
      </c>
      <c r="R4076" t="s">
        <v>8316</v>
      </c>
      <c r="S4076" s="9">
        <f t="shared" si="154"/>
        <v>16714.552951388887</v>
      </c>
      <c r="T4076" s="9">
        <f t="shared" si="155"/>
        <v>16744.594618055555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Q4077" t="s">
        <v>8315</v>
      </c>
      <c r="R4077" t="s">
        <v>8316</v>
      </c>
      <c r="S4077" s="9">
        <f t="shared" si="154"/>
        <v>16210.045937499999</v>
      </c>
      <c r="T4077" s="9">
        <f t="shared" si="155"/>
        <v>16251.727777777778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Q4078" t="s">
        <v>8315</v>
      </c>
      <c r="R4078" t="s">
        <v>8316</v>
      </c>
      <c r="S4078" s="9">
        <f t="shared" si="154"/>
        <v>16336.79570601852</v>
      </c>
      <c r="T4078" s="9">
        <f t="shared" si="155"/>
        <v>16364.827083333332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Q4079" t="s">
        <v>8315</v>
      </c>
      <c r="R4079" t="s">
        <v>8316</v>
      </c>
      <c r="S4079" s="9">
        <f t="shared" si="154"/>
        <v>17126.710578703704</v>
      </c>
      <c r="T4079" s="9">
        <f t="shared" si="155"/>
        <v>17156.710578703704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Q4080" t="s">
        <v>8315</v>
      </c>
      <c r="R4080" t="s">
        <v>8316</v>
      </c>
      <c r="S4080" s="9">
        <f t="shared" si="154"/>
        <v>17163.787523148148</v>
      </c>
      <c r="T4080" s="9">
        <f t="shared" si="155"/>
        <v>17193.787523148148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Q4081" t="s">
        <v>8315</v>
      </c>
      <c r="R4081" t="s">
        <v>8316</v>
      </c>
      <c r="S4081" s="9">
        <f t="shared" si="154"/>
        <v>16941.938900462963</v>
      </c>
      <c r="T4081" s="9">
        <f t="shared" si="155"/>
        <v>16971.938900462963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Q4082" t="s">
        <v>8315</v>
      </c>
      <c r="R4082" t="s">
        <v>8316</v>
      </c>
      <c r="S4082" s="9">
        <f t="shared" si="154"/>
        <v>16942.698101851853</v>
      </c>
      <c r="T4082" s="9">
        <f t="shared" si="155"/>
        <v>16966.787500000002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Q4083" t="s">
        <v>8315</v>
      </c>
      <c r="R4083" t="s">
        <v>8316</v>
      </c>
      <c r="S4083" s="9">
        <f t="shared" si="154"/>
        <v>16472.581307870369</v>
      </c>
      <c r="T4083" s="9">
        <f t="shared" si="155"/>
        <v>16502.539641203704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Q4084" t="s">
        <v>8315</v>
      </c>
      <c r="R4084" t="s">
        <v>8316</v>
      </c>
      <c r="S4084" s="9">
        <f t="shared" si="154"/>
        <v>16738.189270833336</v>
      </c>
      <c r="T4084" s="9">
        <f t="shared" si="155"/>
        <v>16753.958333333332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Q4085" t="s">
        <v>8315</v>
      </c>
      <c r="R4085" t="s">
        <v>8316</v>
      </c>
      <c r="S4085" s="9">
        <f t="shared" si="154"/>
        <v>16784.761759259261</v>
      </c>
      <c r="T4085" s="9">
        <f t="shared" si="155"/>
        <v>16814.761759259261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Q4086" t="s">
        <v>8315</v>
      </c>
      <c r="R4086" t="s">
        <v>8316</v>
      </c>
      <c r="S4086" s="9">
        <f t="shared" si="154"/>
        <v>17053.436412037037</v>
      </c>
      <c r="T4086" s="9">
        <f t="shared" si="155"/>
        <v>17083.436412037037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Q4087" t="s">
        <v>8315</v>
      </c>
      <c r="R4087" t="s">
        <v>8316</v>
      </c>
      <c r="S4087" s="9">
        <f t="shared" si="154"/>
        <v>16489.603877314814</v>
      </c>
      <c r="T4087" s="9">
        <f t="shared" si="155"/>
        <v>16518.165972222221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Q4088" t="s">
        <v>8315</v>
      </c>
      <c r="R4088" t="s">
        <v>8316</v>
      </c>
      <c r="S4088" s="9">
        <f t="shared" si="154"/>
        <v>16735.940960648149</v>
      </c>
      <c r="T4088" s="9">
        <f t="shared" si="155"/>
        <v>16760.166666666668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Q4089" t="s">
        <v>8315</v>
      </c>
      <c r="R4089" t="s">
        <v>8316</v>
      </c>
      <c r="S4089" s="9">
        <f t="shared" si="154"/>
        <v>16969.74289351852</v>
      </c>
      <c r="T4089" s="9">
        <f t="shared" si="155"/>
        <v>16999.74289351852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Q4090" t="s">
        <v>8315</v>
      </c>
      <c r="R4090" t="s">
        <v>8316</v>
      </c>
      <c r="S4090" s="9">
        <f t="shared" si="154"/>
        <v>16421.612546296295</v>
      </c>
      <c r="T4090" s="9">
        <f t="shared" si="155"/>
        <v>16451.434722222224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Q4091" t="s">
        <v>8315</v>
      </c>
      <c r="R4091" t="s">
        <v>8316</v>
      </c>
      <c r="S4091" s="9">
        <f t="shared" si="154"/>
        <v>16553.732500000002</v>
      </c>
      <c r="T4091" s="9">
        <f t="shared" si="155"/>
        <v>16586.732638888887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Q4092" t="s">
        <v>8315</v>
      </c>
      <c r="R4092" t="s">
        <v>8316</v>
      </c>
      <c r="S4092" s="9">
        <f t="shared" si="154"/>
        <v>16640.672881944443</v>
      </c>
      <c r="T4092" s="9">
        <f t="shared" si="155"/>
        <v>16654.625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Q4093" t="s">
        <v>8315</v>
      </c>
      <c r="R4093" t="s">
        <v>8316</v>
      </c>
      <c r="S4093" s="9">
        <f t="shared" si="154"/>
        <v>16421.506377314814</v>
      </c>
      <c r="T4093" s="9">
        <f t="shared" si="155"/>
        <v>16451.506377314814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Q4094" t="s">
        <v>8315</v>
      </c>
      <c r="R4094" t="s">
        <v>8316</v>
      </c>
      <c r="S4094" s="9">
        <f t="shared" si="154"/>
        <v>16470.194988425927</v>
      </c>
      <c r="T4094" s="9">
        <f t="shared" si="155"/>
        <v>16530.153321759262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Q4095" t="s">
        <v>8315</v>
      </c>
      <c r="R4095" t="s">
        <v>8316</v>
      </c>
      <c r="S4095" s="9">
        <f t="shared" si="154"/>
        <v>16609.815891203703</v>
      </c>
      <c r="T4095" s="9">
        <f t="shared" si="155"/>
        <v>16669.815891203703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Q4096" t="s">
        <v>8315</v>
      </c>
      <c r="R4096" t="s">
        <v>8316</v>
      </c>
      <c r="S4096" s="9">
        <f t="shared" si="154"/>
        <v>16321.086805555555</v>
      </c>
      <c r="T4096" s="9">
        <f t="shared" si="155"/>
        <v>16365.207638888889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Q4097" t="s">
        <v>8315</v>
      </c>
      <c r="R4097" t="s">
        <v>8316</v>
      </c>
      <c r="S4097" s="9">
        <f t="shared" si="154"/>
        <v>17124.031828703704</v>
      </c>
      <c r="T4097" s="9">
        <f t="shared" si="155"/>
        <v>17154.031828703704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Q4098" t="s">
        <v>8315</v>
      </c>
      <c r="R4098" t="s">
        <v>8316</v>
      </c>
      <c r="S4098" s="9">
        <f t="shared" si="154"/>
        <v>17181.530312499999</v>
      </c>
      <c r="T4098" s="9">
        <f t="shared" si="155"/>
        <v>17225.368749999998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Q4099" t="s">
        <v>8315</v>
      </c>
      <c r="R4099" t="s">
        <v>8316</v>
      </c>
      <c r="S4099" s="9">
        <f t="shared" ref="S4099:S4115" si="156">(((J4099/60)/60)/24)</f>
        <v>16775.824502314816</v>
      </c>
      <c r="T4099" s="9">
        <f t="shared" ref="T4099:T4114" si="157">(((I4099/60/60)/24))</f>
        <v>16831.996527777777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Q4100" t="s">
        <v>8315</v>
      </c>
      <c r="R4100" t="s">
        <v>8316</v>
      </c>
      <c r="S4100" s="9">
        <f t="shared" si="156"/>
        <v>16926.7221875</v>
      </c>
      <c r="T4100" s="9">
        <f t="shared" si="157"/>
        <v>16956.7221875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Q4101" t="s">
        <v>8315</v>
      </c>
      <c r="R4101" t="s">
        <v>8316</v>
      </c>
      <c r="S4101" s="9">
        <f t="shared" si="156"/>
        <v>17001.850381944445</v>
      </c>
      <c r="T4101" s="9">
        <f t="shared" si="157"/>
        <v>17046.850381944445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Q4102" t="s">
        <v>8315</v>
      </c>
      <c r="R4102" t="s">
        <v>8316</v>
      </c>
      <c r="S4102" s="9">
        <f t="shared" si="156"/>
        <v>16358.124884259259</v>
      </c>
      <c r="T4102" s="9">
        <f t="shared" si="157"/>
        <v>16368.124884259259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Q4103" t="s">
        <v>8315</v>
      </c>
      <c r="R4103" t="s">
        <v>8316</v>
      </c>
      <c r="S4103" s="9">
        <f t="shared" si="156"/>
        <v>17161.903726851851</v>
      </c>
      <c r="T4103" s="9">
        <f t="shared" si="157"/>
        <v>17191.903726851851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Q4104" t="s">
        <v>8315</v>
      </c>
      <c r="R4104" t="s">
        <v>8316</v>
      </c>
      <c r="S4104" s="9">
        <f t="shared" si="156"/>
        <v>16906.848067129627</v>
      </c>
      <c r="T4104" s="9">
        <f t="shared" si="157"/>
        <v>16936.848067129627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Q4105" t="s">
        <v>8315</v>
      </c>
      <c r="R4105" t="s">
        <v>8316</v>
      </c>
      <c r="S4105" s="9">
        <f t="shared" si="156"/>
        <v>16619.832939814816</v>
      </c>
      <c r="T4105" s="9">
        <f t="shared" si="157"/>
        <v>16673.772222222222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Q4106" t="s">
        <v>8315</v>
      </c>
      <c r="R4106" t="s">
        <v>8316</v>
      </c>
      <c r="S4106" s="9">
        <f t="shared" si="156"/>
        <v>17071.278171296297</v>
      </c>
      <c r="T4106" s="9">
        <f t="shared" si="157"/>
        <v>17101.278171296297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Q4107" t="s">
        <v>8315</v>
      </c>
      <c r="R4107" t="s">
        <v>8316</v>
      </c>
      <c r="S4107" s="9">
        <f t="shared" si="156"/>
        <v>17128.010520833333</v>
      </c>
      <c r="T4107" s="9">
        <f t="shared" si="157"/>
        <v>17161.010520833333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Q4108" t="s">
        <v>8315</v>
      </c>
      <c r="R4108" t="s">
        <v>8316</v>
      </c>
      <c r="S4108" s="9">
        <f t="shared" si="156"/>
        <v>16484.049374999999</v>
      </c>
      <c r="T4108" s="9">
        <f t="shared" si="157"/>
        <v>16527.041666666668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Q4109" t="s">
        <v>8315</v>
      </c>
      <c r="R4109" t="s">
        <v>8316</v>
      </c>
      <c r="S4109" s="9">
        <f t="shared" si="156"/>
        <v>16314.916678240741</v>
      </c>
      <c r="T4109" s="9">
        <f t="shared" si="157"/>
        <v>16337.916678240741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Q4110" t="s">
        <v>8315</v>
      </c>
      <c r="R4110" t="s">
        <v>8316</v>
      </c>
      <c r="S4110" s="9">
        <f t="shared" si="156"/>
        <v>17198.031678240743</v>
      </c>
      <c r="T4110" s="9">
        <f t="shared" si="157"/>
        <v>17228.208333333332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Q4111" t="s">
        <v>8315</v>
      </c>
      <c r="R4111" t="s">
        <v>8316</v>
      </c>
      <c r="S4111" s="9">
        <f t="shared" si="156"/>
        <v>16738.53939814815</v>
      </c>
      <c r="T4111" s="9">
        <f t="shared" si="157"/>
        <v>16768.581064814814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Q4112" t="s">
        <v>8315</v>
      </c>
      <c r="R4112" t="s">
        <v>8316</v>
      </c>
      <c r="S4112" s="9">
        <f t="shared" si="156"/>
        <v>16943.626747685183</v>
      </c>
      <c r="T4112" s="9">
        <f t="shared" si="157"/>
        <v>17003.626747685183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Q4113" t="s">
        <v>8315</v>
      </c>
      <c r="R4113" t="s">
        <v>8316</v>
      </c>
      <c r="S4113" s="9">
        <f t="shared" si="156"/>
        <v>16460.13587962963</v>
      </c>
      <c r="T4113" s="9">
        <f t="shared" si="157"/>
        <v>16490.13587962963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Q4114" t="s">
        <v>8315</v>
      </c>
      <c r="R4114" t="s">
        <v>8316</v>
      </c>
      <c r="S4114" s="9">
        <f t="shared" si="156"/>
        <v>16831.946597222224</v>
      </c>
      <c r="T4114" s="9">
        <f t="shared" si="157"/>
        <v>16859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Q4115" t="s">
        <v>8315</v>
      </c>
      <c r="R4115" t="s">
        <v>8316</v>
      </c>
      <c r="S4115" s="9">
        <f t="shared" si="156"/>
        <v>16789.573182870368</v>
      </c>
      <c r="T4115" s="9">
        <f>(((I4115/60/60)/24))</f>
        <v>16808.273611111112</v>
      </c>
    </row>
    <row r="4116" spans="1:20" x14ac:dyDescent="0.3">
      <c r="T4116" s="9"/>
    </row>
    <row r="4117" spans="1:20" x14ac:dyDescent="0.3">
      <c r="T4117" s="9"/>
    </row>
    <row r="4118" spans="1:20" x14ac:dyDescent="0.3">
      <c r="T4118" s="9"/>
    </row>
    <row r="4119" spans="1:20" x14ac:dyDescent="0.3">
      <c r="T4119" s="9"/>
    </row>
    <row r="4120" spans="1:20" x14ac:dyDescent="0.3">
      <c r="T4120" s="9"/>
    </row>
    <row r="4121" spans="1:20" x14ac:dyDescent="0.3">
      <c r="T4121" s="9"/>
    </row>
    <row r="4122" spans="1:20" x14ac:dyDescent="0.3">
      <c r="T4122" s="9"/>
    </row>
    <row r="4123" spans="1:20" x14ac:dyDescent="0.3">
      <c r="T4123" s="9"/>
    </row>
    <row r="4124" spans="1:20" x14ac:dyDescent="0.3">
      <c r="T4124" s="9"/>
    </row>
    <row r="4125" spans="1:20" x14ac:dyDescent="0.3">
      <c r="T4125" s="9"/>
    </row>
    <row r="4126" spans="1:20" x14ac:dyDescent="0.3">
      <c r="T4126" s="9"/>
    </row>
    <row r="4127" spans="1:20" x14ac:dyDescent="0.3">
      <c r="T4127" s="9"/>
    </row>
    <row r="4128" spans="1:20" x14ac:dyDescent="0.3">
      <c r="T4128" s="9"/>
    </row>
    <row r="4129" spans="20:20" x14ac:dyDescent="0.3">
      <c r="T4129" s="9"/>
    </row>
    <row r="4130" spans="20:20" x14ac:dyDescent="0.3">
      <c r="T4130" s="9"/>
    </row>
    <row r="4131" spans="20:20" x14ac:dyDescent="0.3">
      <c r="T4131" s="9"/>
    </row>
    <row r="4132" spans="20:20" x14ac:dyDescent="0.3">
      <c r="T4132" s="9"/>
    </row>
    <row r="4133" spans="20:20" x14ac:dyDescent="0.3">
      <c r="T4133" s="9"/>
    </row>
    <row r="4134" spans="20:20" x14ac:dyDescent="0.3">
      <c r="T4134" s="9"/>
    </row>
    <row r="4135" spans="20:20" x14ac:dyDescent="0.3">
      <c r="T4135" s="9"/>
    </row>
    <row r="4136" spans="20:20" x14ac:dyDescent="0.3">
      <c r="T4136" s="9"/>
    </row>
    <row r="4137" spans="20:20" x14ac:dyDescent="0.3">
      <c r="T4137" s="9"/>
    </row>
    <row r="4138" spans="20:20" x14ac:dyDescent="0.3">
      <c r="T4138" s="9"/>
    </row>
    <row r="4139" spans="20:20" x14ac:dyDescent="0.3">
      <c r="T4139" s="9"/>
    </row>
    <row r="4140" spans="20:20" x14ac:dyDescent="0.3">
      <c r="T4140" s="9"/>
    </row>
    <row r="4141" spans="20:20" x14ac:dyDescent="0.3">
      <c r="T4141" s="9"/>
    </row>
    <row r="4142" spans="20:20" x14ac:dyDescent="0.3">
      <c r="T4142" s="9"/>
    </row>
    <row r="4143" spans="20:20" x14ac:dyDescent="0.3">
      <c r="T4143" s="9"/>
    </row>
    <row r="4144" spans="20:20" x14ac:dyDescent="0.3">
      <c r="T4144" s="9"/>
    </row>
    <row r="4145" spans="20:20" x14ac:dyDescent="0.3">
      <c r="T4145" s="9"/>
    </row>
    <row r="4146" spans="20:20" x14ac:dyDescent="0.3">
      <c r="T4146" s="9"/>
    </row>
    <row r="4147" spans="20:20" x14ac:dyDescent="0.3">
      <c r="T4147" s="9"/>
    </row>
    <row r="4148" spans="20:20" x14ac:dyDescent="0.3">
      <c r="T4148" s="9"/>
    </row>
    <row r="4149" spans="20:20" x14ac:dyDescent="0.3">
      <c r="T4149" s="9"/>
    </row>
    <row r="4150" spans="20:20" x14ac:dyDescent="0.3">
      <c r="T4150" s="9"/>
    </row>
    <row r="4151" spans="20:20" x14ac:dyDescent="0.3">
      <c r="T4151" s="9"/>
    </row>
    <row r="4152" spans="20:20" x14ac:dyDescent="0.3">
      <c r="T4152" s="9"/>
    </row>
    <row r="4153" spans="20:20" x14ac:dyDescent="0.3">
      <c r="T4153" s="9"/>
    </row>
    <row r="4154" spans="20:20" x14ac:dyDescent="0.3">
      <c r="T4154" s="9"/>
    </row>
    <row r="4155" spans="20:20" x14ac:dyDescent="0.3">
      <c r="T4155" s="9"/>
    </row>
    <row r="4156" spans="20:20" x14ac:dyDescent="0.3">
      <c r="T4156" s="9"/>
    </row>
    <row r="4157" spans="20:20" x14ac:dyDescent="0.3">
      <c r="T4157" s="9"/>
    </row>
    <row r="4158" spans="20:20" x14ac:dyDescent="0.3">
      <c r="T4158" s="9"/>
    </row>
    <row r="4159" spans="20:20" x14ac:dyDescent="0.3">
      <c r="T4159" s="9"/>
    </row>
    <row r="4160" spans="20:20" x14ac:dyDescent="0.3">
      <c r="T4160" s="9"/>
    </row>
    <row r="4161" spans="20:20" x14ac:dyDescent="0.3">
      <c r="T4161" s="9"/>
    </row>
    <row r="4162" spans="20:20" x14ac:dyDescent="0.3">
      <c r="T4162" s="9"/>
    </row>
    <row r="4163" spans="20:20" x14ac:dyDescent="0.3">
      <c r="T4163" s="9"/>
    </row>
    <row r="4164" spans="20:20" x14ac:dyDescent="0.3">
      <c r="T4164" s="9"/>
    </row>
    <row r="4165" spans="20:20" x14ac:dyDescent="0.3">
      <c r="T4165" s="9"/>
    </row>
    <row r="4166" spans="20:20" x14ac:dyDescent="0.3">
      <c r="T4166" s="9"/>
    </row>
    <row r="4167" spans="20:20" x14ac:dyDescent="0.3">
      <c r="T4167" s="9"/>
    </row>
    <row r="4168" spans="20:20" x14ac:dyDescent="0.3">
      <c r="T4168" s="9"/>
    </row>
    <row r="4169" spans="20:20" x14ac:dyDescent="0.3">
      <c r="T4169" s="9"/>
    </row>
    <row r="4170" spans="20:20" x14ac:dyDescent="0.3">
      <c r="T4170" s="9"/>
    </row>
    <row r="4171" spans="20:20" x14ac:dyDescent="0.3">
      <c r="T4171" s="9"/>
    </row>
    <row r="4172" spans="20:20" x14ac:dyDescent="0.3">
      <c r="T4172" s="9"/>
    </row>
    <row r="4173" spans="20:20" x14ac:dyDescent="0.3">
      <c r="T4173" s="9"/>
    </row>
    <row r="4174" spans="20:20" x14ac:dyDescent="0.3">
      <c r="T4174" s="9"/>
    </row>
    <row r="4175" spans="20:20" x14ac:dyDescent="0.3">
      <c r="T4175" s="9"/>
    </row>
    <row r="4176" spans="20:20" x14ac:dyDescent="0.3">
      <c r="T4176" s="9"/>
    </row>
    <row r="4177" spans="20:20" x14ac:dyDescent="0.3">
      <c r="T4177" s="9"/>
    </row>
    <row r="4178" spans="20:20" x14ac:dyDescent="0.3">
      <c r="T4178" s="9"/>
    </row>
    <row r="4179" spans="20:20" x14ac:dyDescent="0.3">
      <c r="T4179" s="9"/>
    </row>
    <row r="4180" spans="20:20" x14ac:dyDescent="0.3">
      <c r="T4180" s="9"/>
    </row>
    <row r="4181" spans="20:20" x14ac:dyDescent="0.3">
      <c r="T4181" s="9"/>
    </row>
    <row r="4182" spans="20:20" x14ac:dyDescent="0.3">
      <c r="T4182" s="9"/>
    </row>
    <row r="4183" spans="20:20" x14ac:dyDescent="0.3">
      <c r="T4183" s="9"/>
    </row>
    <row r="4184" spans="20:20" x14ac:dyDescent="0.3">
      <c r="T4184" s="9"/>
    </row>
    <row r="4185" spans="20:20" x14ac:dyDescent="0.3">
      <c r="T4185" s="9"/>
    </row>
    <row r="4186" spans="20:20" x14ac:dyDescent="0.3">
      <c r="T4186" s="9"/>
    </row>
    <row r="4187" spans="20:20" x14ac:dyDescent="0.3">
      <c r="T4187" s="9"/>
    </row>
    <row r="4188" spans="20:20" x14ac:dyDescent="0.3">
      <c r="T4188" s="9"/>
    </row>
    <row r="4189" spans="20:20" x14ac:dyDescent="0.3">
      <c r="T4189" s="9"/>
    </row>
    <row r="4190" spans="20:20" x14ac:dyDescent="0.3">
      <c r="T4190" s="9"/>
    </row>
    <row r="4191" spans="20:20" x14ac:dyDescent="0.3">
      <c r="T4191" s="9"/>
    </row>
    <row r="4192" spans="20:20" x14ac:dyDescent="0.3">
      <c r="T4192" s="9"/>
    </row>
    <row r="4193" spans="20:20" x14ac:dyDescent="0.3">
      <c r="T4193" s="9"/>
    </row>
    <row r="4194" spans="20:20" x14ac:dyDescent="0.3">
      <c r="T4194" s="9"/>
    </row>
    <row r="4195" spans="20:20" x14ac:dyDescent="0.3">
      <c r="T4195" s="9"/>
    </row>
    <row r="4196" spans="20:20" x14ac:dyDescent="0.3">
      <c r="T4196" s="9"/>
    </row>
    <row r="4197" spans="20:20" x14ac:dyDescent="0.3">
      <c r="T4197" s="9"/>
    </row>
    <row r="4198" spans="20:20" x14ac:dyDescent="0.3">
      <c r="T4198" s="9"/>
    </row>
    <row r="4199" spans="20:20" x14ac:dyDescent="0.3">
      <c r="T4199" s="9"/>
    </row>
    <row r="4200" spans="20:20" x14ac:dyDescent="0.3">
      <c r="T4200" s="9"/>
    </row>
    <row r="4201" spans="20:20" x14ac:dyDescent="0.3">
      <c r="T4201" s="9"/>
    </row>
    <row r="4202" spans="20:20" x14ac:dyDescent="0.3">
      <c r="T4202" s="9"/>
    </row>
    <row r="4203" spans="20:20" x14ac:dyDescent="0.3">
      <c r="T4203" s="9"/>
    </row>
    <row r="4204" spans="20:20" x14ac:dyDescent="0.3">
      <c r="T4204" s="9"/>
    </row>
    <row r="4205" spans="20:20" x14ac:dyDescent="0.3">
      <c r="T4205" s="9"/>
    </row>
    <row r="4206" spans="20:20" x14ac:dyDescent="0.3">
      <c r="T4206" s="9"/>
    </row>
    <row r="4207" spans="20:20" x14ac:dyDescent="0.3">
      <c r="T4207" s="9"/>
    </row>
    <row r="4208" spans="20:20" x14ac:dyDescent="0.3">
      <c r="T4208" s="9"/>
    </row>
    <row r="4209" spans="20:20" x14ac:dyDescent="0.3">
      <c r="T4209" s="9"/>
    </row>
    <row r="4210" spans="20:20" x14ac:dyDescent="0.3">
      <c r="T4210" s="9"/>
    </row>
    <row r="4211" spans="20:20" x14ac:dyDescent="0.3">
      <c r="T4211" s="9"/>
    </row>
    <row r="4212" spans="20:20" x14ac:dyDescent="0.3">
      <c r="T4212" s="9"/>
    </row>
    <row r="4213" spans="20:20" x14ac:dyDescent="0.3">
      <c r="T4213" s="9"/>
    </row>
    <row r="4214" spans="20:20" x14ac:dyDescent="0.3">
      <c r="T4214" s="9"/>
    </row>
    <row r="4215" spans="20:20" x14ac:dyDescent="0.3">
      <c r="T4215" s="9"/>
    </row>
    <row r="4216" spans="20:20" x14ac:dyDescent="0.3">
      <c r="T4216" s="9"/>
    </row>
    <row r="4217" spans="20:20" x14ac:dyDescent="0.3">
      <c r="T4217" s="9"/>
    </row>
    <row r="4218" spans="20:20" x14ac:dyDescent="0.3">
      <c r="T4218" s="9"/>
    </row>
    <row r="4219" spans="20:20" x14ac:dyDescent="0.3">
      <c r="T4219" s="9"/>
    </row>
    <row r="4220" spans="20:20" x14ac:dyDescent="0.3">
      <c r="T4220" s="9"/>
    </row>
    <row r="4221" spans="20:20" x14ac:dyDescent="0.3">
      <c r="T4221" s="9"/>
    </row>
    <row r="4222" spans="20:20" x14ac:dyDescent="0.3">
      <c r="T4222" s="9"/>
    </row>
    <row r="4223" spans="20:20" x14ac:dyDescent="0.3">
      <c r="T4223" s="9"/>
    </row>
    <row r="4224" spans="20:20" x14ac:dyDescent="0.3">
      <c r="T4224" s="9"/>
    </row>
    <row r="4225" spans="20:20" x14ac:dyDescent="0.3">
      <c r="T4225" s="9"/>
    </row>
    <row r="4226" spans="20:20" x14ac:dyDescent="0.3">
      <c r="T4226" s="9"/>
    </row>
    <row r="4227" spans="20:20" x14ac:dyDescent="0.3">
      <c r="T4227" s="9"/>
    </row>
    <row r="4228" spans="20:20" x14ac:dyDescent="0.3">
      <c r="T4228" s="9"/>
    </row>
    <row r="4229" spans="20:20" x14ac:dyDescent="0.3">
      <c r="T4229" s="9"/>
    </row>
    <row r="4230" spans="20:20" x14ac:dyDescent="0.3">
      <c r="T4230" s="9"/>
    </row>
    <row r="4231" spans="20:20" x14ac:dyDescent="0.3">
      <c r="T4231" s="9"/>
    </row>
    <row r="4232" spans="20:20" x14ac:dyDescent="0.3">
      <c r="T4232" s="9"/>
    </row>
    <row r="4233" spans="20:20" x14ac:dyDescent="0.3">
      <c r="T4233" s="9"/>
    </row>
    <row r="4234" spans="20:20" x14ac:dyDescent="0.3">
      <c r="T4234" s="9"/>
    </row>
    <row r="4235" spans="20:20" x14ac:dyDescent="0.3">
      <c r="T4235" s="9"/>
    </row>
    <row r="4236" spans="20:20" x14ac:dyDescent="0.3">
      <c r="T4236" s="9"/>
    </row>
    <row r="4237" spans="20:20" x14ac:dyDescent="0.3">
      <c r="T4237" s="9"/>
    </row>
    <row r="4238" spans="20:20" x14ac:dyDescent="0.3">
      <c r="T4238" s="9"/>
    </row>
    <row r="4239" spans="20:20" x14ac:dyDescent="0.3">
      <c r="T4239" s="9"/>
    </row>
    <row r="4240" spans="20:20" x14ac:dyDescent="0.3">
      <c r="T4240" s="9"/>
    </row>
    <row r="4241" spans="20:20" x14ac:dyDescent="0.3">
      <c r="T4241" s="9"/>
    </row>
    <row r="4242" spans="20:20" x14ac:dyDescent="0.3">
      <c r="T4242" s="9"/>
    </row>
    <row r="4243" spans="20:20" x14ac:dyDescent="0.3">
      <c r="T4243" s="9"/>
    </row>
    <row r="4244" spans="20:20" x14ac:dyDescent="0.3">
      <c r="T4244" s="9"/>
    </row>
    <row r="4245" spans="20:20" x14ac:dyDescent="0.3">
      <c r="T4245" s="9"/>
    </row>
    <row r="4246" spans="20:20" x14ac:dyDescent="0.3">
      <c r="T4246" s="9"/>
    </row>
    <row r="4247" spans="20:20" x14ac:dyDescent="0.3">
      <c r="T4247" s="9"/>
    </row>
    <row r="4248" spans="20:20" x14ac:dyDescent="0.3">
      <c r="T4248" s="9"/>
    </row>
    <row r="4249" spans="20:20" x14ac:dyDescent="0.3">
      <c r="T4249" s="9"/>
    </row>
    <row r="4250" spans="20:20" x14ac:dyDescent="0.3">
      <c r="T4250" s="9"/>
    </row>
    <row r="4251" spans="20:20" x14ac:dyDescent="0.3">
      <c r="T4251" s="9"/>
    </row>
    <row r="4252" spans="20:20" x14ac:dyDescent="0.3">
      <c r="T4252" s="9"/>
    </row>
    <row r="4253" spans="20:20" x14ac:dyDescent="0.3">
      <c r="T4253" s="9"/>
    </row>
    <row r="4254" spans="20:20" x14ac:dyDescent="0.3">
      <c r="T4254" s="9"/>
    </row>
    <row r="4255" spans="20:20" x14ac:dyDescent="0.3">
      <c r="T4255" s="9"/>
    </row>
    <row r="4256" spans="20:20" x14ac:dyDescent="0.3">
      <c r="T4256" s="9"/>
    </row>
    <row r="4257" spans="20:20" x14ac:dyDescent="0.3">
      <c r="T4257" s="9"/>
    </row>
    <row r="4258" spans="20:20" x14ac:dyDescent="0.3">
      <c r="T4258" s="9"/>
    </row>
    <row r="4259" spans="20:20" x14ac:dyDescent="0.3">
      <c r="T4259" s="9"/>
    </row>
    <row r="4260" spans="20:20" x14ac:dyDescent="0.3">
      <c r="T4260" s="9"/>
    </row>
    <row r="4261" spans="20:20" x14ac:dyDescent="0.3">
      <c r="T4261" s="9"/>
    </row>
    <row r="4262" spans="20:20" x14ac:dyDescent="0.3">
      <c r="T4262" s="9"/>
    </row>
    <row r="4263" spans="20:20" x14ac:dyDescent="0.3">
      <c r="T4263" s="9"/>
    </row>
    <row r="4264" spans="20:20" x14ac:dyDescent="0.3">
      <c r="T4264" s="9"/>
    </row>
    <row r="4265" spans="20:20" x14ac:dyDescent="0.3">
      <c r="T4265" s="9"/>
    </row>
    <row r="4266" spans="20:20" x14ac:dyDescent="0.3">
      <c r="T4266" s="9"/>
    </row>
    <row r="4267" spans="20:20" x14ac:dyDescent="0.3">
      <c r="T4267" s="9"/>
    </row>
    <row r="4268" spans="20:20" x14ac:dyDescent="0.3">
      <c r="T4268" s="9"/>
    </row>
    <row r="4269" spans="20:20" x14ac:dyDescent="0.3">
      <c r="T4269" s="9"/>
    </row>
    <row r="4270" spans="20:20" x14ac:dyDescent="0.3">
      <c r="T4270" s="9"/>
    </row>
    <row r="4271" spans="20:20" x14ac:dyDescent="0.3">
      <c r="T4271" s="9"/>
    </row>
    <row r="4272" spans="20:20" x14ac:dyDescent="0.3">
      <c r="T4272" s="9"/>
    </row>
    <row r="4273" spans="20:20" x14ac:dyDescent="0.3">
      <c r="T4273" s="9"/>
    </row>
  </sheetData>
  <conditionalFormatting sqref="O1:O202 P1 R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06D183A4-4372-4F64-A77A-BE92AB8B730B}">
            <xm:f>NOT(ISERROR(SEARCH($F$1683,F1)))</xm:f>
            <xm:f>$F$1683</xm:f>
            <x14:dxf>
              <fill>
                <patternFill>
                  <bgColor rgb="FFFF0000"/>
                </patternFill>
              </fill>
            </x14:dxf>
          </x14:cfRule>
          <x14:cfRule type="containsText" priority="3" operator="containsText" id="{E1C94DE5-1D13-47EE-8FF6-F28ECB0CB908}">
            <xm:f>NOT(ISERROR(SEARCH($F$162,F1)))</xm:f>
            <xm:f>$F$162</xm:f>
            <x14:dxf>
              <fill>
                <patternFill>
                  <bgColor theme="9" tint="0.39994506668294322"/>
                </patternFill>
              </fill>
            </x14:dxf>
          </x14:cfRule>
          <x14:cfRule type="containsText" priority="4" operator="containsText" id="{25FE1C5E-61C6-4F68-AA29-C2FDE9247E8C}">
            <xm:f>NOT(ISERROR(SEARCH($F$122,F1)))</xm:f>
            <xm:f>$F$122</xm:f>
            <x14:dxf>
              <fill>
                <patternFill>
                  <bgColor theme="7" tint="0.79998168889431442"/>
                </patternFill>
              </fill>
            </x14:dxf>
          </x14:cfRule>
          <x14:cfRule type="containsText" priority="5" operator="containsText" id="{00A59C79-E751-421D-AC28-47CB93745206}">
            <xm:f>NOT(ISERROR(SEARCH($F$2,F1)))</xm:f>
            <xm:f>$F$2</xm:f>
            <x14:dxf>
              <fill>
                <patternFill>
                  <bgColor theme="4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1432D-AA38-4872-9BA1-DCBB51C5D539}">
  <dimension ref="A1:F14"/>
  <sheetViews>
    <sheetView topLeftCell="B1" workbookViewId="0">
      <selection activeCell="B5" sqref="B5"/>
    </sheetView>
  </sheetViews>
  <sheetFormatPr defaultRowHeight="14.4" x14ac:dyDescent="0.3"/>
  <cols>
    <col min="1" max="1" width="16.21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8362</v>
      </c>
    </row>
    <row r="3" spans="1:6" x14ac:dyDescent="0.3">
      <c r="A3" s="6" t="s">
        <v>8364</v>
      </c>
      <c r="B3" s="6" t="s">
        <v>8363</v>
      </c>
    </row>
    <row r="4" spans="1:6" x14ac:dyDescent="0.3">
      <c r="A4" s="6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">
      <c r="A5" s="7" t="s">
        <v>8308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3">
      <c r="A6" s="7" t="s">
        <v>8334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3">
      <c r="A7" s="7" t="s">
        <v>8331</v>
      </c>
      <c r="B7" s="8">
        <v>80</v>
      </c>
      <c r="C7" s="8"/>
      <c r="D7" s="8">
        <v>140</v>
      </c>
      <c r="E7" s="8"/>
      <c r="F7" s="8">
        <v>220</v>
      </c>
    </row>
    <row r="8" spans="1:6" x14ac:dyDescent="0.3">
      <c r="A8" s="7" t="s">
        <v>8329</v>
      </c>
      <c r="B8" s="8"/>
      <c r="C8" s="8"/>
      <c r="D8" s="8"/>
      <c r="E8" s="8">
        <v>24</v>
      </c>
      <c r="F8" s="8">
        <v>24</v>
      </c>
    </row>
    <row r="9" spans="1:6" x14ac:dyDescent="0.3">
      <c r="A9" s="7" t="s">
        <v>8323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3">
      <c r="A10" s="7" t="s">
        <v>8336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3">
      <c r="A11" s="7" t="s">
        <v>8320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3">
      <c r="A12" s="7" t="s">
        <v>8317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3">
      <c r="A13" s="7" t="s">
        <v>8315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3">
      <c r="A14" s="7" t="s">
        <v>8361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6F806-89CA-47EB-950E-3D391CD85871}">
  <dimension ref="A1:F47"/>
  <sheetViews>
    <sheetView topLeftCell="A3" zoomScale="117" zoomScaleNormal="117" workbookViewId="0">
      <selection activeCell="O66" sqref="O66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  <col min="7" max="7" width="15.77734375" bestFit="1" customWidth="1"/>
    <col min="8" max="8" width="13" bestFit="1" customWidth="1"/>
    <col min="9" max="9" width="15.77734375" bestFit="1" customWidth="1"/>
    <col min="10" max="10" width="13" bestFit="1" customWidth="1"/>
    <col min="11" max="11" width="15.77734375" bestFit="1" customWidth="1"/>
    <col min="12" max="12" width="13" bestFit="1" customWidth="1"/>
    <col min="13" max="13" width="15.77734375" bestFit="1" customWidth="1"/>
    <col min="14" max="14" width="13" bestFit="1" customWidth="1"/>
    <col min="15" max="15" width="15.77734375" bestFit="1" customWidth="1"/>
    <col min="16" max="16" width="13" bestFit="1" customWidth="1"/>
    <col min="17" max="17" width="15.77734375" bestFit="1" customWidth="1"/>
    <col min="18" max="18" width="13" bestFit="1" customWidth="1"/>
    <col min="19" max="19" width="15.77734375" bestFit="1" customWidth="1"/>
    <col min="20" max="20" width="13" bestFit="1" customWidth="1"/>
    <col min="21" max="21" width="15.77734375" bestFit="1" customWidth="1"/>
    <col min="22" max="22" width="13" bestFit="1" customWidth="1"/>
    <col min="23" max="23" width="15.77734375" bestFit="1" customWidth="1"/>
    <col min="24" max="24" width="13" bestFit="1" customWidth="1"/>
    <col min="25" max="25" width="15.77734375" bestFit="1" customWidth="1"/>
    <col min="26" max="26" width="13" bestFit="1" customWidth="1"/>
    <col min="27" max="27" width="15.77734375" bestFit="1" customWidth="1"/>
    <col min="28" max="28" width="13" bestFit="1" customWidth="1"/>
    <col min="29" max="29" width="15.77734375" bestFit="1" customWidth="1"/>
    <col min="30" max="30" width="13" bestFit="1" customWidth="1"/>
    <col min="31" max="31" width="15.77734375" bestFit="1" customWidth="1"/>
    <col min="32" max="32" width="13" bestFit="1" customWidth="1"/>
    <col min="33" max="33" width="15.77734375" bestFit="1" customWidth="1"/>
    <col min="34" max="34" width="13" bestFit="1" customWidth="1"/>
    <col min="35" max="35" width="15.77734375" bestFit="1" customWidth="1"/>
    <col min="36" max="36" width="13" bestFit="1" customWidth="1"/>
    <col min="37" max="37" width="15.77734375" bestFit="1" customWidth="1"/>
    <col min="38" max="38" width="13" bestFit="1" customWidth="1"/>
    <col min="39" max="39" width="15.77734375" bestFit="1" customWidth="1"/>
    <col min="40" max="40" width="13" bestFit="1" customWidth="1"/>
    <col min="41" max="41" width="15.77734375" bestFit="1" customWidth="1"/>
    <col min="42" max="42" width="13" bestFit="1" customWidth="1"/>
    <col min="43" max="43" width="15.77734375" bestFit="1" customWidth="1"/>
    <col min="44" max="44" width="13" bestFit="1" customWidth="1"/>
    <col min="45" max="45" width="15.77734375" bestFit="1" customWidth="1"/>
    <col min="46" max="46" width="13" bestFit="1" customWidth="1"/>
    <col min="47" max="47" width="15.77734375" bestFit="1" customWidth="1"/>
    <col min="48" max="48" width="13" bestFit="1" customWidth="1"/>
    <col min="49" max="49" width="15.77734375" bestFit="1" customWidth="1"/>
    <col min="50" max="50" width="13" bestFit="1" customWidth="1"/>
    <col min="51" max="51" width="15.77734375" bestFit="1" customWidth="1"/>
    <col min="52" max="52" width="13" bestFit="1" customWidth="1"/>
    <col min="53" max="53" width="15.77734375" bestFit="1" customWidth="1"/>
    <col min="54" max="54" width="13" bestFit="1" customWidth="1"/>
    <col min="55" max="55" width="15.77734375" bestFit="1" customWidth="1"/>
    <col min="56" max="56" width="13" bestFit="1" customWidth="1"/>
    <col min="57" max="57" width="15.77734375" bestFit="1" customWidth="1"/>
    <col min="58" max="58" width="13" bestFit="1" customWidth="1"/>
    <col min="59" max="59" width="15.77734375" bestFit="1" customWidth="1"/>
    <col min="60" max="60" width="13" bestFit="1" customWidth="1"/>
    <col min="61" max="61" width="15.77734375" bestFit="1" customWidth="1"/>
    <col min="62" max="62" width="13" bestFit="1" customWidth="1"/>
    <col min="63" max="63" width="15.77734375" bestFit="1" customWidth="1"/>
    <col min="64" max="64" width="13" bestFit="1" customWidth="1"/>
    <col min="65" max="65" width="15.77734375" bestFit="1" customWidth="1"/>
    <col min="66" max="66" width="13" bestFit="1" customWidth="1"/>
    <col min="67" max="67" width="15.77734375" bestFit="1" customWidth="1"/>
    <col min="68" max="68" width="13" bestFit="1" customWidth="1"/>
    <col min="69" max="69" width="15.77734375" bestFit="1" customWidth="1"/>
    <col min="70" max="70" width="13" bestFit="1" customWidth="1"/>
    <col min="71" max="71" width="15.77734375" bestFit="1" customWidth="1"/>
    <col min="72" max="72" width="13" bestFit="1" customWidth="1"/>
    <col min="73" max="73" width="15.77734375" bestFit="1" customWidth="1"/>
    <col min="74" max="74" width="13" bestFit="1" customWidth="1"/>
    <col min="75" max="75" width="15.77734375" bestFit="1" customWidth="1"/>
    <col min="76" max="76" width="13" bestFit="1" customWidth="1"/>
    <col min="77" max="77" width="15.77734375" bestFit="1" customWidth="1"/>
    <col min="78" max="78" width="13" bestFit="1" customWidth="1"/>
    <col min="79" max="79" width="15.77734375" bestFit="1" customWidth="1"/>
    <col min="80" max="80" width="13" bestFit="1" customWidth="1"/>
    <col min="81" max="81" width="15.77734375" bestFit="1" customWidth="1"/>
    <col min="82" max="82" width="13" bestFit="1" customWidth="1"/>
    <col min="83" max="83" width="15.77734375" bestFit="1" customWidth="1"/>
    <col min="84" max="84" width="13" bestFit="1" customWidth="1"/>
    <col min="85" max="85" width="15.77734375" bestFit="1" customWidth="1"/>
    <col min="86" max="86" width="13" bestFit="1" customWidth="1"/>
    <col min="87" max="87" width="15.77734375" bestFit="1" customWidth="1"/>
    <col min="88" max="88" width="13" bestFit="1" customWidth="1"/>
    <col min="89" max="89" width="15.77734375" bestFit="1" customWidth="1"/>
    <col min="90" max="90" width="13" bestFit="1" customWidth="1"/>
    <col min="91" max="91" width="15.77734375" bestFit="1" customWidth="1"/>
    <col min="92" max="92" width="13" bestFit="1" customWidth="1"/>
    <col min="93" max="93" width="15.77734375" bestFit="1" customWidth="1"/>
    <col min="94" max="94" width="13" bestFit="1" customWidth="1"/>
    <col min="95" max="95" width="15.77734375" bestFit="1" customWidth="1"/>
    <col min="96" max="96" width="13" bestFit="1" customWidth="1"/>
    <col min="97" max="97" width="15.77734375" bestFit="1" customWidth="1"/>
    <col min="98" max="98" width="13" bestFit="1" customWidth="1"/>
    <col min="99" max="99" width="15.77734375" bestFit="1" customWidth="1"/>
    <col min="100" max="100" width="13" bestFit="1" customWidth="1"/>
    <col min="101" max="101" width="15.77734375" bestFit="1" customWidth="1"/>
    <col min="102" max="102" width="13" bestFit="1" customWidth="1"/>
    <col min="103" max="103" width="15.77734375" bestFit="1" customWidth="1"/>
    <col min="104" max="104" width="13" bestFit="1" customWidth="1"/>
    <col min="105" max="105" width="15.77734375" bestFit="1" customWidth="1"/>
    <col min="106" max="106" width="13" bestFit="1" customWidth="1"/>
    <col min="107" max="107" width="15.77734375" bestFit="1" customWidth="1"/>
    <col min="108" max="108" width="13" bestFit="1" customWidth="1"/>
    <col min="109" max="109" width="15.77734375" bestFit="1" customWidth="1"/>
    <col min="110" max="110" width="13" bestFit="1" customWidth="1"/>
    <col min="111" max="111" width="15.77734375" bestFit="1" customWidth="1"/>
    <col min="112" max="112" width="13" bestFit="1" customWidth="1"/>
    <col min="113" max="113" width="15.77734375" bestFit="1" customWidth="1"/>
    <col min="114" max="114" width="13" bestFit="1" customWidth="1"/>
    <col min="115" max="115" width="15.77734375" bestFit="1" customWidth="1"/>
    <col min="116" max="116" width="13" bestFit="1" customWidth="1"/>
    <col min="117" max="117" width="15.77734375" bestFit="1" customWidth="1"/>
    <col min="118" max="118" width="13" bestFit="1" customWidth="1"/>
    <col min="119" max="119" width="15.77734375" bestFit="1" customWidth="1"/>
    <col min="120" max="120" width="13" bestFit="1" customWidth="1"/>
    <col min="121" max="121" width="15.77734375" bestFit="1" customWidth="1"/>
    <col min="122" max="122" width="13" bestFit="1" customWidth="1"/>
    <col min="123" max="123" width="15.77734375" bestFit="1" customWidth="1"/>
    <col min="124" max="124" width="13" bestFit="1" customWidth="1"/>
    <col min="125" max="125" width="15.77734375" bestFit="1" customWidth="1"/>
    <col min="126" max="126" width="13" bestFit="1" customWidth="1"/>
    <col min="127" max="127" width="15.77734375" bestFit="1" customWidth="1"/>
    <col min="128" max="128" width="13" bestFit="1" customWidth="1"/>
    <col min="129" max="129" width="15.77734375" bestFit="1" customWidth="1"/>
    <col min="130" max="130" width="13" bestFit="1" customWidth="1"/>
    <col min="131" max="131" width="15.77734375" bestFit="1" customWidth="1"/>
    <col min="132" max="132" width="13" bestFit="1" customWidth="1"/>
    <col min="133" max="133" width="15.77734375" bestFit="1" customWidth="1"/>
    <col min="134" max="134" width="13" bestFit="1" customWidth="1"/>
    <col min="135" max="135" width="15.77734375" bestFit="1" customWidth="1"/>
    <col min="136" max="136" width="13" bestFit="1" customWidth="1"/>
    <col min="137" max="137" width="15.77734375" bestFit="1" customWidth="1"/>
    <col min="138" max="138" width="13" bestFit="1" customWidth="1"/>
    <col min="139" max="139" width="15.77734375" bestFit="1" customWidth="1"/>
    <col min="140" max="140" width="13" bestFit="1" customWidth="1"/>
    <col min="141" max="141" width="15.77734375" bestFit="1" customWidth="1"/>
    <col min="142" max="142" width="13" bestFit="1" customWidth="1"/>
    <col min="143" max="143" width="15.77734375" bestFit="1" customWidth="1"/>
    <col min="144" max="144" width="13" bestFit="1" customWidth="1"/>
    <col min="145" max="145" width="15.77734375" bestFit="1" customWidth="1"/>
    <col min="146" max="146" width="13" bestFit="1" customWidth="1"/>
    <col min="147" max="147" width="15.77734375" bestFit="1" customWidth="1"/>
    <col min="148" max="148" width="13" bestFit="1" customWidth="1"/>
    <col min="149" max="149" width="15.77734375" bestFit="1" customWidth="1"/>
    <col min="150" max="150" width="13" bestFit="1" customWidth="1"/>
    <col min="151" max="151" width="15.77734375" bestFit="1" customWidth="1"/>
    <col min="152" max="152" width="13" bestFit="1" customWidth="1"/>
    <col min="153" max="153" width="15.77734375" bestFit="1" customWidth="1"/>
    <col min="154" max="154" width="13" bestFit="1" customWidth="1"/>
    <col min="155" max="155" width="15.77734375" bestFit="1" customWidth="1"/>
    <col min="156" max="156" width="13" bestFit="1" customWidth="1"/>
    <col min="157" max="157" width="15.77734375" bestFit="1" customWidth="1"/>
    <col min="158" max="158" width="13" bestFit="1" customWidth="1"/>
    <col min="159" max="159" width="15.77734375" bestFit="1" customWidth="1"/>
    <col min="160" max="160" width="13" bestFit="1" customWidth="1"/>
    <col min="161" max="161" width="15.77734375" bestFit="1" customWidth="1"/>
    <col min="162" max="162" width="13" bestFit="1" customWidth="1"/>
    <col min="163" max="163" width="15.77734375" bestFit="1" customWidth="1"/>
    <col min="164" max="164" width="13" bestFit="1" customWidth="1"/>
    <col min="165" max="165" width="15.77734375" bestFit="1" customWidth="1"/>
    <col min="166" max="166" width="13" bestFit="1" customWidth="1"/>
    <col min="167" max="167" width="15.77734375" bestFit="1" customWidth="1"/>
    <col min="168" max="168" width="13" bestFit="1" customWidth="1"/>
    <col min="169" max="169" width="15.77734375" bestFit="1" customWidth="1"/>
    <col min="170" max="170" width="13" bestFit="1" customWidth="1"/>
    <col min="171" max="171" width="15.77734375" bestFit="1" customWidth="1"/>
    <col min="172" max="172" width="13" bestFit="1" customWidth="1"/>
    <col min="173" max="173" width="15.77734375" bestFit="1" customWidth="1"/>
    <col min="174" max="174" width="13" bestFit="1" customWidth="1"/>
    <col min="175" max="175" width="15.77734375" bestFit="1" customWidth="1"/>
    <col min="176" max="176" width="13" bestFit="1" customWidth="1"/>
    <col min="177" max="177" width="15.77734375" bestFit="1" customWidth="1"/>
    <col min="178" max="178" width="13" bestFit="1" customWidth="1"/>
    <col min="179" max="179" width="15.77734375" bestFit="1" customWidth="1"/>
    <col min="180" max="180" width="13" bestFit="1" customWidth="1"/>
    <col min="181" max="181" width="15.77734375" bestFit="1" customWidth="1"/>
    <col min="182" max="182" width="13" bestFit="1" customWidth="1"/>
    <col min="183" max="183" width="15.77734375" bestFit="1" customWidth="1"/>
    <col min="184" max="184" width="13" bestFit="1" customWidth="1"/>
    <col min="185" max="185" width="15.77734375" bestFit="1" customWidth="1"/>
    <col min="186" max="186" width="13" bestFit="1" customWidth="1"/>
    <col min="187" max="187" width="15.77734375" bestFit="1" customWidth="1"/>
    <col min="188" max="188" width="13" bestFit="1" customWidth="1"/>
    <col min="189" max="189" width="15.77734375" bestFit="1" customWidth="1"/>
    <col min="190" max="190" width="13" bestFit="1" customWidth="1"/>
    <col min="191" max="191" width="15.77734375" bestFit="1" customWidth="1"/>
    <col min="192" max="192" width="13" bestFit="1" customWidth="1"/>
    <col min="193" max="193" width="15.77734375" bestFit="1" customWidth="1"/>
    <col min="194" max="194" width="13" bestFit="1" customWidth="1"/>
    <col min="195" max="195" width="15.77734375" bestFit="1" customWidth="1"/>
    <col min="196" max="196" width="13" bestFit="1" customWidth="1"/>
    <col min="197" max="197" width="15.77734375" bestFit="1" customWidth="1"/>
    <col min="198" max="198" width="13" bestFit="1" customWidth="1"/>
    <col min="199" max="199" width="15.77734375" bestFit="1" customWidth="1"/>
    <col min="200" max="200" width="13" bestFit="1" customWidth="1"/>
    <col min="201" max="201" width="15.77734375" bestFit="1" customWidth="1"/>
    <col min="202" max="202" width="13" bestFit="1" customWidth="1"/>
    <col min="203" max="203" width="15.77734375" bestFit="1" customWidth="1"/>
    <col min="204" max="204" width="13" bestFit="1" customWidth="1"/>
    <col min="205" max="205" width="15.77734375" bestFit="1" customWidth="1"/>
    <col min="206" max="206" width="13" bestFit="1" customWidth="1"/>
    <col min="207" max="207" width="15.77734375" bestFit="1" customWidth="1"/>
    <col min="208" max="208" width="13" bestFit="1" customWidth="1"/>
    <col min="209" max="209" width="15.77734375" bestFit="1" customWidth="1"/>
    <col min="210" max="210" width="13" bestFit="1" customWidth="1"/>
    <col min="211" max="211" width="15.77734375" bestFit="1" customWidth="1"/>
    <col min="212" max="212" width="13" bestFit="1" customWidth="1"/>
    <col min="213" max="213" width="15.77734375" bestFit="1" customWidth="1"/>
    <col min="214" max="214" width="13" bestFit="1" customWidth="1"/>
    <col min="215" max="215" width="15.77734375" bestFit="1" customWidth="1"/>
    <col min="216" max="216" width="13" bestFit="1" customWidth="1"/>
    <col min="217" max="217" width="15.77734375" bestFit="1" customWidth="1"/>
    <col min="218" max="218" width="13" bestFit="1" customWidth="1"/>
    <col min="219" max="219" width="15.77734375" bestFit="1" customWidth="1"/>
    <col min="220" max="220" width="13" bestFit="1" customWidth="1"/>
    <col min="221" max="221" width="15.77734375" bestFit="1" customWidth="1"/>
    <col min="222" max="222" width="13" bestFit="1" customWidth="1"/>
    <col min="223" max="223" width="15.77734375" bestFit="1" customWidth="1"/>
    <col min="224" max="224" width="13" bestFit="1" customWidth="1"/>
    <col min="225" max="225" width="15.77734375" bestFit="1" customWidth="1"/>
    <col min="226" max="226" width="13" bestFit="1" customWidth="1"/>
    <col min="227" max="227" width="15.77734375" bestFit="1" customWidth="1"/>
    <col min="228" max="228" width="13" bestFit="1" customWidth="1"/>
    <col min="229" max="229" width="15.77734375" bestFit="1" customWidth="1"/>
    <col min="230" max="230" width="13" bestFit="1" customWidth="1"/>
    <col min="231" max="231" width="15.77734375" bestFit="1" customWidth="1"/>
    <col min="232" max="232" width="13" bestFit="1" customWidth="1"/>
    <col min="233" max="233" width="15.77734375" bestFit="1" customWidth="1"/>
    <col min="234" max="234" width="13" bestFit="1" customWidth="1"/>
    <col min="235" max="235" width="15.77734375" bestFit="1" customWidth="1"/>
    <col min="236" max="236" width="13" bestFit="1" customWidth="1"/>
    <col min="237" max="237" width="15.77734375" bestFit="1" customWidth="1"/>
    <col min="238" max="238" width="13" bestFit="1" customWidth="1"/>
    <col min="239" max="239" width="15.77734375" bestFit="1" customWidth="1"/>
    <col min="240" max="240" width="13" bestFit="1" customWidth="1"/>
    <col min="241" max="241" width="15.77734375" bestFit="1" customWidth="1"/>
    <col min="242" max="242" width="13" bestFit="1" customWidth="1"/>
    <col min="243" max="243" width="15.77734375" bestFit="1" customWidth="1"/>
    <col min="244" max="244" width="13" bestFit="1" customWidth="1"/>
    <col min="245" max="245" width="15.77734375" bestFit="1" customWidth="1"/>
    <col min="246" max="246" width="13" bestFit="1" customWidth="1"/>
    <col min="247" max="247" width="15.77734375" bestFit="1" customWidth="1"/>
    <col min="248" max="248" width="13" bestFit="1" customWidth="1"/>
    <col min="249" max="249" width="15.77734375" bestFit="1" customWidth="1"/>
    <col min="250" max="250" width="13" bestFit="1" customWidth="1"/>
    <col min="251" max="251" width="15.77734375" bestFit="1" customWidth="1"/>
    <col min="252" max="252" width="13" bestFit="1" customWidth="1"/>
    <col min="253" max="253" width="15.77734375" bestFit="1" customWidth="1"/>
    <col min="254" max="254" width="13" bestFit="1" customWidth="1"/>
    <col min="255" max="255" width="15.77734375" bestFit="1" customWidth="1"/>
    <col min="256" max="256" width="13" bestFit="1" customWidth="1"/>
    <col min="257" max="257" width="15.77734375" bestFit="1" customWidth="1"/>
    <col min="258" max="258" width="13" bestFit="1" customWidth="1"/>
    <col min="259" max="259" width="15.77734375" bestFit="1" customWidth="1"/>
    <col min="260" max="260" width="13" bestFit="1" customWidth="1"/>
    <col min="261" max="261" width="15.77734375" bestFit="1" customWidth="1"/>
    <col min="262" max="262" width="13" bestFit="1" customWidth="1"/>
    <col min="263" max="263" width="15.77734375" bestFit="1" customWidth="1"/>
    <col min="264" max="264" width="13" bestFit="1" customWidth="1"/>
    <col min="265" max="265" width="15.77734375" bestFit="1" customWidth="1"/>
    <col min="266" max="266" width="13" bestFit="1" customWidth="1"/>
    <col min="267" max="267" width="15.77734375" bestFit="1" customWidth="1"/>
    <col min="268" max="268" width="13" bestFit="1" customWidth="1"/>
    <col min="269" max="269" width="15.77734375" bestFit="1" customWidth="1"/>
    <col min="270" max="270" width="13" bestFit="1" customWidth="1"/>
    <col min="271" max="271" width="15.77734375" bestFit="1" customWidth="1"/>
    <col min="272" max="272" width="13" bestFit="1" customWidth="1"/>
    <col min="273" max="273" width="15.77734375" bestFit="1" customWidth="1"/>
    <col min="274" max="274" width="13" bestFit="1" customWidth="1"/>
    <col min="275" max="275" width="15.77734375" bestFit="1" customWidth="1"/>
    <col min="276" max="276" width="13" bestFit="1" customWidth="1"/>
    <col min="277" max="277" width="15.77734375" bestFit="1" customWidth="1"/>
    <col min="278" max="278" width="13" bestFit="1" customWidth="1"/>
    <col min="279" max="279" width="15.77734375" bestFit="1" customWidth="1"/>
    <col min="280" max="280" width="13" bestFit="1" customWidth="1"/>
    <col min="281" max="281" width="15.77734375" bestFit="1" customWidth="1"/>
    <col min="282" max="282" width="13" bestFit="1" customWidth="1"/>
    <col min="283" max="283" width="15.77734375" bestFit="1" customWidth="1"/>
    <col min="284" max="284" width="13" bestFit="1" customWidth="1"/>
    <col min="285" max="285" width="15.77734375" bestFit="1" customWidth="1"/>
    <col min="286" max="286" width="13" bestFit="1" customWidth="1"/>
    <col min="287" max="287" width="15.77734375" bestFit="1" customWidth="1"/>
    <col min="288" max="288" width="13" bestFit="1" customWidth="1"/>
    <col min="289" max="289" width="15.77734375" bestFit="1" customWidth="1"/>
    <col min="290" max="290" width="13" bestFit="1" customWidth="1"/>
    <col min="291" max="291" width="15.77734375" bestFit="1" customWidth="1"/>
    <col min="292" max="292" width="13" bestFit="1" customWidth="1"/>
    <col min="293" max="293" width="15.77734375" bestFit="1" customWidth="1"/>
    <col min="294" max="294" width="13" bestFit="1" customWidth="1"/>
    <col min="295" max="295" width="15.77734375" bestFit="1" customWidth="1"/>
    <col min="296" max="296" width="13" bestFit="1" customWidth="1"/>
    <col min="297" max="297" width="15.77734375" bestFit="1" customWidth="1"/>
    <col min="298" max="298" width="13" bestFit="1" customWidth="1"/>
    <col min="299" max="299" width="15.77734375" bestFit="1" customWidth="1"/>
    <col min="300" max="300" width="13" bestFit="1" customWidth="1"/>
    <col min="301" max="301" width="15.77734375" bestFit="1" customWidth="1"/>
    <col min="302" max="302" width="13" bestFit="1" customWidth="1"/>
    <col min="303" max="303" width="15.77734375" bestFit="1" customWidth="1"/>
    <col min="304" max="304" width="13" bestFit="1" customWidth="1"/>
    <col min="305" max="305" width="15.77734375" bestFit="1" customWidth="1"/>
    <col min="306" max="306" width="13" bestFit="1" customWidth="1"/>
    <col min="307" max="307" width="15.77734375" bestFit="1" customWidth="1"/>
    <col min="308" max="308" width="13" bestFit="1" customWidth="1"/>
    <col min="309" max="309" width="15.77734375" bestFit="1" customWidth="1"/>
    <col min="310" max="310" width="13" bestFit="1" customWidth="1"/>
    <col min="311" max="311" width="15.77734375" bestFit="1" customWidth="1"/>
    <col min="312" max="312" width="13" bestFit="1" customWidth="1"/>
    <col min="313" max="313" width="15.77734375" bestFit="1" customWidth="1"/>
    <col min="314" max="314" width="13" bestFit="1" customWidth="1"/>
    <col min="315" max="315" width="15.77734375" bestFit="1" customWidth="1"/>
    <col min="316" max="316" width="13" bestFit="1" customWidth="1"/>
    <col min="317" max="317" width="15.77734375" bestFit="1" customWidth="1"/>
    <col min="318" max="318" width="13" bestFit="1" customWidth="1"/>
    <col min="319" max="319" width="15.77734375" bestFit="1" customWidth="1"/>
    <col min="320" max="320" width="13" bestFit="1" customWidth="1"/>
    <col min="321" max="321" width="15.77734375" bestFit="1" customWidth="1"/>
    <col min="322" max="322" width="13" bestFit="1" customWidth="1"/>
    <col min="323" max="323" width="15.77734375" bestFit="1" customWidth="1"/>
    <col min="324" max="324" width="13" bestFit="1" customWidth="1"/>
    <col min="325" max="325" width="15.77734375" bestFit="1" customWidth="1"/>
    <col min="326" max="326" width="13" bestFit="1" customWidth="1"/>
    <col min="327" max="327" width="15.77734375" bestFit="1" customWidth="1"/>
    <col min="328" max="328" width="13" bestFit="1" customWidth="1"/>
    <col min="329" max="329" width="15.77734375" bestFit="1" customWidth="1"/>
    <col min="330" max="330" width="13" bestFit="1" customWidth="1"/>
    <col min="331" max="331" width="15.77734375" bestFit="1" customWidth="1"/>
    <col min="332" max="332" width="13" bestFit="1" customWidth="1"/>
    <col min="333" max="333" width="15.77734375" bestFit="1" customWidth="1"/>
    <col min="334" max="334" width="13" bestFit="1" customWidth="1"/>
    <col min="335" max="335" width="15.77734375" bestFit="1" customWidth="1"/>
    <col min="336" max="336" width="13" bestFit="1" customWidth="1"/>
    <col min="337" max="337" width="15.77734375" bestFit="1" customWidth="1"/>
    <col min="338" max="338" width="13" bestFit="1" customWidth="1"/>
    <col min="339" max="339" width="15.77734375" bestFit="1" customWidth="1"/>
    <col min="340" max="340" width="13" bestFit="1" customWidth="1"/>
    <col min="341" max="341" width="15.77734375" bestFit="1" customWidth="1"/>
    <col min="342" max="342" width="13" bestFit="1" customWidth="1"/>
    <col min="343" max="343" width="15.77734375" bestFit="1" customWidth="1"/>
    <col min="344" max="344" width="13" bestFit="1" customWidth="1"/>
    <col min="345" max="345" width="15.77734375" bestFit="1" customWidth="1"/>
    <col min="346" max="346" width="13" bestFit="1" customWidth="1"/>
    <col min="347" max="347" width="15.77734375" bestFit="1" customWidth="1"/>
    <col min="348" max="348" width="13" bestFit="1" customWidth="1"/>
    <col min="349" max="349" width="15.77734375" bestFit="1" customWidth="1"/>
    <col min="350" max="350" width="13" bestFit="1" customWidth="1"/>
    <col min="351" max="351" width="15.77734375" bestFit="1" customWidth="1"/>
    <col min="352" max="352" width="13" bestFit="1" customWidth="1"/>
    <col min="353" max="353" width="15.77734375" bestFit="1" customWidth="1"/>
    <col min="354" max="354" width="13" bestFit="1" customWidth="1"/>
    <col min="355" max="355" width="15.77734375" bestFit="1" customWidth="1"/>
    <col min="356" max="356" width="13" bestFit="1" customWidth="1"/>
    <col min="357" max="357" width="15.77734375" bestFit="1" customWidth="1"/>
    <col min="358" max="358" width="13" bestFit="1" customWidth="1"/>
    <col min="359" max="359" width="15.77734375" bestFit="1" customWidth="1"/>
    <col min="360" max="360" width="13" bestFit="1" customWidth="1"/>
    <col min="361" max="361" width="15.77734375" bestFit="1" customWidth="1"/>
    <col min="362" max="362" width="13" bestFit="1" customWidth="1"/>
    <col min="363" max="363" width="15.77734375" bestFit="1" customWidth="1"/>
    <col min="364" max="364" width="13" bestFit="1" customWidth="1"/>
    <col min="365" max="365" width="15.77734375" bestFit="1" customWidth="1"/>
    <col min="366" max="366" width="13" bestFit="1" customWidth="1"/>
    <col min="367" max="367" width="15.77734375" bestFit="1" customWidth="1"/>
    <col min="368" max="368" width="13" bestFit="1" customWidth="1"/>
    <col min="369" max="369" width="15.77734375" bestFit="1" customWidth="1"/>
    <col min="370" max="370" width="13" bestFit="1" customWidth="1"/>
    <col min="371" max="371" width="15.77734375" bestFit="1" customWidth="1"/>
    <col min="372" max="372" width="13" bestFit="1" customWidth="1"/>
    <col min="373" max="373" width="15.77734375" bestFit="1" customWidth="1"/>
    <col min="374" max="374" width="13" bestFit="1" customWidth="1"/>
    <col min="375" max="375" width="15.77734375" bestFit="1" customWidth="1"/>
    <col min="376" max="376" width="13" bestFit="1" customWidth="1"/>
    <col min="377" max="377" width="15.77734375" bestFit="1" customWidth="1"/>
    <col min="378" max="378" width="13" bestFit="1" customWidth="1"/>
    <col min="379" max="379" width="15.77734375" bestFit="1" customWidth="1"/>
    <col min="380" max="380" width="13" bestFit="1" customWidth="1"/>
    <col min="381" max="381" width="15.77734375" bestFit="1" customWidth="1"/>
    <col min="382" max="382" width="13" bestFit="1" customWidth="1"/>
    <col min="383" max="383" width="15.77734375" bestFit="1" customWidth="1"/>
    <col min="384" max="384" width="13" bestFit="1" customWidth="1"/>
    <col min="385" max="385" width="15.77734375" bestFit="1" customWidth="1"/>
    <col min="386" max="386" width="13" bestFit="1" customWidth="1"/>
    <col min="387" max="387" width="15.77734375" bestFit="1" customWidth="1"/>
    <col min="388" max="388" width="13" bestFit="1" customWidth="1"/>
    <col min="389" max="389" width="15.77734375" bestFit="1" customWidth="1"/>
    <col min="390" max="390" width="13" bestFit="1" customWidth="1"/>
    <col min="391" max="391" width="15.77734375" bestFit="1" customWidth="1"/>
    <col min="392" max="392" width="13" bestFit="1" customWidth="1"/>
    <col min="393" max="393" width="15.77734375" bestFit="1" customWidth="1"/>
    <col min="394" max="394" width="13" bestFit="1" customWidth="1"/>
    <col min="395" max="395" width="15.77734375" bestFit="1" customWidth="1"/>
    <col min="396" max="396" width="13" bestFit="1" customWidth="1"/>
    <col min="397" max="397" width="15.77734375" bestFit="1" customWidth="1"/>
    <col min="398" max="398" width="13" bestFit="1" customWidth="1"/>
    <col min="399" max="399" width="15.77734375" bestFit="1" customWidth="1"/>
    <col min="400" max="400" width="13" bestFit="1" customWidth="1"/>
    <col min="401" max="401" width="15.77734375" bestFit="1" customWidth="1"/>
    <col min="402" max="402" width="13" bestFit="1" customWidth="1"/>
    <col min="403" max="403" width="15.77734375" bestFit="1" customWidth="1"/>
    <col min="404" max="404" width="13" bestFit="1" customWidth="1"/>
    <col min="405" max="405" width="15.77734375" bestFit="1" customWidth="1"/>
    <col min="406" max="406" width="13" bestFit="1" customWidth="1"/>
    <col min="407" max="407" width="15.77734375" bestFit="1" customWidth="1"/>
    <col min="408" max="408" width="13" bestFit="1" customWidth="1"/>
    <col min="409" max="409" width="15.77734375" bestFit="1" customWidth="1"/>
    <col min="410" max="410" width="13" bestFit="1" customWidth="1"/>
    <col min="411" max="411" width="15.77734375" bestFit="1" customWidth="1"/>
    <col min="412" max="412" width="13" bestFit="1" customWidth="1"/>
    <col min="413" max="413" width="15.77734375" bestFit="1" customWidth="1"/>
    <col min="414" max="414" width="13" bestFit="1" customWidth="1"/>
    <col min="415" max="415" width="15.77734375" bestFit="1" customWidth="1"/>
    <col min="416" max="416" width="13" bestFit="1" customWidth="1"/>
    <col min="417" max="417" width="15.77734375" bestFit="1" customWidth="1"/>
    <col min="418" max="418" width="13" bestFit="1" customWidth="1"/>
    <col min="419" max="419" width="15.77734375" bestFit="1" customWidth="1"/>
    <col min="420" max="420" width="13" bestFit="1" customWidth="1"/>
    <col min="421" max="421" width="15.77734375" bestFit="1" customWidth="1"/>
    <col min="422" max="422" width="13" bestFit="1" customWidth="1"/>
    <col min="423" max="423" width="15.77734375" bestFit="1" customWidth="1"/>
    <col min="424" max="424" width="13" bestFit="1" customWidth="1"/>
    <col min="425" max="425" width="15.77734375" bestFit="1" customWidth="1"/>
    <col min="426" max="426" width="13" bestFit="1" customWidth="1"/>
    <col min="427" max="427" width="15.77734375" bestFit="1" customWidth="1"/>
    <col min="428" max="428" width="13" bestFit="1" customWidth="1"/>
    <col min="429" max="429" width="15.77734375" bestFit="1" customWidth="1"/>
    <col min="430" max="430" width="13" bestFit="1" customWidth="1"/>
    <col min="431" max="431" width="15.77734375" bestFit="1" customWidth="1"/>
    <col min="432" max="432" width="13" bestFit="1" customWidth="1"/>
    <col min="433" max="433" width="15.77734375" bestFit="1" customWidth="1"/>
    <col min="434" max="434" width="13" bestFit="1" customWidth="1"/>
    <col min="435" max="435" width="15.77734375" bestFit="1" customWidth="1"/>
    <col min="436" max="436" width="13" bestFit="1" customWidth="1"/>
    <col min="437" max="437" width="15.77734375" bestFit="1" customWidth="1"/>
    <col min="438" max="438" width="13" bestFit="1" customWidth="1"/>
    <col min="439" max="439" width="15.77734375" bestFit="1" customWidth="1"/>
    <col min="440" max="440" width="13" bestFit="1" customWidth="1"/>
    <col min="441" max="441" width="15.77734375" bestFit="1" customWidth="1"/>
    <col min="442" max="442" width="13" bestFit="1" customWidth="1"/>
    <col min="443" max="443" width="15.77734375" bestFit="1" customWidth="1"/>
    <col min="444" max="444" width="13" bestFit="1" customWidth="1"/>
    <col min="445" max="445" width="15.77734375" bestFit="1" customWidth="1"/>
    <col min="446" max="446" width="13" bestFit="1" customWidth="1"/>
    <col min="447" max="447" width="15.77734375" bestFit="1" customWidth="1"/>
    <col min="448" max="448" width="13" bestFit="1" customWidth="1"/>
    <col min="449" max="449" width="15.77734375" bestFit="1" customWidth="1"/>
    <col min="450" max="450" width="13" bestFit="1" customWidth="1"/>
    <col min="451" max="451" width="15.77734375" bestFit="1" customWidth="1"/>
    <col min="452" max="452" width="13" bestFit="1" customWidth="1"/>
    <col min="453" max="453" width="15.77734375" bestFit="1" customWidth="1"/>
    <col min="454" max="454" width="13" bestFit="1" customWidth="1"/>
    <col min="455" max="455" width="15.77734375" bestFit="1" customWidth="1"/>
    <col min="456" max="456" width="13" bestFit="1" customWidth="1"/>
    <col min="457" max="457" width="15.77734375" bestFit="1" customWidth="1"/>
    <col min="458" max="458" width="13" bestFit="1" customWidth="1"/>
    <col min="459" max="459" width="15.77734375" bestFit="1" customWidth="1"/>
    <col min="460" max="460" width="13" bestFit="1" customWidth="1"/>
    <col min="461" max="461" width="15.77734375" bestFit="1" customWidth="1"/>
    <col min="462" max="462" width="13" bestFit="1" customWidth="1"/>
    <col min="463" max="463" width="15.77734375" bestFit="1" customWidth="1"/>
    <col min="464" max="464" width="13" bestFit="1" customWidth="1"/>
    <col min="465" max="465" width="15.77734375" bestFit="1" customWidth="1"/>
    <col min="466" max="466" width="13" bestFit="1" customWidth="1"/>
    <col min="467" max="467" width="15.77734375" bestFit="1" customWidth="1"/>
    <col min="468" max="468" width="13" bestFit="1" customWidth="1"/>
    <col min="469" max="469" width="15.77734375" bestFit="1" customWidth="1"/>
    <col min="470" max="470" width="13" bestFit="1" customWidth="1"/>
    <col min="471" max="471" width="15.77734375" bestFit="1" customWidth="1"/>
    <col min="472" max="472" width="13" bestFit="1" customWidth="1"/>
    <col min="473" max="473" width="15.77734375" bestFit="1" customWidth="1"/>
    <col min="474" max="474" width="13" bestFit="1" customWidth="1"/>
    <col min="475" max="475" width="15.77734375" bestFit="1" customWidth="1"/>
    <col min="476" max="476" width="13" bestFit="1" customWidth="1"/>
    <col min="477" max="477" width="15.77734375" bestFit="1" customWidth="1"/>
    <col min="478" max="478" width="13" bestFit="1" customWidth="1"/>
    <col min="479" max="479" width="15.77734375" bestFit="1" customWidth="1"/>
    <col min="480" max="480" width="13" bestFit="1" customWidth="1"/>
    <col min="481" max="481" width="15.77734375" bestFit="1" customWidth="1"/>
    <col min="482" max="482" width="13" bestFit="1" customWidth="1"/>
    <col min="483" max="483" width="15.77734375" bestFit="1" customWidth="1"/>
    <col min="484" max="484" width="13" bestFit="1" customWidth="1"/>
    <col min="485" max="485" width="15.77734375" bestFit="1" customWidth="1"/>
    <col min="486" max="486" width="13" bestFit="1" customWidth="1"/>
    <col min="487" max="487" width="15.77734375" bestFit="1" customWidth="1"/>
    <col min="488" max="488" width="13" bestFit="1" customWidth="1"/>
    <col min="489" max="489" width="15.77734375" bestFit="1" customWidth="1"/>
    <col min="490" max="490" width="13" bestFit="1" customWidth="1"/>
    <col min="491" max="491" width="15.77734375" bestFit="1" customWidth="1"/>
    <col min="492" max="492" width="13" bestFit="1" customWidth="1"/>
    <col min="493" max="493" width="15.77734375" bestFit="1" customWidth="1"/>
    <col min="494" max="494" width="13" bestFit="1" customWidth="1"/>
    <col min="495" max="495" width="15.77734375" bestFit="1" customWidth="1"/>
    <col min="496" max="496" width="13" bestFit="1" customWidth="1"/>
    <col min="497" max="497" width="15.77734375" bestFit="1" customWidth="1"/>
    <col min="498" max="498" width="13" bestFit="1" customWidth="1"/>
    <col min="499" max="499" width="15.77734375" bestFit="1" customWidth="1"/>
    <col min="500" max="500" width="13" bestFit="1" customWidth="1"/>
    <col min="501" max="501" width="15.77734375" bestFit="1" customWidth="1"/>
    <col min="502" max="502" width="13" bestFit="1" customWidth="1"/>
    <col min="503" max="503" width="15.77734375" bestFit="1" customWidth="1"/>
    <col min="504" max="504" width="13" bestFit="1" customWidth="1"/>
    <col min="505" max="505" width="15.77734375" bestFit="1" customWidth="1"/>
    <col min="506" max="506" width="13" bestFit="1" customWidth="1"/>
    <col min="507" max="507" width="15.77734375" bestFit="1" customWidth="1"/>
    <col min="508" max="508" width="13" bestFit="1" customWidth="1"/>
    <col min="509" max="509" width="15.77734375" bestFit="1" customWidth="1"/>
    <col min="510" max="510" width="13" bestFit="1" customWidth="1"/>
    <col min="511" max="511" width="15.77734375" bestFit="1" customWidth="1"/>
    <col min="512" max="512" width="13" bestFit="1" customWidth="1"/>
    <col min="513" max="513" width="15.77734375" bestFit="1" customWidth="1"/>
    <col min="514" max="514" width="13" bestFit="1" customWidth="1"/>
    <col min="515" max="515" width="15.77734375" bestFit="1" customWidth="1"/>
    <col min="516" max="516" width="13" bestFit="1" customWidth="1"/>
    <col min="517" max="517" width="15.77734375" bestFit="1" customWidth="1"/>
    <col min="518" max="518" width="13" bestFit="1" customWidth="1"/>
    <col min="519" max="519" width="15.77734375" bestFit="1" customWidth="1"/>
    <col min="520" max="520" width="13" bestFit="1" customWidth="1"/>
    <col min="521" max="521" width="15.77734375" bestFit="1" customWidth="1"/>
    <col min="522" max="522" width="13" bestFit="1" customWidth="1"/>
    <col min="523" max="523" width="15.77734375" bestFit="1" customWidth="1"/>
    <col min="524" max="524" width="13" bestFit="1" customWidth="1"/>
    <col min="525" max="525" width="15.77734375" bestFit="1" customWidth="1"/>
    <col min="526" max="526" width="13" bestFit="1" customWidth="1"/>
    <col min="527" max="527" width="15.77734375" bestFit="1" customWidth="1"/>
    <col min="528" max="528" width="13" bestFit="1" customWidth="1"/>
    <col min="529" max="529" width="15.77734375" bestFit="1" customWidth="1"/>
    <col min="530" max="530" width="13" bestFit="1" customWidth="1"/>
    <col min="531" max="531" width="15.77734375" bestFit="1" customWidth="1"/>
    <col min="532" max="532" width="13" bestFit="1" customWidth="1"/>
    <col min="533" max="533" width="15.77734375" bestFit="1" customWidth="1"/>
    <col min="534" max="534" width="13" bestFit="1" customWidth="1"/>
    <col min="535" max="535" width="15.77734375" bestFit="1" customWidth="1"/>
    <col min="536" max="536" width="13" bestFit="1" customWidth="1"/>
    <col min="537" max="537" width="15.77734375" bestFit="1" customWidth="1"/>
    <col min="538" max="538" width="13" bestFit="1" customWidth="1"/>
    <col min="539" max="539" width="15.77734375" bestFit="1" customWidth="1"/>
    <col min="540" max="540" width="13" bestFit="1" customWidth="1"/>
    <col min="541" max="541" width="15.77734375" bestFit="1" customWidth="1"/>
    <col min="542" max="542" width="13" bestFit="1" customWidth="1"/>
    <col min="543" max="543" width="15.77734375" bestFit="1" customWidth="1"/>
    <col min="544" max="544" width="13" bestFit="1" customWidth="1"/>
    <col min="545" max="545" width="15.77734375" bestFit="1" customWidth="1"/>
    <col min="546" max="546" width="13" bestFit="1" customWidth="1"/>
    <col min="547" max="547" width="15.77734375" bestFit="1" customWidth="1"/>
    <col min="548" max="548" width="13" bestFit="1" customWidth="1"/>
    <col min="549" max="549" width="15.77734375" bestFit="1" customWidth="1"/>
    <col min="550" max="550" width="13" bestFit="1" customWidth="1"/>
    <col min="551" max="551" width="15.77734375" bestFit="1" customWidth="1"/>
    <col min="552" max="552" width="13" bestFit="1" customWidth="1"/>
    <col min="553" max="553" width="15.77734375" bestFit="1" customWidth="1"/>
    <col min="554" max="554" width="13" bestFit="1" customWidth="1"/>
    <col min="555" max="555" width="15.77734375" bestFit="1" customWidth="1"/>
    <col min="556" max="556" width="13" bestFit="1" customWidth="1"/>
    <col min="557" max="557" width="15.77734375" bestFit="1" customWidth="1"/>
    <col min="558" max="558" width="13" bestFit="1" customWidth="1"/>
    <col min="559" max="559" width="15.77734375" bestFit="1" customWidth="1"/>
    <col min="560" max="560" width="13" bestFit="1" customWidth="1"/>
    <col min="561" max="561" width="15.77734375" bestFit="1" customWidth="1"/>
    <col min="562" max="562" width="13" bestFit="1" customWidth="1"/>
    <col min="563" max="563" width="15.77734375" bestFit="1" customWidth="1"/>
    <col min="564" max="564" width="13" bestFit="1" customWidth="1"/>
    <col min="565" max="565" width="15.77734375" bestFit="1" customWidth="1"/>
    <col min="566" max="566" width="13" bestFit="1" customWidth="1"/>
    <col min="567" max="567" width="15.77734375" bestFit="1" customWidth="1"/>
    <col min="568" max="568" width="13" bestFit="1" customWidth="1"/>
    <col min="569" max="569" width="15.77734375" bestFit="1" customWidth="1"/>
    <col min="570" max="570" width="13" bestFit="1" customWidth="1"/>
    <col min="571" max="571" width="15.77734375" bestFit="1" customWidth="1"/>
    <col min="572" max="572" width="13" bestFit="1" customWidth="1"/>
    <col min="573" max="573" width="15.77734375" bestFit="1" customWidth="1"/>
    <col min="574" max="574" width="13" bestFit="1" customWidth="1"/>
    <col min="575" max="575" width="15.77734375" bestFit="1" customWidth="1"/>
    <col min="576" max="576" width="13" bestFit="1" customWidth="1"/>
    <col min="577" max="577" width="15.77734375" bestFit="1" customWidth="1"/>
    <col min="578" max="578" width="13" bestFit="1" customWidth="1"/>
    <col min="579" max="579" width="15.77734375" bestFit="1" customWidth="1"/>
    <col min="580" max="580" width="13" bestFit="1" customWidth="1"/>
    <col min="581" max="581" width="15.77734375" bestFit="1" customWidth="1"/>
    <col min="582" max="582" width="13" bestFit="1" customWidth="1"/>
    <col min="583" max="583" width="15.77734375" bestFit="1" customWidth="1"/>
    <col min="584" max="584" width="13" bestFit="1" customWidth="1"/>
    <col min="585" max="585" width="15.77734375" bestFit="1" customWidth="1"/>
    <col min="586" max="586" width="13" bestFit="1" customWidth="1"/>
    <col min="587" max="587" width="15.77734375" bestFit="1" customWidth="1"/>
    <col min="588" max="588" width="13" bestFit="1" customWidth="1"/>
    <col min="589" max="589" width="15.77734375" bestFit="1" customWidth="1"/>
    <col min="590" max="590" width="13" bestFit="1" customWidth="1"/>
    <col min="591" max="591" width="15.77734375" bestFit="1" customWidth="1"/>
    <col min="592" max="592" width="13" bestFit="1" customWidth="1"/>
    <col min="593" max="593" width="15.77734375" bestFit="1" customWidth="1"/>
    <col min="594" max="594" width="13" bestFit="1" customWidth="1"/>
    <col min="595" max="595" width="15.77734375" bestFit="1" customWidth="1"/>
    <col min="596" max="596" width="13" bestFit="1" customWidth="1"/>
    <col min="597" max="597" width="15.77734375" bestFit="1" customWidth="1"/>
    <col min="598" max="598" width="13" bestFit="1" customWidth="1"/>
    <col min="599" max="599" width="15.77734375" bestFit="1" customWidth="1"/>
    <col min="600" max="600" width="13" bestFit="1" customWidth="1"/>
    <col min="601" max="601" width="15.77734375" bestFit="1" customWidth="1"/>
    <col min="602" max="602" width="13" bestFit="1" customWidth="1"/>
    <col min="603" max="603" width="15.77734375" bestFit="1" customWidth="1"/>
    <col min="604" max="604" width="13" bestFit="1" customWidth="1"/>
    <col min="605" max="605" width="15.77734375" bestFit="1" customWidth="1"/>
    <col min="606" max="606" width="13" bestFit="1" customWidth="1"/>
    <col min="607" max="607" width="15.77734375" bestFit="1" customWidth="1"/>
    <col min="608" max="608" width="13" bestFit="1" customWidth="1"/>
    <col min="609" max="609" width="15.77734375" bestFit="1" customWidth="1"/>
    <col min="610" max="610" width="13" bestFit="1" customWidth="1"/>
    <col min="611" max="611" width="15.77734375" bestFit="1" customWidth="1"/>
    <col min="612" max="612" width="13" bestFit="1" customWidth="1"/>
    <col min="613" max="613" width="15.77734375" bestFit="1" customWidth="1"/>
    <col min="614" max="614" width="13" bestFit="1" customWidth="1"/>
    <col min="615" max="615" width="15.77734375" bestFit="1" customWidth="1"/>
    <col min="616" max="616" width="13" bestFit="1" customWidth="1"/>
    <col min="617" max="617" width="15.77734375" bestFit="1" customWidth="1"/>
    <col min="618" max="618" width="13" bestFit="1" customWidth="1"/>
    <col min="619" max="619" width="15.77734375" bestFit="1" customWidth="1"/>
    <col min="620" max="620" width="13" bestFit="1" customWidth="1"/>
    <col min="621" max="621" width="15.77734375" bestFit="1" customWidth="1"/>
    <col min="622" max="622" width="13" bestFit="1" customWidth="1"/>
    <col min="623" max="623" width="15.77734375" bestFit="1" customWidth="1"/>
    <col min="624" max="624" width="13" bestFit="1" customWidth="1"/>
    <col min="625" max="625" width="15.77734375" bestFit="1" customWidth="1"/>
    <col min="626" max="626" width="13" bestFit="1" customWidth="1"/>
    <col min="627" max="627" width="15.77734375" bestFit="1" customWidth="1"/>
    <col min="628" max="628" width="13" bestFit="1" customWidth="1"/>
    <col min="629" max="629" width="15.77734375" bestFit="1" customWidth="1"/>
    <col min="630" max="630" width="13" bestFit="1" customWidth="1"/>
    <col min="631" max="631" width="15.77734375" bestFit="1" customWidth="1"/>
    <col min="632" max="632" width="13" bestFit="1" customWidth="1"/>
    <col min="633" max="633" width="15.77734375" bestFit="1" customWidth="1"/>
    <col min="634" max="634" width="13" bestFit="1" customWidth="1"/>
    <col min="635" max="635" width="15.77734375" bestFit="1" customWidth="1"/>
    <col min="636" max="636" width="13" bestFit="1" customWidth="1"/>
    <col min="637" max="637" width="15.77734375" bestFit="1" customWidth="1"/>
    <col min="638" max="638" width="13" bestFit="1" customWidth="1"/>
    <col min="639" max="639" width="15.77734375" bestFit="1" customWidth="1"/>
    <col min="640" max="640" width="13" bestFit="1" customWidth="1"/>
    <col min="641" max="641" width="15.77734375" bestFit="1" customWidth="1"/>
    <col min="642" max="642" width="13" bestFit="1" customWidth="1"/>
    <col min="643" max="643" width="15.77734375" bestFit="1" customWidth="1"/>
    <col min="644" max="644" width="13" bestFit="1" customWidth="1"/>
    <col min="645" max="645" width="15.77734375" bestFit="1" customWidth="1"/>
    <col min="646" max="646" width="13" bestFit="1" customWidth="1"/>
    <col min="647" max="647" width="15.77734375" bestFit="1" customWidth="1"/>
    <col min="648" max="648" width="13" bestFit="1" customWidth="1"/>
    <col min="649" max="649" width="15.77734375" bestFit="1" customWidth="1"/>
    <col min="650" max="650" width="13" bestFit="1" customWidth="1"/>
    <col min="651" max="651" width="15.77734375" bestFit="1" customWidth="1"/>
    <col min="652" max="652" width="13" bestFit="1" customWidth="1"/>
    <col min="653" max="653" width="15.77734375" bestFit="1" customWidth="1"/>
    <col min="654" max="654" width="13" bestFit="1" customWidth="1"/>
    <col min="655" max="655" width="15.77734375" bestFit="1" customWidth="1"/>
    <col min="656" max="656" width="13" bestFit="1" customWidth="1"/>
    <col min="657" max="657" width="15.77734375" bestFit="1" customWidth="1"/>
    <col min="658" max="658" width="13" bestFit="1" customWidth="1"/>
    <col min="659" max="659" width="15.77734375" bestFit="1" customWidth="1"/>
    <col min="660" max="660" width="13" bestFit="1" customWidth="1"/>
    <col min="661" max="661" width="15.77734375" bestFit="1" customWidth="1"/>
    <col min="662" max="662" width="13" bestFit="1" customWidth="1"/>
    <col min="663" max="663" width="15.77734375" bestFit="1" customWidth="1"/>
    <col min="664" max="664" width="13" bestFit="1" customWidth="1"/>
    <col min="665" max="665" width="15.77734375" bestFit="1" customWidth="1"/>
    <col min="666" max="666" width="13" bestFit="1" customWidth="1"/>
    <col min="667" max="667" width="15.77734375" bestFit="1" customWidth="1"/>
    <col min="668" max="668" width="13" bestFit="1" customWidth="1"/>
    <col min="669" max="669" width="15.77734375" bestFit="1" customWidth="1"/>
    <col min="670" max="670" width="13" bestFit="1" customWidth="1"/>
    <col min="671" max="671" width="15.77734375" bestFit="1" customWidth="1"/>
    <col min="672" max="672" width="13" bestFit="1" customWidth="1"/>
    <col min="673" max="673" width="15.77734375" bestFit="1" customWidth="1"/>
    <col min="674" max="674" width="13" bestFit="1" customWidth="1"/>
    <col min="675" max="675" width="15.77734375" bestFit="1" customWidth="1"/>
    <col min="676" max="676" width="13" bestFit="1" customWidth="1"/>
    <col min="677" max="677" width="15.77734375" bestFit="1" customWidth="1"/>
    <col min="678" max="678" width="13" bestFit="1" customWidth="1"/>
    <col min="679" max="679" width="15.77734375" bestFit="1" customWidth="1"/>
    <col min="680" max="680" width="13" bestFit="1" customWidth="1"/>
    <col min="681" max="681" width="15.77734375" bestFit="1" customWidth="1"/>
    <col min="682" max="682" width="13" bestFit="1" customWidth="1"/>
    <col min="683" max="683" width="15.77734375" bestFit="1" customWidth="1"/>
    <col min="684" max="684" width="13" bestFit="1" customWidth="1"/>
    <col min="685" max="685" width="15.77734375" bestFit="1" customWidth="1"/>
    <col min="686" max="686" width="13" bestFit="1" customWidth="1"/>
    <col min="687" max="687" width="15.77734375" bestFit="1" customWidth="1"/>
    <col min="688" max="688" width="13" bestFit="1" customWidth="1"/>
    <col min="689" max="689" width="15.77734375" bestFit="1" customWidth="1"/>
    <col min="690" max="690" width="13" bestFit="1" customWidth="1"/>
    <col min="691" max="691" width="15.77734375" bestFit="1" customWidth="1"/>
    <col min="692" max="692" width="13" bestFit="1" customWidth="1"/>
    <col min="693" max="693" width="15.77734375" bestFit="1" customWidth="1"/>
    <col min="694" max="694" width="13" bestFit="1" customWidth="1"/>
    <col min="695" max="695" width="15.77734375" bestFit="1" customWidth="1"/>
    <col min="696" max="696" width="13" bestFit="1" customWidth="1"/>
    <col min="697" max="697" width="15.77734375" bestFit="1" customWidth="1"/>
    <col min="698" max="698" width="13" bestFit="1" customWidth="1"/>
    <col min="699" max="699" width="15.77734375" bestFit="1" customWidth="1"/>
    <col min="700" max="700" width="13" bestFit="1" customWidth="1"/>
    <col min="701" max="701" width="15.77734375" bestFit="1" customWidth="1"/>
    <col min="702" max="702" width="13" bestFit="1" customWidth="1"/>
    <col min="703" max="703" width="15.77734375" bestFit="1" customWidth="1"/>
    <col min="704" max="704" width="13" bestFit="1" customWidth="1"/>
    <col min="705" max="705" width="15.77734375" bestFit="1" customWidth="1"/>
    <col min="706" max="706" width="13" bestFit="1" customWidth="1"/>
    <col min="707" max="707" width="15.77734375" bestFit="1" customWidth="1"/>
    <col min="708" max="708" width="13" bestFit="1" customWidth="1"/>
    <col min="709" max="709" width="15.77734375" bestFit="1" customWidth="1"/>
    <col min="710" max="710" width="13" bestFit="1" customWidth="1"/>
    <col min="711" max="711" width="15.77734375" bestFit="1" customWidth="1"/>
    <col min="712" max="712" width="13" bestFit="1" customWidth="1"/>
    <col min="713" max="713" width="15.77734375" bestFit="1" customWidth="1"/>
    <col min="714" max="714" width="13" bestFit="1" customWidth="1"/>
    <col min="715" max="715" width="15.77734375" bestFit="1" customWidth="1"/>
    <col min="716" max="716" width="13" bestFit="1" customWidth="1"/>
    <col min="717" max="717" width="15.77734375" bestFit="1" customWidth="1"/>
    <col min="718" max="718" width="13" bestFit="1" customWidth="1"/>
    <col min="719" max="719" width="15.77734375" bestFit="1" customWidth="1"/>
    <col min="720" max="720" width="13" bestFit="1" customWidth="1"/>
    <col min="721" max="721" width="15.77734375" bestFit="1" customWidth="1"/>
    <col min="722" max="722" width="13" bestFit="1" customWidth="1"/>
    <col min="723" max="723" width="15.77734375" bestFit="1" customWidth="1"/>
    <col min="724" max="724" width="13" bestFit="1" customWidth="1"/>
    <col min="725" max="725" width="15.77734375" bestFit="1" customWidth="1"/>
    <col min="726" max="726" width="13" bestFit="1" customWidth="1"/>
    <col min="727" max="727" width="15.77734375" bestFit="1" customWidth="1"/>
    <col min="728" max="728" width="13" bestFit="1" customWidth="1"/>
    <col min="729" max="729" width="15.77734375" bestFit="1" customWidth="1"/>
    <col min="730" max="730" width="13" bestFit="1" customWidth="1"/>
    <col min="731" max="731" width="15.77734375" bestFit="1" customWidth="1"/>
    <col min="732" max="732" width="13" bestFit="1" customWidth="1"/>
    <col min="733" max="733" width="15.77734375" bestFit="1" customWidth="1"/>
    <col min="734" max="734" width="13" bestFit="1" customWidth="1"/>
    <col min="735" max="735" width="15.77734375" bestFit="1" customWidth="1"/>
    <col min="736" max="736" width="13" bestFit="1" customWidth="1"/>
    <col min="737" max="737" width="15.77734375" bestFit="1" customWidth="1"/>
    <col min="738" max="738" width="13" bestFit="1" customWidth="1"/>
    <col min="739" max="739" width="15.77734375" bestFit="1" customWidth="1"/>
    <col min="740" max="740" width="13" bestFit="1" customWidth="1"/>
    <col min="741" max="741" width="15.77734375" bestFit="1" customWidth="1"/>
    <col min="742" max="742" width="13" bestFit="1" customWidth="1"/>
    <col min="743" max="743" width="15.77734375" bestFit="1" customWidth="1"/>
    <col min="744" max="744" width="13" bestFit="1" customWidth="1"/>
    <col min="745" max="745" width="15.77734375" bestFit="1" customWidth="1"/>
    <col min="746" max="746" width="13" bestFit="1" customWidth="1"/>
    <col min="747" max="747" width="15.77734375" bestFit="1" customWidth="1"/>
    <col min="748" max="748" width="13" bestFit="1" customWidth="1"/>
    <col min="749" max="749" width="15.77734375" bestFit="1" customWidth="1"/>
    <col min="750" max="750" width="13" bestFit="1" customWidth="1"/>
    <col min="751" max="751" width="15.77734375" bestFit="1" customWidth="1"/>
    <col min="752" max="752" width="13" bestFit="1" customWidth="1"/>
    <col min="753" max="753" width="15.77734375" bestFit="1" customWidth="1"/>
    <col min="754" max="754" width="13" bestFit="1" customWidth="1"/>
    <col min="755" max="755" width="15.77734375" bestFit="1" customWidth="1"/>
    <col min="756" max="756" width="13" bestFit="1" customWidth="1"/>
    <col min="757" max="757" width="15.77734375" bestFit="1" customWidth="1"/>
    <col min="758" max="758" width="13" bestFit="1" customWidth="1"/>
    <col min="759" max="759" width="15.77734375" bestFit="1" customWidth="1"/>
    <col min="760" max="760" width="13" bestFit="1" customWidth="1"/>
    <col min="761" max="761" width="15.77734375" bestFit="1" customWidth="1"/>
    <col min="762" max="762" width="13" bestFit="1" customWidth="1"/>
    <col min="763" max="763" width="15.77734375" bestFit="1" customWidth="1"/>
    <col min="764" max="764" width="13" bestFit="1" customWidth="1"/>
    <col min="765" max="765" width="15.77734375" bestFit="1" customWidth="1"/>
    <col min="766" max="766" width="13" bestFit="1" customWidth="1"/>
    <col min="767" max="767" width="15.77734375" bestFit="1" customWidth="1"/>
    <col min="768" max="768" width="13" bestFit="1" customWidth="1"/>
    <col min="769" max="769" width="15.77734375" bestFit="1" customWidth="1"/>
    <col min="770" max="770" width="13" bestFit="1" customWidth="1"/>
    <col min="771" max="771" width="15.77734375" bestFit="1" customWidth="1"/>
    <col min="772" max="772" width="13" bestFit="1" customWidth="1"/>
    <col min="773" max="773" width="15.77734375" bestFit="1" customWidth="1"/>
    <col min="774" max="774" width="13" bestFit="1" customWidth="1"/>
    <col min="775" max="775" width="15.77734375" bestFit="1" customWidth="1"/>
    <col min="776" max="776" width="13" bestFit="1" customWidth="1"/>
    <col min="777" max="777" width="15.77734375" bestFit="1" customWidth="1"/>
    <col min="778" max="778" width="13" bestFit="1" customWidth="1"/>
    <col min="779" max="779" width="15.77734375" bestFit="1" customWidth="1"/>
    <col min="780" max="780" width="13" bestFit="1" customWidth="1"/>
    <col min="781" max="781" width="15.77734375" bestFit="1" customWidth="1"/>
    <col min="782" max="782" width="13" bestFit="1" customWidth="1"/>
    <col min="783" max="783" width="15.77734375" bestFit="1" customWidth="1"/>
    <col min="784" max="784" width="13" bestFit="1" customWidth="1"/>
    <col min="785" max="785" width="15.77734375" bestFit="1" customWidth="1"/>
    <col min="786" max="786" width="13" bestFit="1" customWidth="1"/>
    <col min="787" max="787" width="15.77734375" bestFit="1" customWidth="1"/>
    <col min="788" max="788" width="13" bestFit="1" customWidth="1"/>
    <col min="789" max="789" width="15.77734375" bestFit="1" customWidth="1"/>
    <col min="790" max="790" width="13" bestFit="1" customWidth="1"/>
    <col min="791" max="791" width="15.77734375" bestFit="1" customWidth="1"/>
    <col min="792" max="792" width="13" bestFit="1" customWidth="1"/>
    <col min="793" max="793" width="15.77734375" bestFit="1" customWidth="1"/>
    <col min="794" max="794" width="13" bestFit="1" customWidth="1"/>
    <col min="795" max="795" width="15.77734375" bestFit="1" customWidth="1"/>
    <col min="796" max="796" width="13" bestFit="1" customWidth="1"/>
    <col min="797" max="797" width="15.77734375" bestFit="1" customWidth="1"/>
    <col min="798" max="798" width="13" bestFit="1" customWidth="1"/>
    <col min="799" max="799" width="15.77734375" bestFit="1" customWidth="1"/>
    <col min="800" max="800" width="13" bestFit="1" customWidth="1"/>
    <col min="801" max="801" width="15.77734375" bestFit="1" customWidth="1"/>
    <col min="802" max="802" width="13" bestFit="1" customWidth="1"/>
    <col min="803" max="803" width="15.77734375" bestFit="1" customWidth="1"/>
    <col min="804" max="804" width="13" bestFit="1" customWidth="1"/>
    <col min="805" max="805" width="15.77734375" bestFit="1" customWidth="1"/>
    <col min="806" max="806" width="13" bestFit="1" customWidth="1"/>
    <col min="807" max="807" width="15.77734375" bestFit="1" customWidth="1"/>
    <col min="808" max="808" width="13" bestFit="1" customWidth="1"/>
    <col min="809" max="809" width="15.77734375" bestFit="1" customWidth="1"/>
    <col min="810" max="810" width="13" bestFit="1" customWidth="1"/>
    <col min="811" max="811" width="15.77734375" bestFit="1" customWidth="1"/>
    <col min="812" max="812" width="13" bestFit="1" customWidth="1"/>
    <col min="813" max="813" width="15.77734375" bestFit="1" customWidth="1"/>
    <col min="814" max="814" width="13" bestFit="1" customWidth="1"/>
    <col min="815" max="815" width="15.77734375" bestFit="1" customWidth="1"/>
    <col min="816" max="816" width="13" bestFit="1" customWidth="1"/>
    <col min="817" max="817" width="15.77734375" bestFit="1" customWidth="1"/>
    <col min="818" max="818" width="13" bestFit="1" customWidth="1"/>
    <col min="819" max="819" width="15.77734375" bestFit="1" customWidth="1"/>
    <col min="820" max="820" width="13" bestFit="1" customWidth="1"/>
    <col min="821" max="821" width="15.77734375" bestFit="1" customWidth="1"/>
    <col min="822" max="822" width="13" bestFit="1" customWidth="1"/>
    <col min="823" max="823" width="15.77734375" bestFit="1" customWidth="1"/>
    <col min="824" max="824" width="13" bestFit="1" customWidth="1"/>
    <col min="825" max="825" width="15.77734375" bestFit="1" customWidth="1"/>
    <col min="826" max="826" width="13" bestFit="1" customWidth="1"/>
    <col min="827" max="827" width="15.77734375" bestFit="1" customWidth="1"/>
    <col min="828" max="828" width="13" bestFit="1" customWidth="1"/>
    <col min="829" max="829" width="15.77734375" bestFit="1" customWidth="1"/>
    <col min="830" max="830" width="13" bestFit="1" customWidth="1"/>
    <col min="831" max="831" width="15.77734375" bestFit="1" customWidth="1"/>
    <col min="832" max="832" width="13" bestFit="1" customWidth="1"/>
    <col min="833" max="833" width="15.77734375" bestFit="1" customWidth="1"/>
    <col min="834" max="834" width="13" bestFit="1" customWidth="1"/>
    <col min="835" max="835" width="15.77734375" bestFit="1" customWidth="1"/>
    <col min="836" max="836" width="13" bestFit="1" customWidth="1"/>
    <col min="837" max="837" width="15.77734375" bestFit="1" customWidth="1"/>
    <col min="838" max="838" width="13" bestFit="1" customWidth="1"/>
    <col min="839" max="839" width="15.77734375" bestFit="1" customWidth="1"/>
    <col min="840" max="840" width="13" bestFit="1" customWidth="1"/>
    <col min="841" max="841" width="15.77734375" bestFit="1" customWidth="1"/>
    <col min="842" max="842" width="13" bestFit="1" customWidth="1"/>
    <col min="843" max="843" width="15.77734375" bestFit="1" customWidth="1"/>
    <col min="844" max="844" width="13" bestFit="1" customWidth="1"/>
    <col min="845" max="845" width="15.77734375" bestFit="1" customWidth="1"/>
    <col min="846" max="846" width="13" bestFit="1" customWidth="1"/>
    <col min="847" max="847" width="15.77734375" bestFit="1" customWidth="1"/>
    <col min="848" max="848" width="13" bestFit="1" customWidth="1"/>
    <col min="849" max="849" width="15.77734375" bestFit="1" customWidth="1"/>
    <col min="850" max="850" width="13" bestFit="1" customWidth="1"/>
    <col min="851" max="851" width="15.77734375" bestFit="1" customWidth="1"/>
    <col min="852" max="852" width="13" bestFit="1" customWidth="1"/>
    <col min="853" max="853" width="15.77734375" bestFit="1" customWidth="1"/>
    <col min="854" max="854" width="13" bestFit="1" customWidth="1"/>
    <col min="855" max="855" width="15.77734375" bestFit="1" customWidth="1"/>
    <col min="856" max="856" width="13" bestFit="1" customWidth="1"/>
    <col min="857" max="857" width="15.77734375" bestFit="1" customWidth="1"/>
    <col min="858" max="858" width="13" bestFit="1" customWidth="1"/>
    <col min="859" max="859" width="15.77734375" bestFit="1" customWidth="1"/>
    <col min="860" max="860" width="13" bestFit="1" customWidth="1"/>
    <col min="861" max="861" width="15.77734375" bestFit="1" customWidth="1"/>
    <col min="862" max="862" width="13" bestFit="1" customWidth="1"/>
    <col min="863" max="863" width="15.77734375" bestFit="1" customWidth="1"/>
    <col min="864" max="864" width="13" bestFit="1" customWidth="1"/>
    <col min="865" max="865" width="15.77734375" bestFit="1" customWidth="1"/>
    <col min="866" max="866" width="13" bestFit="1" customWidth="1"/>
    <col min="867" max="867" width="15.77734375" bestFit="1" customWidth="1"/>
    <col min="868" max="868" width="13" bestFit="1" customWidth="1"/>
    <col min="869" max="869" width="15.77734375" bestFit="1" customWidth="1"/>
    <col min="870" max="870" width="13" bestFit="1" customWidth="1"/>
    <col min="871" max="871" width="15.77734375" bestFit="1" customWidth="1"/>
    <col min="872" max="872" width="13" bestFit="1" customWidth="1"/>
    <col min="873" max="873" width="15.77734375" bestFit="1" customWidth="1"/>
    <col min="874" max="874" width="13" bestFit="1" customWidth="1"/>
    <col min="875" max="875" width="15.77734375" bestFit="1" customWidth="1"/>
    <col min="876" max="876" width="13" bestFit="1" customWidth="1"/>
    <col min="877" max="877" width="15.77734375" bestFit="1" customWidth="1"/>
    <col min="878" max="878" width="13" bestFit="1" customWidth="1"/>
    <col min="879" max="879" width="15.77734375" bestFit="1" customWidth="1"/>
    <col min="880" max="880" width="13" bestFit="1" customWidth="1"/>
    <col min="881" max="881" width="15.77734375" bestFit="1" customWidth="1"/>
    <col min="882" max="882" width="13" bestFit="1" customWidth="1"/>
    <col min="883" max="883" width="15.77734375" bestFit="1" customWidth="1"/>
    <col min="884" max="884" width="13" bestFit="1" customWidth="1"/>
    <col min="885" max="885" width="15.77734375" bestFit="1" customWidth="1"/>
    <col min="886" max="886" width="13" bestFit="1" customWidth="1"/>
    <col min="887" max="887" width="15.77734375" bestFit="1" customWidth="1"/>
    <col min="888" max="888" width="13" bestFit="1" customWidth="1"/>
    <col min="889" max="889" width="15.77734375" bestFit="1" customWidth="1"/>
    <col min="890" max="890" width="13" bestFit="1" customWidth="1"/>
    <col min="891" max="891" width="15.77734375" bestFit="1" customWidth="1"/>
    <col min="892" max="892" width="13" bestFit="1" customWidth="1"/>
    <col min="893" max="893" width="15.77734375" bestFit="1" customWidth="1"/>
    <col min="894" max="894" width="13" bestFit="1" customWidth="1"/>
    <col min="895" max="895" width="15.77734375" bestFit="1" customWidth="1"/>
    <col min="896" max="896" width="13" bestFit="1" customWidth="1"/>
    <col min="897" max="897" width="15.77734375" bestFit="1" customWidth="1"/>
    <col min="898" max="898" width="13" bestFit="1" customWidth="1"/>
    <col min="899" max="899" width="15.77734375" bestFit="1" customWidth="1"/>
    <col min="900" max="900" width="13" bestFit="1" customWidth="1"/>
    <col min="901" max="901" width="15.77734375" bestFit="1" customWidth="1"/>
    <col min="902" max="902" width="13" bestFit="1" customWidth="1"/>
    <col min="903" max="903" width="15.77734375" bestFit="1" customWidth="1"/>
    <col min="904" max="904" width="13" bestFit="1" customWidth="1"/>
    <col min="905" max="905" width="15.77734375" bestFit="1" customWidth="1"/>
    <col min="906" max="906" width="13" bestFit="1" customWidth="1"/>
    <col min="907" max="907" width="15.77734375" bestFit="1" customWidth="1"/>
    <col min="908" max="908" width="13" bestFit="1" customWidth="1"/>
    <col min="909" max="909" width="15.77734375" bestFit="1" customWidth="1"/>
    <col min="910" max="910" width="13" bestFit="1" customWidth="1"/>
    <col min="911" max="911" width="15.77734375" bestFit="1" customWidth="1"/>
    <col min="912" max="912" width="13" bestFit="1" customWidth="1"/>
    <col min="913" max="913" width="15.77734375" bestFit="1" customWidth="1"/>
    <col min="914" max="914" width="13" bestFit="1" customWidth="1"/>
    <col min="915" max="915" width="15.77734375" bestFit="1" customWidth="1"/>
    <col min="916" max="916" width="13" bestFit="1" customWidth="1"/>
    <col min="917" max="917" width="15.77734375" bestFit="1" customWidth="1"/>
    <col min="918" max="918" width="13" bestFit="1" customWidth="1"/>
    <col min="919" max="919" width="15.77734375" bestFit="1" customWidth="1"/>
    <col min="920" max="920" width="13" bestFit="1" customWidth="1"/>
    <col min="921" max="921" width="15.77734375" bestFit="1" customWidth="1"/>
    <col min="922" max="922" width="13" bestFit="1" customWidth="1"/>
    <col min="923" max="923" width="15.77734375" bestFit="1" customWidth="1"/>
    <col min="924" max="924" width="13" bestFit="1" customWidth="1"/>
    <col min="925" max="925" width="15.77734375" bestFit="1" customWidth="1"/>
    <col min="926" max="926" width="13" bestFit="1" customWidth="1"/>
    <col min="927" max="927" width="15.77734375" bestFit="1" customWidth="1"/>
    <col min="928" max="928" width="13" bestFit="1" customWidth="1"/>
    <col min="929" max="929" width="15.77734375" bestFit="1" customWidth="1"/>
    <col min="930" max="930" width="13" bestFit="1" customWidth="1"/>
    <col min="931" max="931" width="15.77734375" bestFit="1" customWidth="1"/>
    <col min="932" max="932" width="13" bestFit="1" customWidth="1"/>
    <col min="933" max="933" width="15.77734375" bestFit="1" customWidth="1"/>
    <col min="934" max="934" width="13" bestFit="1" customWidth="1"/>
    <col min="935" max="935" width="15.77734375" bestFit="1" customWidth="1"/>
    <col min="936" max="936" width="13" bestFit="1" customWidth="1"/>
    <col min="937" max="937" width="15.77734375" bestFit="1" customWidth="1"/>
    <col min="938" max="938" width="13" bestFit="1" customWidth="1"/>
    <col min="939" max="939" width="15.77734375" bestFit="1" customWidth="1"/>
    <col min="940" max="940" width="13" bestFit="1" customWidth="1"/>
    <col min="941" max="941" width="15.77734375" bestFit="1" customWidth="1"/>
    <col min="942" max="942" width="13" bestFit="1" customWidth="1"/>
    <col min="943" max="943" width="15.77734375" bestFit="1" customWidth="1"/>
    <col min="944" max="944" width="13" bestFit="1" customWidth="1"/>
    <col min="945" max="945" width="15.77734375" bestFit="1" customWidth="1"/>
    <col min="946" max="946" width="13" bestFit="1" customWidth="1"/>
    <col min="947" max="947" width="15.77734375" bestFit="1" customWidth="1"/>
    <col min="948" max="948" width="13" bestFit="1" customWidth="1"/>
    <col min="949" max="949" width="15.77734375" bestFit="1" customWidth="1"/>
    <col min="950" max="950" width="13" bestFit="1" customWidth="1"/>
    <col min="951" max="951" width="15.77734375" bestFit="1" customWidth="1"/>
    <col min="952" max="952" width="13" bestFit="1" customWidth="1"/>
    <col min="953" max="953" width="15.77734375" bestFit="1" customWidth="1"/>
    <col min="954" max="954" width="13" bestFit="1" customWidth="1"/>
    <col min="955" max="955" width="15.77734375" bestFit="1" customWidth="1"/>
    <col min="956" max="956" width="13" bestFit="1" customWidth="1"/>
    <col min="957" max="957" width="15.77734375" bestFit="1" customWidth="1"/>
    <col min="958" max="958" width="13" bestFit="1" customWidth="1"/>
    <col min="959" max="959" width="15.77734375" bestFit="1" customWidth="1"/>
    <col min="960" max="960" width="13" bestFit="1" customWidth="1"/>
    <col min="961" max="961" width="15.77734375" bestFit="1" customWidth="1"/>
    <col min="962" max="962" width="13" bestFit="1" customWidth="1"/>
    <col min="963" max="963" width="15.77734375" bestFit="1" customWidth="1"/>
    <col min="964" max="964" width="13" bestFit="1" customWidth="1"/>
    <col min="965" max="965" width="15.77734375" bestFit="1" customWidth="1"/>
    <col min="966" max="966" width="13" bestFit="1" customWidth="1"/>
    <col min="967" max="967" width="15.77734375" bestFit="1" customWidth="1"/>
    <col min="968" max="968" width="13" bestFit="1" customWidth="1"/>
    <col min="969" max="969" width="15.77734375" bestFit="1" customWidth="1"/>
    <col min="970" max="970" width="13" bestFit="1" customWidth="1"/>
    <col min="971" max="971" width="15.77734375" bestFit="1" customWidth="1"/>
    <col min="972" max="972" width="13" bestFit="1" customWidth="1"/>
    <col min="973" max="973" width="15.77734375" bestFit="1" customWidth="1"/>
    <col min="974" max="974" width="13" bestFit="1" customWidth="1"/>
    <col min="975" max="975" width="15.77734375" bestFit="1" customWidth="1"/>
    <col min="976" max="976" width="13" bestFit="1" customWidth="1"/>
    <col min="977" max="977" width="15.77734375" bestFit="1" customWidth="1"/>
    <col min="978" max="978" width="13" bestFit="1" customWidth="1"/>
    <col min="979" max="979" width="15.77734375" bestFit="1" customWidth="1"/>
    <col min="980" max="980" width="13" bestFit="1" customWidth="1"/>
    <col min="981" max="981" width="15.77734375" bestFit="1" customWidth="1"/>
    <col min="982" max="982" width="13" bestFit="1" customWidth="1"/>
    <col min="983" max="983" width="15.77734375" bestFit="1" customWidth="1"/>
    <col min="984" max="984" width="13" bestFit="1" customWidth="1"/>
    <col min="985" max="985" width="15.77734375" bestFit="1" customWidth="1"/>
    <col min="986" max="986" width="13" bestFit="1" customWidth="1"/>
    <col min="987" max="987" width="15.77734375" bestFit="1" customWidth="1"/>
    <col min="988" max="988" width="13" bestFit="1" customWidth="1"/>
    <col min="989" max="989" width="15.77734375" bestFit="1" customWidth="1"/>
    <col min="990" max="990" width="13" bestFit="1" customWidth="1"/>
    <col min="991" max="991" width="15.77734375" bestFit="1" customWidth="1"/>
    <col min="992" max="992" width="13" bestFit="1" customWidth="1"/>
    <col min="993" max="993" width="15.77734375" bestFit="1" customWidth="1"/>
    <col min="994" max="994" width="13" bestFit="1" customWidth="1"/>
    <col min="995" max="995" width="15.77734375" bestFit="1" customWidth="1"/>
    <col min="996" max="996" width="13" bestFit="1" customWidth="1"/>
    <col min="997" max="997" width="15.77734375" bestFit="1" customWidth="1"/>
    <col min="998" max="998" width="13" bestFit="1" customWidth="1"/>
    <col min="999" max="999" width="15.77734375" bestFit="1" customWidth="1"/>
    <col min="1000" max="1000" width="13" bestFit="1" customWidth="1"/>
    <col min="1001" max="1001" width="15.77734375" bestFit="1" customWidth="1"/>
    <col min="1002" max="1002" width="13" bestFit="1" customWidth="1"/>
    <col min="1003" max="1003" width="15.77734375" bestFit="1" customWidth="1"/>
    <col min="1004" max="1004" width="13" bestFit="1" customWidth="1"/>
    <col min="1005" max="1005" width="15.77734375" bestFit="1" customWidth="1"/>
    <col min="1006" max="1006" width="13" bestFit="1" customWidth="1"/>
    <col min="1007" max="1007" width="15.77734375" bestFit="1" customWidth="1"/>
    <col min="1008" max="1008" width="13" bestFit="1" customWidth="1"/>
    <col min="1009" max="1009" width="15.77734375" bestFit="1" customWidth="1"/>
    <col min="1010" max="1010" width="13" bestFit="1" customWidth="1"/>
    <col min="1011" max="1011" width="15.77734375" bestFit="1" customWidth="1"/>
    <col min="1012" max="1012" width="13" bestFit="1" customWidth="1"/>
    <col min="1013" max="1013" width="15.77734375" bestFit="1" customWidth="1"/>
    <col min="1014" max="1014" width="13" bestFit="1" customWidth="1"/>
    <col min="1015" max="1015" width="15.77734375" bestFit="1" customWidth="1"/>
    <col min="1016" max="1016" width="13" bestFit="1" customWidth="1"/>
    <col min="1017" max="1017" width="15.77734375" bestFit="1" customWidth="1"/>
    <col min="1018" max="1018" width="13" bestFit="1" customWidth="1"/>
    <col min="1019" max="1019" width="15.77734375" bestFit="1" customWidth="1"/>
    <col min="1020" max="1020" width="13" bestFit="1" customWidth="1"/>
    <col min="1021" max="1021" width="15.77734375" bestFit="1" customWidth="1"/>
    <col min="1022" max="1022" width="13" bestFit="1" customWidth="1"/>
    <col min="1023" max="1023" width="15.77734375" bestFit="1" customWidth="1"/>
    <col min="1024" max="1024" width="13" bestFit="1" customWidth="1"/>
    <col min="1025" max="1025" width="15.77734375" bestFit="1" customWidth="1"/>
    <col min="1026" max="1026" width="13" bestFit="1" customWidth="1"/>
    <col min="1027" max="1027" width="15.77734375" bestFit="1" customWidth="1"/>
    <col min="1028" max="1028" width="13" bestFit="1" customWidth="1"/>
    <col min="1029" max="1029" width="15.77734375" bestFit="1" customWidth="1"/>
    <col min="1030" max="1030" width="13" bestFit="1" customWidth="1"/>
    <col min="1031" max="1031" width="15.77734375" bestFit="1" customWidth="1"/>
    <col min="1032" max="1032" width="13" bestFit="1" customWidth="1"/>
    <col min="1033" max="1033" width="15.77734375" bestFit="1" customWidth="1"/>
    <col min="1034" max="1034" width="13" bestFit="1" customWidth="1"/>
    <col min="1035" max="1035" width="15.77734375" bestFit="1" customWidth="1"/>
    <col min="1036" max="1036" width="13" bestFit="1" customWidth="1"/>
    <col min="1037" max="1037" width="15.77734375" bestFit="1" customWidth="1"/>
    <col min="1038" max="1038" width="13" bestFit="1" customWidth="1"/>
    <col min="1039" max="1039" width="15.77734375" bestFit="1" customWidth="1"/>
    <col min="1040" max="1040" width="13" bestFit="1" customWidth="1"/>
    <col min="1041" max="1041" width="15.77734375" bestFit="1" customWidth="1"/>
    <col min="1042" max="1042" width="13" bestFit="1" customWidth="1"/>
    <col min="1043" max="1043" width="15.77734375" bestFit="1" customWidth="1"/>
    <col min="1044" max="1044" width="13" bestFit="1" customWidth="1"/>
    <col min="1045" max="1045" width="15.77734375" bestFit="1" customWidth="1"/>
    <col min="1046" max="1046" width="13" bestFit="1" customWidth="1"/>
    <col min="1047" max="1047" width="15.77734375" bestFit="1" customWidth="1"/>
    <col min="1048" max="1048" width="13" bestFit="1" customWidth="1"/>
    <col min="1049" max="1049" width="15.77734375" bestFit="1" customWidth="1"/>
    <col min="1050" max="1050" width="13" bestFit="1" customWidth="1"/>
    <col min="1051" max="1051" width="15.77734375" bestFit="1" customWidth="1"/>
    <col min="1052" max="1052" width="13" bestFit="1" customWidth="1"/>
    <col min="1053" max="1053" width="15.77734375" bestFit="1" customWidth="1"/>
    <col min="1054" max="1054" width="13" bestFit="1" customWidth="1"/>
    <col min="1055" max="1055" width="15.77734375" bestFit="1" customWidth="1"/>
    <col min="1056" max="1056" width="13" bestFit="1" customWidth="1"/>
    <col min="1057" max="1057" width="15.77734375" bestFit="1" customWidth="1"/>
    <col min="1058" max="1058" width="13" bestFit="1" customWidth="1"/>
    <col min="1059" max="1059" width="15.77734375" bestFit="1" customWidth="1"/>
    <col min="1060" max="1060" width="13" bestFit="1" customWidth="1"/>
    <col min="1061" max="1061" width="15.77734375" bestFit="1" customWidth="1"/>
    <col min="1062" max="1062" width="13" bestFit="1" customWidth="1"/>
    <col min="1063" max="1063" width="15.77734375" bestFit="1" customWidth="1"/>
    <col min="1064" max="1064" width="13" bestFit="1" customWidth="1"/>
    <col min="1065" max="1065" width="15.77734375" bestFit="1" customWidth="1"/>
    <col min="1066" max="1066" width="13" bestFit="1" customWidth="1"/>
    <col min="1067" max="1067" width="15.77734375" bestFit="1" customWidth="1"/>
    <col min="1068" max="1068" width="13" bestFit="1" customWidth="1"/>
    <col min="1069" max="1069" width="15.77734375" bestFit="1" customWidth="1"/>
    <col min="1070" max="1070" width="13" bestFit="1" customWidth="1"/>
    <col min="1071" max="1071" width="15.77734375" bestFit="1" customWidth="1"/>
    <col min="1072" max="1072" width="13" bestFit="1" customWidth="1"/>
    <col min="1073" max="1073" width="15.77734375" bestFit="1" customWidth="1"/>
    <col min="1074" max="1074" width="13" bestFit="1" customWidth="1"/>
    <col min="1075" max="1075" width="15.77734375" bestFit="1" customWidth="1"/>
    <col min="1076" max="1076" width="13" bestFit="1" customWidth="1"/>
    <col min="1077" max="1077" width="15.77734375" bestFit="1" customWidth="1"/>
    <col min="1078" max="1078" width="13" bestFit="1" customWidth="1"/>
    <col min="1079" max="1079" width="15.77734375" bestFit="1" customWidth="1"/>
    <col min="1080" max="1080" width="13" bestFit="1" customWidth="1"/>
    <col min="1081" max="1081" width="15.77734375" bestFit="1" customWidth="1"/>
    <col min="1082" max="1082" width="13" bestFit="1" customWidth="1"/>
    <col min="1083" max="1083" width="15.77734375" bestFit="1" customWidth="1"/>
    <col min="1084" max="1084" width="13" bestFit="1" customWidth="1"/>
    <col min="1085" max="1085" width="15.77734375" bestFit="1" customWidth="1"/>
    <col min="1086" max="1086" width="13" bestFit="1" customWidth="1"/>
    <col min="1087" max="1087" width="15.77734375" bestFit="1" customWidth="1"/>
    <col min="1088" max="1088" width="13" bestFit="1" customWidth="1"/>
    <col min="1089" max="1089" width="15.77734375" bestFit="1" customWidth="1"/>
    <col min="1090" max="1090" width="13" bestFit="1" customWidth="1"/>
    <col min="1091" max="1091" width="15.77734375" bestFit="1" customWidth="1"/>
    <col min="1092" max="1092" width="13" bestFit="1" customWidth="1"/>
    <col min="1093" max="1093" width="15.77734375" bestFit="1" customWidth="1"/>
    <col min="1094" max="1094" width="13" bestFit="1" customWidth="1"/>
    <col min="1095" max="1095" width="15.77734375" bestFit="1" customWidth="1"/>
    <col min="1096" max="1096" width="13" bestFit="1" customWidth="1"/>
    <col min="1097" max="1097" width="15.77734375" bestFit="1" customWidth="1"/>
    <col min="1098" max="1098" width="13" bestFit="1" customWidth="1"/>
    <col min="1099" max="1099" width="15.77734375" bestFit="1" customWidth="1"/>
    <col min="1100" max="1100" width="13" bestFit="1" customWidth="1"/>
    <col min="1101" max="1101" width="15.77734375" bestFit="1" customWidth="1"/>
    <col min="1102" max="1102" width="13" bestFit="1" customWidth="1"/>
    <col min="1103" max="1103" width="15.77734375" bestFit="1" customWidth="1"/>
    <col min="1104" max="1104" width="13" bestFit="1" customWidth="1"/>
    <col min="1105" max="1105" width="15.77734375" bestFit="1" customWidth="1"/>
    <col min="1106" max="1106" width="13" bestFit="1" customWidth="1"/>
    <col min="1107" max="1107" width="15.77734375" bestFit="1" customWidth="1"/>
    <col min="1108" max="1108" width="13" bestFit="1" customWidth="1"/>
    <col min="1109" max="1109" width="15.77734375" bestFit="1" customWidth="1"/>
    <col min="1110" max="1110" width="13" bestFit="1" customWidth="1"/>
    <col min="1111" max="1111" width="15.77734375" bestFit="1" customWidth="1"/>
    <col min="1112" max="1112" width="13" bestFit="1" customWidth="1"/>
    <col min="1113" max="1113" width="15.77734375" bestFit="1" customWidth="1"/>
    <col min="1114" max="1114" width="13" bestFit="1" customWidth="1"/>
    <col min="1115" max="1115" width="15.77734375" bestFit="1" customWidth="1"/>
    <col min="1116" max="1116" width="13" bestFit="1" customWidth="1"/>
    <col min="1117" max="1117" width="15.77734375" bestFit="1" customWidth="1"/>
    <col min="1118" max="1118" width="13" bestFit="1" customWidth="1"/>
    <col min="1119" max="1119" width="15.77734375" bestFit="1" customWidth="1"/>
    <col min="1120" max="1120" width="13" bestFit="1" customWidth="1"/>
    <col min="1121" max="1121" width="15.77734375" bestFit="1" customWidth="1"/>
    <col min="1122" max="1122" width="13" bestFit="1" customWidth="1"/>
    <col min="1123" max="1123" width="15.77734375" bestFit="1" customWidth="1"/>
    <col min="1124" max="1124" width="13" bestFit="1" customWidth="1"/>
    <col min="1125" max="1125" width="15.77734375" bestFit="1" customWidth="1"/>
    <col min="1126" max="1126" width="13" bestFit="1" customWidth="1"/>
    <col min="1127" max="1127" width="15.77734375" bestFit="1" customWidth="1"/>
    <col min="1128" max="1128" width="13" bestFit="1" customWidth="1"/>
    <col min="1129" max="1129" width="15.77734375" bestFit="1" customWidth="1"/>
    <col min="1130" max="1130" width="13" bestFit="1" customWidth="1"/>
    <col min="1131" max="1131" width="15.77734375" bestFit="1" customWidth="1"/>
    <col min="1132" max="1132" width="13" bestFit="1" customWidth="1"/>
    <col min="1133" max="1133" width="15.77734375" bestFit="1" customWidth="1"/>
    <col min="1134" max="1134" width="13" bestFit="1" customWidth="1"/>
    <col min="1135" max="1135" width="15.77734375" bestFit="1" customWidth="1"/>
    <col min="1136" max="1136" width="13" bestFit="1" customWidth="1"/>
    <col min="1137" max="1137" width="15.77734375" bestFit="1" customWidth="1"/>
    <col min="1138" max="1138" width="13" bestFit="1" customWidth="1"/>
    <col min="1139" max="1139" width="15.77734375" bestFit="1" customWidth="1"/>
    <col min="1140" max="1140" width="13" bestFit="1" customWidth="1"/>
    <col min="1141" max="1141" width="15.77734375" bestFit="1" customWidth="1"/>
    <col min="1142" max="1142" width="13" bestFit="1" customWidth="1"/>
    <col min="1143" max="1143" width="15.77734375" bestFit="1" customWidth="1"/>
    <col min="1144" max="1144" width="13" bestFit="1" customWidth="1"/>
    <col min="1145" max="1145" width="15.77734375" bestFit="1" customWidth="1"/>
    <col min="1146" max="1146" width="13" bestFit="1" customWidth="1"/>
    <col min="1147" max="1147" width="15.77734375" bestFit="1" customWidth="1"/>
    <col min="1148" max="1148" width="13" bestFit="1" customWidth="1"/>
    <col min="1149" max="1149" width="15.77734375" bestFit="1" customWidth="1"/>
    <col min="1150" max="1150" width="13" bestFit="1" customWidth="1"/>
    <col min="1151" max="1151" width="15.77734375" bestFit="1" customWidth="1"/>
    <col min="1152" max="1152" width="13" bestFit="1" customWidth="1"/>
    <col min="1153" max="1153" width="15.77734375" bestFit="1" customWidth="1"/>
    <col min="1154" max="1154" width="13" bestFit="1" customWidth="1"/>
    <col min="1155" max="1155" width="15.77734375" bestFit="1" customWidth="1"/>
    <col min="1156" max="1156" width="13" bestFit="1" customWidth="1"/>
    <col min="1157" max="1157" width="15.77734375" bestFit="1" customWidth="1"/>
    <col min="1158" max="1158" width="13" bestFit="1" customWidth="1"/>
    <col min="1159" max="1159" width="15.77734375" bestFit="1" customWidth="1"/>
    <col min="1160" max="1160" width="13" bestFit="1" customWidth="1"/>
    <col min="1161" max="1161" width="15.77734375" bestFit="1" customWidth="1"/>
    <col min="1162" max="1162" width="13" bestFit="1" customWidth="1"/>
    <col min="1163" max="1163" width="15.77734375" bestFit="1" customWidth="1"/>
    <col min="1164" max="1164" width="13" bestFit="1" customWidth="1"/>
    <col min="1165" max="1165" width="15.77734375" bestFit="1" customWidth="1"/>
    <col min="1166" max="1166" width="13" bestFit="1" customWidth="1"/>
    <col min="1167" max="1167" width="15.77734375" bestFit="1" customWidth="1"/>
    <col min="1168" max="1168" width="13" bestFit="1" customWidth="1"/>
    <col min="1169" max="1169" width="15.77734375" bestFit="1" customWidth="1"/>
    <col min="1170" max="1170" width="13" bestFit="1" customWidth="1"/>
    <col min="1171" max="1171" width="15.77734375" bestFit="1" customWidth="1"/>
    <col min="1172" max="1172" width="13" bestFit="1" customWidth="1"/>
    <col min="1173" max="1173" width="15.77734375" bestFit="1" customWidth="1"/>
    <col min="1174" max="1174" width="13" bestFit="1" customWidth="1"/>
    <col min="1175" max="1175" width="15.77734375" bestFit="1" customWidth="1"/>
    <col min="1176" max="1176" width="13" bestFit="1" customWidth="1"/>
    <col min="1177" max="1177" width="15.77734375" bestFit="1" customWidth="1"/>
    <col min="1178" max="1178" width="13" bestFit="1" customWidth="1"/>
    <col min="1179" max="1179" width="15.77734375" bestFit="1" customWidth="1"/>
    <col min="1180" max="1180" width="13" bestFit="1" customWidth="1"/>
    <col min="1181" max="1181" width="15.77734375" bestFit="1" customWidth="1"/>
    <col min="1182" max="1182" width="13" bestFit="1" customWidth="1"/>
    <col min="1183" max="1183" width="15.77734375" bestFit="1" customWidth="1"/>
    <col min="1184" max="1184" width="13" bestFit="1" customWidth="1"/>
    <col min="1185" max="1185" width="15.77734375" bestFit="1" customWidth="1"/>
    <col min="1186" max="1186" width="13" bestFit="1" customWidth="1"/>
    <col min="1187" max="1187" width="15.77734375" bestFit="1" customWidth="1"/>
    <col min="1188" max="1188" width="13" bestFit="1" customWidth="1"/>
    <col min="1189" max="1189" width="15.77734375" bestFit="1" customWidth="1"/>
    <col min="1190" max="1190" width="13" bestFit="1" customWidth="1"/>
    <col min="1191" max="1191" width="15.77734375" bestFit="1" customWidth="1"/>
    <col min="1192" max="1192" width="13" bestFit="1" customWidth="1"/>
    <col min="1193" max="1193" width="15.77734375" bestFit="1" customWidth="1"/>
    <col min="1194" max="1194" width="13" bestFit="1" customWidth="1"/>
    <col min="1195" max="1195" width="15.77734375" bestFit="1" customWidth="1"/>
    <col min="1196" max="1196" width="13" bestFit="1" customWidth="1"/>
    <col min="1197" max="1197" width="15.77734375" bestFit="1" customWidth="1"/>
    <col min="1198" max="1198" width="13" bestFit="1" customWidth="1"/>
    <col min="1199" max="1199" width="15.77734375" bestFit="1" customWidth="1"/>
    <col min="1200" max="1200" width="13" bestFit="1" customWidth="1"/>
    <col min="1201" max="1201" width="15.77734375" bestFit="1" customWidth="1"/>
    <col min="1202" max="1202" width="13" bestFit="1" customWidth="1"/>
    <col min="1203" max="1203" width="15.77734375" bestFit="1" customWidth="1"/>
    <col min="1204" max="1204" width="13" bestFit="1" customWidth="1"/>
    <col min="1205" max="1205" width="15.77734375" bestFit="1" customWidth="1"/>
    <col min="1206" max="1206" width="13" bestFit="1" customWidth="1"/>
    <col min="1207" max="1207" width="15.77734375" bestFit="1" customWidth="1"/>
    <col min="1208" max="1208" width="13" bestFit="1" customWidth="1"/>
    <col min="1209" max="1209" width="15.77734375" bestFit="1" customWidth="1"/>
    <col min="1210" max="1210" width="13" bestFit="1" customWidth="1"/>
    <col min="1211" max="1211" width="15.77734375" bestFit="1" customWidth="1"/>
    <col min="1212" max="1212" width="13" bestFit="1" customWidth="1"/>
    <col min="1213" max="1213" width="15.77734375" bestFit="1" customWidth="1"/>
    <col min="1214" max="1214" width="13" bestFit="1" customWidth="1"/>
    <col min="1215" max="1215" width="15.77734375" bestFit="1" customWidth="1"/>
    <col min="1216" max="1216" width="13" bestFit="1" customWidth="1"/>
    <col min="1217" max="1217" width="15.77734375" bestFit="1" customWidth="1"/>
    <col min="1218" max="1218" width="13" bestFit="1" customWidth="1"/>
    <col min="1219" max="1219" width="15.77734375" bestFit="1" customWidth="1"/>
    <col min="1220" max="1220" width="13" bestFit="1" customWidth="1"/>
    <col min="1221" max="1221" width="15.77734375" bestFit="1" customWidth="1"/>
    <col min="1222" max="1222" width="13" bestFit="1" customWidth="1"/>
    <col min="1223" max="1223" width="15.77734375" bestFit="1" customWidth="1"/>
    <col min="1224" max="1224" width="13" bestFit="1" customWidth="1"/>
    <col min="1225" max="1225" width="15.77734375" bestFit="1" customWidth="1"/>
    <col min="1226" max="1226" width="13" bestFit="1" customWidth="1"/>
    <col min="1227" max="1227" width="15.77734375" bestFit="1" customWidth="1"/>
    <col min="1228" max="1228" width="13" bestFit="1" customWidth="1"/>
    <col min="1229" max="1229" width="15.77734375" bestFit="1" customWidth="1"/>
    <col min="1230" max="1230" width="13" bestFit="1" customWidth="1"/>
    <col min="1231" max="1231" width="15.77734375" bestFit="1" customWidth="1"/>
    <col min="1232" max="1232" width="13" bestFit="1" customWidth="1"/>
    <col min="1233" max="1233" width="15.77734375" bestFit="1" customWidth="1"/>
    <col min="1234" max="1234" width="13" bestFit="1" customWidth="1"/>
    <col min="1235" max="1235" width="15.77734375" bestFit="1" customWidth="1"/>
    <col min="1236" max="1236" width="13" bestFit="1" customWidth="1"/>
    <col min="1237" max="1237" width="15.77734375" bestFit="1" customWidth="1"/>
    <col min="1238" max="1238" width="13" bestFit="1" customWidth="1"/>
    <col min="1239" max="1239" width="15.77734375" bestFit="1" customWidth="1"/>
    <col min="1240" max="1240" width="13" bestFit="1" customWidth="1"/>
    <col min="1241" max="1241" width="15.77734375" bestFit="1" customWidth="1"/>
    <col min="1242" max="1242" width="13" bestFit="1" customWidth="1"/>
    <col min="1243" max="1243" width="15.77734375" bestFit="1" customWidth="1"/>
    <col min="1244" max="1244" width="13" bestFit="1" customWidth="1"/>
    <col min="1245" max="1245" width="15.77734375" bestFit="1" customWidth="1"/>
    <col min="1246" max="1246" width="13" bestFit="1" customWidth="1"/>
    <col min="1247" max="1247" width="15.77734375" bestFit="1" customWidth="1"/>
    <col min="1248" max="1248" width="13" bestFit="1" customWidth="1"/>
    <col min="1249" max="1249" width="15.77734375" bestFit="1" customWidth="1"/>
    <col min="1250" max="1250" width="13" bestFit="1" customWidth="1"/>
    <col min="1251" max="1251" width="15.77734375" bestFit="1" customWidth="1"/>
    <col min="1252" max="1252" width="13" bestFit="1" customWidth="1"/>
    <col min="1253" max="1253" width="15.77734375" bestFit="1" customWidth="1"/>
    <col min="1254" max="1254" width="13" bestFit="1" customWidth="1"/>
    <col min="1255" max="1255" width="15.77734375" bestFit="1" customWidth="1"/>
    <col min="1256" max="1256" width="13" bestFit="1" customWidth="1"/>
    <col min="1257" max="1257" width="15.77734375" bestFit="1" customWidth="1"/>
    <col min="1258" max="1258" width="13" bestFit="1" customWidth="1"/>
    <col min="1259" max="1259" width="15.77734375" bestFit="1" customWidth="1"/>
    <col min="1260" max="1260" width="13" bestFit="1" customWidth="1"/>
    <col min="1261" max="1261" width="15.77734375" bestFit="1" customWidth="1"/>
    <col min="1262" max="1262" width="13" bestFit="1" customWidth="1"/>
    <col min="1263" max="1263" width="15.77734375" bestFit="1" customWidth="1"/>
    <col min="1264" max="1264" width="13" bestFit="1" customWidth="1"/>
    <col min="1265" max="1265" width="15.77734375" bestFit="1" customWidth="1"/>
    <col min="1266" max="1266" width="13" bestFit="1" customWidth="1"/>
    <col min="1267" max="1267" width="15.77734375" bestFit="1" customWidth="1"/>
    <col min="1268" max="1268" width="13" bestFit="1" customWidth="1"/>
    <col min="1269" max="1269" width="15.77734375" bestFit="1" customWidth="1"/>
    <col min="1270" max="1270" width="13" bestFit="1" customWidth="1"/>
    <col min="1271" max="1271" width="15.77734375" bestFit="1" customWidth="1"/>
    <col min="1272" max="1272" width="13" bestFit="1" customWidth="1"/>
    <col min="1273" max="1273" width="15.77734375" bestFit="1" customWidth="1"/>
    <col min="1274" max="1274" width="13" bestFit="1" customWidth="1"/>
    <col min="1275" max="1275" width="15.77734375" bestFit="1" customWidth="1"/>
    <col min="1276" max="1276" width="13" bestFit="1" customWidth="1"/>
    <col min="1277" max="1277" width="15.77734375" bestFit="1" customWidth="1"/>
    <col min="1278" max="1278" width="13" bestFit="1" customWidth="1"/>
    <col min="1279" max="1279" width="15.77734375" bestFit="1" customWidth="1"/>
    <col min="1280" max="1280" width="13" bestFit="1" customWidth="1"/>
    <col min="1281" max="1281" width="15.77734375" bestFit="1" customWidth="1"/>
    <col min="1282" max="1282" width="13" bestFit="1" customWidth="1"/>
    <col min="1283" max="1283" width="15.77734375" bestFit="1" customWidth="1"/>
    <col min="1284" max="1284" width="13" bestFit="1" customWidth="1"/>
    <col min="1285" max="1285" width="15.77734375" bestFit="1" customWidth="1"/>
    <col min="1286" max="1286" width="13" bestFit="1" customWidth="1"/>
    <col min="1287" max="1287" width="15.77734375" bestFit="1" customWidth="1"/>
    <col min="1288" max="1288" width="13" bestFit="1" customWidth="1"/>
    <col min="1289" max="1289" width="15.77734375" bestFit="1" customWidth="1"/>
    <col min="1290" max="1290" width="13" bestFit="1" customWidth="1"/>
    <col min="1291" max="1291" width="15.77734375" bestFit="1" customWidth="1"/>
    <col min="1292" max="1292" width="13" bestFit="1" customWidth="1"/>
    <col min="1293" max="1293" width="15.77734375" bestFit="1" customWidth="1"/>
    <col min="1294" max="1294" width="13" bestFit="1" customWidth="1"/>
    <col min="1295" max="1295" width="15.77734375" bestFit="1" customWidth="1"/>
    <col min="1296" max="1296" width="13" bestFit="1" customWidth="1"/>
    <col min="1297" max="1297" width="15.77734375" bestFit="1" customWidth="1"/>
    <col min="1298" max="1298" width="13" bestFit="1" customWidth="1"/>
    <col min="1299" max="1299" width="15.77734375" bestFit="1" customWidth="1"/>
    <col min="1300" max="1300" width="13" bestFit="1" customWidth="1"/>
    <col min="1301" max="1301" width="15.77734375" bestFit="1" customWidth="1"/>
    <col min="1302" max="1302" width="13" bestFit="1" customWidth="1"/>
    <col min="1303" max="1303" width="15.77734375" bestFit="1" customWidth="1"/>
    <col min="1304" max="1304" width="13" bestFit="1" customWidth="1"/>
    <col min="1305" max="1305" width="15.77734375" bestFit="1" customWidth="1"/>
    <col min="1306" max="1306" width="13" bestFit="1" customWidth="1"/>
    <col min="1307" max="1307" width="15.77734375" bestFit="1" customWidth="1"/>
    <col min="1308" max="1308" width="13" bestFit="1" customWidth="1"/>
    <col min="1309" max="1309" width="15.77734375" bestFit="1" customWidth="1"/>
    <col min="1310" max="1310" width="13" bestFit="1" customWidth="1"/>
    <col min="1311" max="1311" width="15.77734375" bestFit="1" customWidth="1"/>
    <col min="1312" max="1312" width="13" bestFit="1" customWidth="1"/>
    <col min="1313" max="1313" width="15.77734375" bestFit="1" customWidth="1"/>
    <col min="1314" max="1314" width="13" bestFit="1" customWidth="1"/>
    <col min="1315" max="1315" width="15.77734375" bestFit="1" customWidth="1"/>
    <col min="1316" max="1316" width="13" bestFit="1" customWidth="1"/>
    <col min="1317" max="1317" width="15.77734375" bestFit="1" customWidth="1"/>
    <col min="1318" max="1318" width="13" bestFit="1" customWidth="1"/>
    <col min="1319" max="1319" width="15.77734375" bestFit="1" customWidth="1"/>
    <col min="1320" max="1320" width="13" bestFit="1" customWidth="1"/>
    <col min="1321" max="1321" width="15.77734375" bestFit="1" customWidth="1"/>
    <col min="1322" max="1322" width="13" bestFit="1" customWidth="1"/>
    <col min="1323" max="1323" width="15.77734375" bestFit="1" customWidth="1"/>
    <col min="1324" max="1324" width="13" bestFit="1" customWidth="1"/>
    <col min="1325" max="1325" width="15.77734375" bestFit="1" customWidth="1"/>
    <col min="1326" max="1326" width="13" bestFit="1" customWidth="1"/>
    <col min="1327" max="1327" width="15.77734375" bestFit="1" customWidth="1"/>
    <col min="1328" max="1328" width="13" bestFit="1" customWidth="1"/>
    <col min="1329" max="1329" width="15.77734375" bestFit="1" customWidth="1"/>
    <col min="1330" max="1330" width="13" bestFit="1" customWidth="1"/>
    <col min="1331" max="1331" width="15.77734375" bestFit="1" customWidth="1"/>
    <col min="1332" max="1332" width="13" bestFit="1" customWidth="1"/>
    <col min="1333" max="1333" width="15.77734375" bestFit="1" customWidth="1"/>
    <col min="1334" max="1334" width="13" bestFit="1" customWidth="1"/>
    <col min="1335" max="1335" width="15.77734375" bestFit="1" customWidth="1"/>
    <col min="1336" max="1336" width="13" bestFit="1" customWidth="1"/>
    <col min="1337" max="1337" width="15.77734375" bestFit="1" customWidth="1"/>
    <col min="1338" max="1338" width="13" bestFit="1" customWidth="1"/>
    <col min="1339" max="1339" width="15.77734375" bestFit="1" customWidth="1"/>
    <col min="1340" max="1340" width="13" bestFit="1" customWidth="1"/>
    <col min="1341" max="1341" width="15.77734375" bestFit="1" customWidth="1"/>
    <col min="1342" max="1342" width="13" bestFit="1" customWidth="1"/>
    <col min="1343" max="1343" width="15.77734375" bestFit="1" customWidth="1"/>
    <col min="1344" max="1344" width="13" bestFit="1" customWidth="1"/>
    <col min="1345" max="1345" width="15.77734375" bestFit="1" customWidth="1"/>
    <col min="1346" max="1346" width="13" bestFit="1" customWidth="1"/>
    <col min="1347" max="1347" width="15.77734375" bestFit="1" customWidth="1"/>
    <col min="1348" max="1348" width="13" bestFit="1" customWidth="1"/>
    <col min="1349" max="1349" width="15.77734375" bestFit="1" customWidth="1"/>
    <col min="1350" max="1350" width="13" bestFit="1" customWidth="1"/>
    <col min="1351" max="1351" width="15.77734375" bestFit="1" customWidth="1"/>
    <col min="1352" max="1352" width="13" bestFit="1" customWidth="1"/>
    <col min="1353" max="1353" width="15.77734375" bestFit="1" customWidth="1"/>
    <col min="1354" max="1354" width="13" bestFit="1" customWidth="1"/>
    <col min="1355" max="1355" width="15.77734375" bestFit="1" customWidth="1"/>
    <col min="1356" max="1356" width="13" bestFit="1" customWidth="1"/>
    <col min="1357" max="1357" width="15.77734375" bestFit="1" customWidth="1"/>
    <col min="1358" max="1358" width="13" bestFit="1" customWidth="1"/>
    <col min="1359" max="1359" width="15.77734375" bestFit="1" customWidth="1"/>
    <col min="1360" max="1360" width="13" bestFit="1" customWidth="1"/>
    <col min="1361" max="1361" width="15.77734375" bestFit="1" customWidth="1"/>
    <col min="1362" max="1362" width="13" bestFit="1" customWidth="1"/>
    <col min="1363" max="1363" width="15.77734375" bestFit="1" customWidth="1"/>
    <col min="1364" max="1364" width="13" bestFit="1" customWidth="1"/>
    <col min="1365" max="1365" width="15.77734375" bestFit="1" customWidth="1"/>
    <col min="1366" max="1366" width="13" bestFit="1" customWidth="1"/>
    <col min="1367" max="1367" width="15.77734375" bestFit="1" customWidth="1"/>
    <col min="1368" max="1368" width="13" bestFit="1" customWidth="1"/>
    <col min="1369" max="1369" width="15.77734375" bestFit="1" customWidth="1"/>
    <col min="1370" max="1370" width="13" bestFit="1" customWidth="1"/>
    <col min="1371" max="1371" width="15.77734375" bestFit="1" customWidth="1"/>
    <col min="1372" max="1372" width="13" bestFit="1" customWidth="1"/>
    <col min="1373" max="1373" width="15.77734375" bestFit="1" customWidth="1"/>
    <col min="1374" max="1374" width="13" bestFit="1" customWidth="1"/>
    <col min="1375" max="1375" width="15.77734375" bestFit="1" customWidth="1"/>
    <col min="1376" max="1376" width="13" bestFit="1" customWidth="1"/>
    <col min="1377" max="1377" width="15.77734375" bestFit="1" customWidth="1"/>
    <col min="1378" max="1378" width="13" bestFit="1" customWidth="1"/>
    <col min="1379" max="1379" width="15.77734375" bestFit="1" customWidth="1"/>
    <col min="1380" max="1380" width="13" bestFit="1" customWidth="1"/>
    <col min="1381" max="1381" width="15.77734375" bestFit="1" customWidth="1"/>
    <col min="1382" max="1382" width="13" bestFit="1" customWidth="1"/>
    <col min="1383" max="1383" width="15.77734375" bestFit="1" customWidth="1"/>
    <col min="1384" max="1384" width="13" bestFit="1" customWidth="1"/>
    <col min="1385" max="1385" width="15.77734375" bestFit="1" customWidth="1"/>
    <col min="1386" max="1386" width="13" bestFit="1" customWidth="1"/>
    <col min="1387" max="1387" width="15.77734375" bestFit="1" customWidth="1"/>
    <col min="1388" max="1388" width="13" bestFit="1" customWidth="1"/>
    <col min="1389" max="1389" width="15.77734375" bestFit="1" customWidth="1"/>
    <col min="1390" max="1390" width="13" bestFit="1" customWidth="1"/>
    <col min="1391" max="1391" width="15.77734375" bestFit="1" customWidth="1"/>
    <col min="1392" max="1392" width="13" bestFit="1" customWidth="1"/>
    <col min="1393" max="1393" width="15.77734375" bestFit="1" customWidth="1"/>
    <col min="1394" max="1394" width="13" bestFit="1" customWidth="1"/>
    <col min="1395" max="1395" width="15.77734375" bestFit="1" customWidth="1"/>
    <col min="1396" max="1396" width="13" bestFit="1" customWidth="1"/>
    <col min="1397" max="1397" width="15.77734375" bestFit="1" customWidth="1"/>
    <col min="1398" max="1398" width="13" bestFit="1" customWidth="1"/>
    <col min="1399" max="1399" width="15.77734375" bestFit="1" customWidth="1"/>
    <col min="1400" max="1400" width="13" bestFit="1" customWidth="1"/>
    <col min="1401" max="1401" width="15.77734375" bestFit="1" customWidth="1"/>
    <col min="1402" max="1402" width="13" bestFit="1" customWidth="1"/>
    <col min="1403" max="1403" width="15.77734375" bestFit="1" customWidth="1"/>
    <col min="1404" max="1404" width="13" bestFit="1" customWidth="1"/>
    <col min="1405" max="1405" width="15.77734375" bestFit="1" customWidth="1"/>
    <col min="1406" max="1406" width="13" bestFit="1" customWidth="1"/>
    <col min="1407" max="1407" width="15.77734375" bestFit="1" customWidth="1"/>
    <col min="1408" max="1408" width="13" bestFit="1" customWidth="1"/>
    <col min="1409" max="1409" width="15.77734375" bestFit="1" customWidth="1"/>
    <col min="1410" max="1410" width="13" bestFit="1" customWidth="1"/>
    <col min="1411" max="1411" width="15.77734375" bestFit="1" customWidth="1"/>
    <col min="1412" max="1412" width="13" bestFit="1" customWidth="1"/>
    <col min="1413" max="1413" width="15.77734375" bestFit="1" customWidth="1"/>
    <col min="1414" max="1414" width="13" bestFit="1" customWidth="1"/>
    <col min="1415" max="1415" width="15.77734375" bestFit="1" customWidth="1"/>
    <col min="1416" max="1416" width="13" bestFit="1" customWidth="1"/>
    <col min="1417" max="1417" width="15.77734375" bestFit="1" customWidth="1"/>
    <col min="1418" max="1418" width="13" bestFit="1" customWidth="1"/>
    <col min="1419" max="1419" width="15.77734375" bestFit="1" customWidth="1"/>
    <col min="1420" max="1420" width="13" bestFit="1" customWidth="1"/>
    <col min="1421" max="1421" width="15.77734375" bestFit="1" customWidth="1"/>
    <col min="1422" max="1422" width="13" bestFit="1" customWidth="1"/>
    <col min="1423" max="1423" width="15.77734375" bestFit="1" customWidth="1"/>
    <col min="1424" max="1424" width="13" bestFit="1" customWidth="1"/>
    <col min="1425" max="1425" width="15.77734375" bestFit="1" customWidth="1"/>
    <col min="1426" max="1426" width="13" bestFit="1" customWidth="1"/>
    <col min="1427" max="1427" width="15.77734375" bestFit="1" customWidth="1"/>
    <col min="1428" max="1428" width="13" bestFit="1" customWidth="1"/>
    <col min="1429" max="1429" width="15.77734375" bestFit="1" customWidth="1"/>
    <col min="1430" max="1430" width="13" bestFit="1" customWidth="1"/>
    <col min="1431" max="1431" width="15.77734375" bestFit="1" customWidth="1"/>
    <col min="1432" max="1432" width="13" bestFit="1" customWidth="1"/>
    <col min="1433" max="1433" width="15.77734375" bestFit="1" customWidth="1"/>
    <col min="1434" max="1434" width="13" bestFit="1" customWidth="1"/>
    <col min="1435" max="1435" width="15.77734375" bestFit="1" customWidth="1"/>
    <col min="1436" max="1436" width="13" bestFit="1" customWidth="1"/>
    <col min="1437" max="1437" width="15.77734375" bestFit="1" customWidth="1"/>
    <col min="1438" max="1438" width="13" bestFit="1" customWidth="1"/>
    <col min="1439" max="1439" width="15.77734375" bestFit="1" customWidth="1"/>
    <col min="1440" max="1440" width="13" bestFit="1" customWidth="1"/>
    <col min="1441" max="1441" width="15.77734375" bestFit="1" customWidth="1"/>
    <col min="1442" max="1442" width="13" bestFit="1" customWidth="1"/>
    <col min="1443" max="1443" width="15.77734375" bestFit="1" customWidth="1"/>
    <col min="1444" max="1444" width="13" bestFit="1" customWidth="1"/>
    <col min="1445" max="1445" width="15.77734375" bestFit="1" customWidth="1"/>
    <col min="1446" max="1446" width="13" bestFit="1" customWidth="1"/>
    <col min="1447" max="1447" width="15.77734375" bestFit="1" customWidth="1"/>
    <col min="1448" max="1448" width="13" bestFit="1" customWidth="1"/>
    <col min="1449" max="1449" width="15.77734375" bestFit="1" customWidth="1"/>
    <col min="1450" max="1450" width="13" bestFit="1" customWidth="1"/>
    <col min="1451" max="1451" width="15.77734375" bestFit="1" customWidth="1"/>
    <col min="1452" max="1452" width="13" bestFit="1" customWidth="1"/>
    <col min="1453" max="1453" width="15.77734375" bestFit="1" customWidth="1"/>
    <col min="1454" max="1454" width="13" bestFit="1" customWidth="1"/>
    <col min="1455" max="1455" width="15.77734375" bestFit="1" customWidth="1"/>
    <col min="1456" max="1456" width="13" bestFit="1" customWidth="1"/>
    <col min="1457" max="1457" width="15.77734375" bestFit="1" customWidth="1"/>
    <col min="1458" max="1458" width="13" bestFit="1" customWidth="1"/>
    <col min="1459" max="1459" width="15.77734375" bestFit="1" customWidth="1"/>
    <col min="1460" max="1460" width="13" bestFit="1" customWidth="1"/>
    <col min="1461" max="1461" width="15.77734375" bestFit="1" customWidth="1"/>
    <col min="1462" max="1462" width="13" bestFit="1" customWidth="1"/>
    <col min="1463" max="1463" width="15.77734375" bestFit="1" customWidth="1"/>
    <col min="1464" max="1464" width="13" bestFit="1" customWidth="1"/>
    <col min="1465" max="1465" width="15.77734375" bestFit="1" customWidth="1"/>
    <col min="1466" max="1466" width="13" bestFit="1" customWidth="1"/>
    <col min="1467" max="1467" width="15.77734375" bestFit="1" customWidth="1"/>
    <col min="1468" max="1468" width="13" bestFit="1" customWidth="1"/>
    <col min="1469" max="1469" width="15.77734375" bestFit="1" customWidth="1"/>
    <col min="1470" max="1470" width="13" bestFit="1" customWidth="1"/>
    <col min="1471" max="1471" width="15.77734375" bestFit="1" customWidth="1"/>
    <col min="1472" max="1472" width="13" bestFit="1" customWidth="1"/>
    <col min="1473" max="1473" width="15.77734375" bestFit="1" customWidth="1"/>
    <col min="1474" max="1474" width="13" bestFit="1" customWidth="1"/>
    <col min="1475" max="1475" width="15.77734375" bestFit="1" customWidth="1"/>
    <col min="1476" max="1476" width="13" bestFit="1" customWidth="1"/>
    <col min="1477" max="1477" width="15.77734375" bestFit="1" customWidth="1"/>
    <col min="1478" max="1478" width="13" bestFit="1" customWidth="1"/>
    <col min="1479" max="1479" width="15.77734375" bestFit="1" customWidth="1"/>
    <col min="1480" max="1480" width="13" bestFit="1" customWidth="1"/>
    <col min="1481" max="1481" width="15.77734375" bestFit="1" customWidth="1"/>
    <col min="1482" max="1482" width="13" bestFit="1" customWidth="1"/>
    <col min="1483" max="1483" width="15.77734375" bestFit="1" customWidth="1"/>
    <col min="1484" max="1484" width="13" bestFit="1" customWidth="1"/>
    <col min="1485" max="1485" width="15.77734375" bestFit="1" customWidth="1"/>
    <col min="1486" max="1486" width="13" bestFit="1" customWidth="1"/>
    <col min="1487" max="1487" width="15.77734375" bestFit="1" customWidth="1"/>
    <col min="1488" max="1488" width="13" bestFit="1" customWidth="1"/>
    <col min="1489" max="1489" width="15.77734375" bestFit="1" customWidth="1"/>
    <col min="1490" max="1490" width="13" bestFit="1" customWidth="1"/>
    <col min="1491" max="1491" width="15.77734375" bestFit="1" customWidth="1"/>
    <col min="1492" max="1492" width="13" bestFit="1" customWidth="1"/>
    <col min="1493" max="1493" width="15.77734375" bestFit="1" customWidth="1"/>
    <col min="1494" max="1494" width="13" bestFit="1" customWidth="1"/>
    <col min="1495" max="1495" width="15.77734375" bestFit="1" customWidth="1"/>
    <col min="1496" max="1496" width="13" bestFit="1" customWidth="1"/>
    <col min="1497" max="1497" width="15.77734375" bestFit="1" customWidth="1"/>
    <col min="1498" max="1498" width="13" bestFit="1" customWidth="1"/>
    <col min="1499" max="1499" width="15.77734375" bestFit="1" customWidth="1"/>
    <col min="1500" max="1500" width="13" bestFit="1" customWidth="1"/>
    <col min="1501" max="1501" width="15.77734375" bestFit="1" customWidth="1"/>
    <col min="1502" max="1502" width="13" bestFit="1" customWidth="1"/>
    <col min="1503" max="1503" width="15.77734375" bestFit="1" customWidth="1"/>
    <col min="1504" max="1504" width="13" bestFit="1" customWidth="1"/>
    <col min="1505" max="1505" width="15.77734375" bestFit="1" customWidth="1"/>
    <col min="1506" max="1506" width="13" bestFit="1" customWidth="1"/>
    <col min="1507" max="1507" width="15.77734375" bestFit="1" customWidth="1"/>
    <col min="1508" max="1508" width="13" bestFit="1" customWidth="1"/>
    <col min="1509" max="1509" width="15.77734375" bestFit="1" customWidth="1"/>
    <col min="1510" max="1510" width="13" bestFit="1" customWidth="1"/>
    <col min="1511" max="1511" width="15.77734375" bestFit="1" customWidth="1"/>
    <col min="1512" max="1512" width="13" bestFit="1" customWidth="1"/>
    <col min="1513" max="1513" width="15.77734375" bestFit="1" customWidth="1"/>
    <col min="1514" max="1514" width="13" bestFit="1" customWidth="1"/>
    <col min="1515" max="1515" width="15.77734375" bestFit="1" customWidth="1"/>
    <col min="1516" max="1516" width="13" bestFit="1" customWidth="1"/>
    <col min="1517" max="1517" width="15.77734375" bestFit="1" customWidth="1"/>
    <col min="1518" max="1518" width="13" bestFit="1" customWidth="1"/>
    <col min="1519" max="1519" width="15.77734375" bestFit="1" customWidth="1"/>
    <col min="1520" max="1520" width="13" bestFit="1" customWidth="1"/>
    <col min="1521" max="1521" width="15.77734375" bestFit="1" customWidth="1"/>
    <col min="1522" max="1522" width="13" bestFit="1" customWidth="1"/>
    <col min="1523" max="1523" width="15.77734375" bestFit="1" customWidth="1"/>
    <col min="1524" max="1524" width="13" bestFit="1" customWidth="1"/>
    <col min="1525" max="1525" width="15.77734375" bestFit="1" customWidth="1"/>
    <col min="1526" max="1526" width="13" bestFit="1" customWidth="1"/>
    <col min="1527" max="1527" width="15.77734375" bestFit="1" customWidth="1"/>
    <col min="1528" max="1528" width="13" bestFit="1" customWidth="1"/>
    <col min="1529" max="1529" width="15.77734375" bestFit="1" customWidth="1"/>
    <col min="1530" max="1530" width="13" bestFit="1" customWidth="1"/>
    <col min="1531" max="1531" width="15.77734375" bestFit="1" customWidth="1"/>
    <col min="1532" max="1532" width="13" bestFit="1" customWidth="1"/>
    <col min="1533" max="1533" width="15.77734375" bestFit="1" customWidth="1"/>
    <col min="1534" max="1534" width="13" bestFit="1" customWidth="1"/>
    <col min="1535" max="1535" width="15.77734375" bestFit="1" customWidth="1"/>
    <col min="1536" max="1536" width="13" bestFit="1" customWidth="1"/>
    <col min="1537" max="1537" width="15.77734375" bestFit="1" customWidth="1"/>
    <col min="1538" max="1538" width="13" bestFit="1" customWidth="1"/>
    <col min="1539" max="1539" width="15.77734375" bestFit="1" customWidth="1"/>
    <col min="1540" max="1540" width="13" bestFit="1" customWidth="1"/>
    <col min="1541" max="1541" width="15.77734375" bestFit="1" customWidth="1"/>
    <col min="1542" max="1542" width="13" bestFit="1" customWidth="1"/>
    <col min="1543" max="1543" width="15.77734375" bestFit="1" customWidth="1"/>
    <col min="1544" max="1544" width="13" bestFit="1" customWidth="1"/>
    <col min="1545" max="1545" width="15.77734375" bestFit="1" customWidth="1"/>
    <col min="1546" max="1546" width="13" bestFit="1" customWidth="1"/>
    <col min="1547" max="1547" width="15.77734375" bestFit="1" customWidth="1"/>
    <col min="1548" max="1548" width="13" bestFit="1" customWidth="1"/>
    <col min="1549" max="1549" width="15.77734375" bestFit="1" customWidth="1"/>
    <col min="1550" max="1550" width="13" bestFit="1" customWidth="1"/>
    <col min="1551" max="1551" width="15.77734375" bestFit="1" customWidth="1"/>
    <col min="1552" max="1552" width="13" bestFit="1" customWidth="1"/>
    <col min="1553" max="1553" width="15.77734375" bestFit="1" customWidth="1"/>
    <col min="1554" max="1554" width="13" bestFit="1" customWidth="1"/>
    <col min="1555" max="1555" width="15.77734375" bestFit="1" customWidth="1"/>
    <col min="1556" max="1556" width="13" bestFit="1" customWidth="1"/>
    <col min="1557" max="1557" width="15.77734375" bestFit="1" customWidth="1"/>
    <col min="1558" max="1558" width="13" bestFit="1" customWidth="1"/>
    <col min="1559" max="1559" width="15.77734375" bestFit="1" customWidth="1"/>
    <col min="1560" max="1560" width="13" bestFit="1" customWidth="1"/>
    <col min="1561" max="1561" width="15.77734375" bestFit="1" customWidth="1"/>
    <col min="1562" max="1562" width="13" bestFit="1" customWidth="1"/>
    <col min="1563" max="1563" width="15.77734375" bestFit="1" customWidth="1"/>
    <col min="1564" max="1564" width="13" bestFit="1" customWidth="1"/>
    <col min="1565" max="1565" width="15.77734375" bestFit="1" customWidth="1"/>
    <col min="1566" max="1566" width="13" bestFit="1" customWidth="1"/>
    <col min="1567" max="1567" width="15.77734375" bestFit="1" customWidth="1"/>
    <col min="1568" max="1568" width="13" bestFit="1" customWidth="1"/>
    <col min="1569" max="1569" width="15.77734375" bestFit="1" customWidth="1"/>
    <col min="1570" max="1570" width="13" bestFit="1" customWidth="1"/>
    <col min="1571" max="1571" width="15.77734375" bestFit="1" customWidth="1"/>
    <col min="1572" max="1572" width="13" bestFit="1" customWidth="1"/>
    <col min="1573" max="1573" width="15.77734375" bestFit="1" customWidth="1"/>
    <col min="1574" max="1574" width="13" bestFit="1" customWidth="1"/>
    <col min="1575" max="1575" width="15.77734375" bestFit="1" customWidth="1"/>
    <col min="1576" max="1576" width="13" bestFit="1" customWidth="1"/>
    <col min="1577" max="1577" width="15.77734375" bestFit="1" customWidth="1"/>
    <col min="1578" max="1578" width="13" bestFit="1" customWidth="1"/>
    <col min="1579" max="1579" width="15.77734375" bestFit="1" customWidth="1"/>
    <col min="1580" max="1580" width="13" bestFit="1" customWidth="1"/>
    <col min="1581" max="1581" width="15.77734375" bestFit="1" customWidth="1"/>
    <col min="1582" max="1582" width="13" bestFit="1" customWidth="1"/>
    <col min="1583" max="1583" width="15.77734375" bestFit="1" customWidth="1"/>
    <col min="1584" max="1584" width="13" bestFit="1" customWidth="1"/>
    <col min="1585" max="1585" width="15.77734375" bestFit="1" customWidth="1"/>
    <col min="1586" max="1586" width="13" bestFit="1" customWidth="1"/>
    <col min="1587" max="1587" width="15.77734375" bestFit="1" customWidth="1"/>
    <col min="1588" max="1588" width="13" bestFit="1" customWidth="1"/>
    <col min="1589" max="1589" width="15.77734375" bestFit="1" customWidth="1"/>
    <col min="1590" max="1590" width="13" bestFit="1" customWidth="1"/>
    <col min="1591" max="1591" width="15.77734375" bestFit="1" customWidth="1"/>
    <col min="1592" max="1592" width="13" bestFit="1" customWidth="1"/>
    <col min="1593" max="1593" width="15.77734375" bestFit="1" customWidth="1"/>
    <col min="1594" max="1594" width="13" bestFit="1" customWidth="1"/>
    <col min="1595" max="1595" width="15.77734375" bestFit="1" customWidth="1"/>
    <col min="1596" max="1596" width="13" bestFit="1" customWidth="1"/>
    <col min="1597" max="1597" width="15.77734375" bestFit="1" customWidth="1"/>
    <col min="1598" max="1598" width="13" bestFit="1" customWidth="1"/>
    <col min="1599" max="1599" width="15.77734375" bestFit="1" customWidth="1"/>
    <col min="1600" max="1600" width="13" bestFit="1" customWidth="1"/>
    <col min="1601" max="1601" width="15.77734375" bestFit="1" customWidth="1"/>
    <col min="1602" max="1602" width="13" bestFit="1" customWidth="1"/>
    <col min="1603" max="1603" width="15.77734375" bestFit="1" customWidth="1"/>
    <col min="1604" max="1604" width="13" bestFit="1" customWidth="1"/>
    <col min="1605" max="1605" width="15.77734375" bestFit="1" customWidth="1"/>
    <col min="1606" max="1606" width="13" bestFit="1" customWidth="1"/>
    <col min="1607" max="1607" width="15.77734375" bestFit="1" customWidth="1"/>
    <col min="1608" max="1608" width="13" bestFit="1" customWidth="1"/>
    <col min="1609" max="1609" width="15.77734375" bestFit="1" customWidth="1"/>
    <col min="1610" max="1610" width="13" bestFit="1" customWidth="1"/>
    <col min="1611" max="1611" width="15.77734375" bestFit="1" customWidth="1"/>
    <col min="1612" max="1612" width="13" bestFit="1" customWidth="1"/>
    <col min="1613" max="1613" width="15.77734375" bestFit="1" customWidth="1"/>
    <col min="1614" max="1614" width="13" bestFit="1" customWidth="1"/>
    <col min="1615" max="1615" width="15.77734375" bestFit="1" customWidth="1"/>
    <col min="1616" max="1616" width="13" bestFit="1" customWidth="1"/>
    <col min="1617" max="1617" width="15.77734375" bestFit="1" customWidth="1"/>
    <col min="1618" max="1618" width="13" bestFit="1" customWidth="1"/>
    <col min="1619" max="1619" width="15.77734375" bestFit="1" customWidth="1"/>
    <col min="1620" max="1620" width="13" bestFit="1" customWidth="1"/>
    <col min="1621" max="1621" width="15.77734375" bestFit="1" customWidth="1"/>
    <col min="1622" max="1622" width="13" bestFit="1" customWidth="1"/>
    <col min="1623" max="1623" width="15.77734375" bestFit="1" customWidth="1"/>
    <col min="1624" max="1624" width="13" bestFit="1" customWidth="1"/>
    <col min="1625" max="1625" width="15.77734375" bestFit="1" customWidth="1"/>
    <col min="1626" max="1626" width="13" bestFit="1" customWidth="1"/>
    <col min="1627" max="1627" width="15.77734375" bestFit="1" customWidth="1"/>
    <col min="1628" max="1628" width="13" bestFit="1" customWidth="1"/>
    <col min="1629" max="1629" width="15.77734375" bestFit="1" customWidth="1"/>
    <col min="1630" max="1630" width="13" bestFit="1" customWidth="1"/>
    <col min="1631" max="1631" width="15.77734375" bestFit="1" customWidth="1"/>
    <col min="1632" max="1632" width="13" bestFit="1" customWidth="1"/>
    <col min="1633" max="1633" width="15.77734375" bestFit="1" customWidth="1"/>
    <col min="1634" max="1634" width="13" bestFit="1" customWidth="1"/>
    <col min="1635" max="1635" width="15.77734375" bestFit="1" customWidth="1"/>
    <col min="1636" max="1636" width="13" bestFit="1" customWidth="1"/>
    <col min="1637" max="1637" width="15.77734375" bestFit="1" customWidth="1"/>
    <col min="1638" max="1638" width="13" bestFit="1" customWidth="1"/>
    <col min="1639" max="1639" width="15.77734375" bestFit="1" customWidth="1"/>
    <col min="1640" max="1640" width="13" bestFit="1" customWidth="1"/>
    <col min="1641" max="1641" width="15.77734375" bestFit="1" customWidth="1"/>
    <col min="1642" max="1642" width="13" bestFit="1" customWidth="1"/>
    <col min="1643" max="1643" width="15.77734375" bestFit="1" customWidth="1"/>
    <col min="1644" max="1644" width="13" bestFit="1" customWidth="1"/>
    <col min="1645" max="1645" width="15.77734375" bestFit="1" customWidth="1"/>
    <col min="1646" max="1646" width="13" bestFit="1" customWidth="1"/>
    <col min="1647" max="1647" width="15.77734375" bestFit="1" customWidth="1"/>
    <col min="1648" max="1648" width="13" bestFit="1" customWidth="1"/>
    <col min="1649" max="1649" width="15.77734375" bestFit="1" customWidth="1"/>
    <col min="1650" max="1650" width="13" bestFit="1" customWidth="1"/>
    <col min="1651" max="1651" width="15.77734375" bestFit="1" customWidth="1"/>
    <col min="1652" max="1652" width="13" bestFit="1" customWidth="1"/>
    <col min="1653" max="1653" width="15.77734375" bestFit="1" customWidth="1"/>
    <col min="1654" max="1654" width="13" bestFit="1" customWidth="1"/>
    <col min="1655" max="1655" width="15.77734375" bestFit="1" customWidth="1"/>
    <col min="1656" max="1656" width="13" bestFit="1" customWidth="1"/>
    <col min="1657" max="1657" width="15.77734375" bestFit="1" customWidth="1"/>
    <col min="1658" max="1658" width="13" bestFit="1" customWidth="1"/>
    <col min="1659" max="1659" width="15.77734375" bestFit="1" customWidth="1"/>
    <col min="1660" max="1660" width="13" bestFit="1" customWidth="1"/>
    <col min="1661" max="1661" width="15.77734375" bestFit="1" customWidth="1"/>
    <col min="1662" max="1662" width="13" bestFit="1" customWidth="1"/>
    <col min="1663" max="1663" width="15.77734375" bestFit="1" customWidth="1"/>
    <col min="1664" max="1664" width="13" bestFit="1" customWidth="1"/>
    <col min="1665" max="1665" width="15.77734375" bestFit="1" customWidth="1"/>
    <col min="1666" max="1666" width="13" bestFit="1" customWidth="1"/>
    <col min="1667" max="1667" width="15.77734375" bestFit="1" customWidth="1"/>
    <col min="1668" max="1668" width="13" bestFit="1" customWidth="1"/>
    <col min="1669" max="1669" width="15.77734375" bestFit="1" customWidth="1"/>
    <col min="1670" max="1670" width="13" bestFit="1" customWidth="1"/>
    <col min="1671" max="1671" width="15.77734375" bestFit="1" customWidth="1"/>
    <col min="1672" max="1672" width="13" bestFit="1" customWidth="1"/>
    <col min="1673" max="1673" width="15.77734375" bestFit="1" customWidth="1"/>
    <col min="1674" max="1674" width="13" bestFit="1" customWidth="1"/>
    <col min="1675" max="1675" width="15.77734375" bestFit="1" customWidth="1"/>
    <col min="1676" max="1676" width="13" bestFit="1" customWidth="1"/>
    <col min="1677" max="1677" width="15.77734375" bestFit="1" customWidth="1"/>
    <col min="1678" max="1678" width="13" bestFit="1" customWidth="1"/>
    <col min="1679" max="1679" width="15.77734375" bestFit="1" customWidth="1"/>
    <col min="1680" max="1680" width="13" bestFit="1" customWidth="1"/>
    <col min="1681" max="1681" width="15.77734375" bestFit="1" customWidth="1"/>
    <col min="1682" max="1682" width="13" bestFit="1" customWidth="1"/>
    <col min="1683" max="1683" width="15.77734375" bestFit="1" customWidth="1"/>
    <col min="1684" max="1684" width="13" bestFit="1" customWidth="1"/>
    <col min="1685" max="1685" width="15.77734375" bestFit="1" customWidth="1"/>
    <col min="1686" max="1686" width="13" bestFit="1" customWidth="1"/>
    <col min="1687" max="1687" width="15.77734375" bestFit="1" customWidth="1"/>
    <col min="1688" max="1688" width="13" bestFit="1" customWidth="1"/>
    <col min="1689" max="1689" width="15.77734375" bestFit="1" customWidth="1"/>
    <col min="1690" max="1690" width="13" bestFit="1" customWidth="1"/>
    <col min="1691" max="1691" width="15.77734375" bestFit="1" customWidth="1"/>
    <col min="1692" max="1692" width="13" bestFit="1" customWidth="1"/>
    <col min="1693" max="1693" width="15.77734375" bestFit="1" customWidth="1"/>
    <col min="1694" max="1694" width="13" bestFit="1" customWidth="1"/>
    <col min="1695" max="1695" width="15.77734375" bestFit="1" customWidth="1"/>
    <col min="1696" max="1696" width="13" bestFit="1" customWidth="1"/>
    <col min="1697" max="1697" width="15.77734375" bestFit="1" customWidth="1"/>
    <col min="1698" max="1698" width="13" bestFit="1" customWidth="1"/>
    <col min="1699" max="1699" width="15.77734375" bestFit="1" customWidth="1"/>
    <col min="1700" max="1700" width="13" bestFit="1" customWidth="1"/>
    <col min="1701" max="1701" width="15.77734375" bestFit="1" customWidth="1"/>
    <col min="1702" max="1702" width="13" bestFit="1" customWidth="1"/>
    <col min="1703" max="1703" width="15.77734375" bestFit="1" customWidth="1"/>
    <col min="1704" max="1704" width="13" bestFit="1" customWidth="1"/>
    <col min="1705" max="1705" width="15.77734375" bestFit="1" customWidth="1"/>
    <col min="1706" max="1706" width="13" bestFit="1" customWidth="1"/>
    <col min="1707" max="1707" width="15.77734375" bestFit="1" customWidth="1"/>
    <col min="1708" max="1708" width="13" bestFit="1" customWidth="1"/>
    <col min="1709" max="1709" width="15.77734375" bestFit="1" customWidth="1"/>
    <col min="1710" max="1710" width="13" bestFit="1" customWidth="1"/>
    <col min="1711" max="1711" width="15.77734375" bestFit="1" customWidth="1"/>
    <col min="1712" max="1712" width="13" bestFit="1" customWidth="1"/>
    <col min="1713" max="1713" width="15.77734375" bestFit="1" customWidth="1"/>
    <col min="1714" max="1714" width="13" bestFit="1" customWidth="1"/>
    <col min="1715" max="1715" width="15.77734375" bestFit="1" customWidth="1"/>
    <col min="1716" max="1716" width="13" bestFit="1" customWidth="1"/>
    <col min="1717" max="1717" width="15.77734375" bestFit="1" customWidth="1"/>
    <col min="1718" max="1718" width="13" bestFit="1" customWidth="1"/>
    <col min="1719" max="1719" width="15.77734375" bestFit="1" customWidth="1"/>
    <col min="1720" max="1720" width="13" bestFit="1" customWidth="1"/>
    <col min="1721" max="1721" width="15.77734375" bestFit="1" customWidth="1"/>
    <col min="1722" max="1722" width="13" bestFit="1" customWidth="1"/>
    <col min="1723" max="1723" width="15.77734375" bestFit="1" customWidth="1"/>
    <col min="1724" max="1724" width="13" bestFit="1" customWidth="1"/>
    <col min="1725" max="1725" width="15.77734375" bestFit="1" customWidth="1"/>
    <col min="1726" max="1726" width="13" bestFit="1" customWidth="1"/>
    <col min="1727" max="1727" width="15.77734375" bestFit="1" customWidth="1"/>
    <col min="1728" max="1728" width="13" bestFit="1" customWidth="1"/>
    <col min="1729" max="1729" width="15.77734375" bestFit="1" customWidth="1"/>
    <col min="1730" max="1730" width="13" bestFit="1" customWidth="1"/>
    <col min="1731" max="1731" width="15.77734375" bestFit="1" customWidth="1"/>
    <col min="1732" max="1732" width="13" bestFit="1" customWidth="1"/>
    <col min="1733" max="1733" width="15.77734375" bestFit="1" customWidth="1"/>
    <col min="1734" max="1734" width="13" bestFit="1" customWidth="1"/>
    <col min="1735" max="1735" width="15.77734375" bestFit="1" customWidth="1"/>
    <col min="1736" max="1736" width="13" bestFit="1" customWidth="1"/>
    <col min="1737" max="1737" width="15.77734375" bestFit="1" customWidth="1"/>
    <col min="1738" max="1738" width="13" bestFit="1" customWidth="1"/>
    <col min="1739" max="1739" width="15.77734375" bestFit="1" customWidth="1"/>
    <col min="1740" max="1740" width="13" bestFit="1" customWidth="1"/>
    <col min="1741" max="1741" width="15.77734375" bestFit="1" customWidth="1"/>
    <col min="1742" max="1742" width="13" bestFit="1" customWidth="1"/>
    <col min="1743" max="1743" width="15.77734375" bestFit="1" customWidth="1"/>
    <col min="1744" max="1744" width="13" bestFit="1" customWidth="1"/>
    <col min="1745" max="1745" width="15.77734375" bestFit="1" customWidth="1"/>
    <col min="1746" max="1746" width="13" bestFit="1" customWidth="1"/>
    <col min="1747" max="1747" width="15.77734375" bestFit="1" customWidth="1"/>
    <col min="1748" max="1748" width="13" bestFit="1" customWidth="1"/>
    <col min="1749" max="1749" width="15.77734375" bestFit="1" customWidth="1"/>
    <col min="1750" max="1750" width="13" bestFit="1" customWidth="1"/>
    <col min="1751" max="1751" width="15.77734375" bestFit="1" customWidth="1"/>
    <col min="1752" max="1752" width="13" bestFit="1" customWidth="1"/>
    <col min="1753" max="1753" width="15.77734375" bestFit="1" customWidth="1"/>
    <col min="1754" max="1754" width="13" bestFit="1" customWidth="1"/>
    <col min="1755" max="1755" width="15.77734375" bestFit="1" customWidth="1"/>
    <col min="1756" max="1756" width="13" bestFit="1" customWidth="1"/>
    <col min="1757" max="1757" width="15.77734375" bestFit="1" customWidth="1"/>
    <col min="1758" max="1758" width="13" bestFit="1" customWidth="1"/>
    <col min="1759" max="1759" width="15.77734375" bestFit="1" customWidth="1"/>
    <col min="1760" max="1760" width="13" bestFit="1" customWidth="1"/>
    <col min="1761" max="1761" width="15.77734375" bestFit="1" customWidth="1"/>
    <col min="1762" max="1762" width="13" bestFit="1" customWidth="1"/>
    <col min="1763" max="1763" width="15.77734375" bestFit="1" customWidth="1"/>
    <col min="1764" max="1764" width="13" bestFit="1" customWidth="1"/>
    <col min="1765" max="1765" width="15.77734375" bestFit="1" customWidth="1"/>
    <col min="1766" max="1766" width="13" bestFit="1" customWidth="1"/>
    <col min="1767" max="1767" width="15.77734375" bestFit="1" customWidth="1"/>
    <col min="1768" max="1768" width="13" bestFit="1" customWidth="1"/>
    <col min="1769" max="1769" width="15.77734375" bestFit="1" customWidth="1"/>
    <col min="1770" max="1770" width="13" bestFit="1" customWidth="1"/>
    <col min="1771" max="1771" width="15.77734375" bestFit="1" customWidth="1"/>
    <col min="1772" max="1772" width="13" bestFit="1" customWidth="1"/>
    <col min="1773" max="1773" width="15.77734375" bestFit="1" customWidth="1"/>
    <col min="1774" max="1774" width="13" bestFit="1" customWidth="1"/>
    <col min="1775" max="1775" width="15.77734375" bestFit="1" customWidth="1"/>
    <col min="1776" max="1776" width="13" bestFit="1" customWidth="1"/>
    <col min="1777" max="1777" width="15.77734375" bestFit="1" customWidth="1"/>
    <col min="1778" max="1778" width="13" bestFit="1" customWidth="1"/>
    <col min="1779" max="1779" width="15.77734375" bestFit="1" customWidth="1"/>
    <col min="1780" max="1780" width="13" bestFit="1" customWidth="1"/>
    <col min="1781" max="1781" width="15.77734375" bestFit="1" customWidth="1"/>
    <col min="1782" max="1782" width="13" bestFit="1" customWidth="1"/>
    <col min="1783" max="1783" width="15.77734375" bestFit="1" customWidth="1"/>
    <col min="1784" max="1784" width="13" bestFit="1" customWidth="1"/>
    <col min="1785" max="1785" width="15.77734375" bestFit="1" customWidth="1"/>
    <col min="1786" max="1786" width="13" bestFit="1" customWidth="1"/>
    <col min="1787" max="1787" width="15.77734375" bestFit="1" customWidth="1"/>
    <col min="1788" max="1788" width="13" bestFit="1" customWidth="1"/>
    <col min="1789" max="1789" width="15.77734375" bestFit="1" customWidth="1"/>
    <col min="1790" max="1790" width="13" bestFit="1" customWidth="1"/>
    <col min="1791" max="1791" width="15.77734375" bestFit="1" customWidth="1"/>
    <col min="1792" max="1792" width="13" bestFit="1" customWidth="1"/>
    <col min="1793" max="1793" width="15.77734375" bestFit="1" customWidth="1"/>
    <col min="1794" max="1794" width="13" bestFit="1" customWidth="1"/>
    <col min="1795" max="1795" width="15.77734375" bestFit="1" customWidth="1"/>
    <col min="1796" max="1796" width="13" bestFit="1" customWidth="1"/>
    <col min="1797" max="1797" width="15.77734375" bestFit="1" customWidth="1"/>
    <col min="1798" max="1798" width="13" bestFit="1" customWidth="1"/>
    <col min="1799" max="1799" width="15.77734375" bestFit="1" customWidth="1"/>
    <col min="1800" max="1800" width="13" bestFit="1" customWidth="1"/>
    <col min="1801" max="1801" width="15.77734375" bestFit="1" customWidth="1"/>
    <col min="1802" max="1802" width="13" bestFit="1" customWidth="1"/>
    <col min="1803" max="1803" width="15.77734375" bestFit="1" customWidth="1"/>
    <col min="1804" max="1804" width="13" bestFit="1" customWidth="1"/>
    <col min="1805" max="1805" width="15.77734375" bestFit="1" customWidth="1"/>
    <col min="1806" max="1806" width="13" bestFit="1" customWidth="1"/>
    <col min="1807" max="1807" width="15.77734375" bestFit="1" customWidth="1"/>
    <col min="1808" max="1808" width="13" bestFit="1" customWidth="1"/>
    <col min="1809" max="1809" width="15.77734375" bestFit="1" customWidth="1"/>
    <col min="1810" max="1810" width="13" bestFit="1" customWidth="1"/>
    <col min="1811" max="1811" width="15.77734375" bestFit="1" customWidth="1"/>
    <col min="1812" max="1812" width="13" bestFit="1" customWidth="1"/>
    <col min="1813" max="1813" width="15.77734375" bestFit="1" customWidth="1"/>
    <col min="1814" max="1814" width="13" bestFit="1" customWidth="1"/>
    <col min="1815" max="1815" width="15.77734375" bestFit="1" customWidth="1"/>
    <col min="1816" max="1816" width="13" bestFit="1" customWidth="1"/>
    <col min="1817" max="1817" width="15.77734375" bestFit="1" customWidth="1"/>
    <col min="1818" max="1818" width="13" bestFit="1" customWidth="1"/>
    <col min="1819" max="1819" width="15.77734375" bestFit="1" customWidth="1"/>
    <col min="1820" max="1820" width="13" bestFit="1" customWidth="1"/>
    <col min="1821" max="1821" width="15.77734375" bestFit="1" customWidth="1"/>
    <col min="1822" max="1822" width="13" bestFit="1" customWidth="1"/>
    <col min="1823" max="1823" width="15.77734375" bestFit="1" customWidth="1"/>
    <col min="1824" max="1824" width="13" bestFit="1" customWidth="1"/>
    <col min="1825" max="1825" width="15.77734375" bestFit="1" customWidth="1"/>
    <col min="1826" max="1826" width="13" bestFit="1" customWidth="1"/>
    <col min="1827" max="1827" width="15.77734375" bestFit="1" customWidth="1"/>
    <col min="1828" max="1828" width="13" bestFit="1" customWidth="1"/>
    <col min="1829" max="1829" width="15.77734375" bestFit="1" customWidth="1"/>
    <col min="1830" max="1830" width="13" bestFit="1" customWidth="1"/>
    <col min="1831" max="1831" width="15.77734375" bestFit="1" customWidth="1"/>
    <col min="1832" max="1832" width="13" bestFit="1" customWidth="1"/>
    <col min="1833" max="1833" width="15.77734375" bestFit="1" customWidth="1"/>
    <col min="1834" max="1834" width="13" bestFit="1" customWidth="1"/>
    <col min="1835" max="1835" width="15.77734375" bestFit="1" customWidth="1"/>
    <col min="1836" max="1836" width="13" bestFit="1" customWidth="1"/>
    <col min="1837" max="1837" width="15.77734375" bestFit="1" customWidth="1"/>
    <col min="1838" max="1838" width="13" bestFit="1" customWidth="1"/>
    <col min="1839" max="1839" width="15.77734375" bestFit="1" customWidth="1"/>
    <col min="1840" max="1840" width="13" bestFit="1" customWidth="1"/>
    <col min="1841" max="1841" width="15.77734375" bestFit="1" customWidth="1"/>
    <col min="1842" max="1842" width="13" bestFit="1" customWidth="1"/>
    <col min="1843" max="1843" width="15.77734375" bestFit="1" customWidth="1"/>
    <col min="1844" max="1844" width="13" bestFit="1" customWidth="1"/>
    <col min="1845" max="1845" width="15.77734375" bestFit="1" customWidth="1"/>
    <col min="1846" max="1846" width="13" bestFit="1" customWidth="1"/>
    <col min="1847" max="1847" width="15.77734375" bestFit="1" customWidth="1"/>
    <col min="1848" max="1848" width="13" bestFit="1" customWidth="1"/>
    <col min="1849" max="1849" width="15.77734375" bestFit="1" customWidth="1"/>
    <col min="1850" max="1850" width="13" bestFit="1" customWidth="1"/>
    <col min="1851" max="1851" width="15.77734375" bestFit="1" customWidth="1"/>
    <col min="1852" max="1852" width="13" bestFit="1" customWidth="1"/>
    <col min="1853" max="1853" width="15.77734375" bestFit="1" customWidth="1"/>
    <col min="1854" max="1854" width="13" bestFit="1" customWidth="1"/>
    <col min="1855" max="1855" width="15.77734375" bestFit="1" customWidth="1"/>
    <col min="1856" max="1856" width="13" bestFit="1" customWidth="1"/>
    <col min="1857" max="1857" width="15.77734375" bestFit="1" customWidth="1"/>
    <col min="1858" max="1858" width="13" bestFit="1" customWidth="1"/>
    <col min="1859" max="1859" width="15.77734375" bestFit="1" customWidth="1"/>
    <col min="1860" max="1860" width="13" bestFit="1" customWidth="1"/>
    <col min="1861" max="1861" width="15.77734375" bestFit="1" customWidth="1"/>
    <col min="1862" max="1862" width="13" bestFit="1" customWidth="1"/>
    <col min="1863" max="1863" width="15.77734375" bestFit="1" customWidth="1"/>
    <col min="1864" max="1864" width="13" bestFit="1" customWidth="1"/>
    <col min="1865" max="1865" width="15.77734375" bestFit="1" customWidth="1"/>
    <col min="1866" max="1866" width="13" bestFit="1" customWidth="1"/>
    <col min="1867" max="1867" width="15.77734375" bestFit="1" customWidth="1"/>
    <col min="1868" max="1868" width="13" bestFit="1" customWidth="1"/>
    <col min="1869" max="1869" width="15.77734375" bestFit="1" customWidth="1"/>
    <col min="1870" max="1870" width="13" bestFit="1" customWidth="1"/>
    <col min="1871" max="1871" width="9.44140625" bestFit="1" customWidth="1"/>
    <col min="1872" max="1872" width="15.77734375" bestFit="1" customWidth="1"/>
    <col min="1873" max="1873" width="13" bestFit="1" customWidth="1"/>
    <col min="1874" max="1874" width="15.77734375" bestFit="1" customWidth="1"/>
    <col min="1875" max="1875" width="13" bestFit="1" customWidth="1"/>
    <col min="1876" max="1876" width="15.77734375" bestFit="1" customWidth="1"/>
    <col min="1877" max="1877" width="13" bestFit="1" customWidth="1"/>
    <col min="1878" max="1878" width="15.77734375" bestFit="1" customWidth="1"/>
    <col min="1879" max="1879" width="13" bestFit="1" customWidth="1"/>
    <col min="1880" max="1880" width="15.77734375" bestFit="1" customWidth="1"/>
    <col min="1881" max="1881" width="13" bestFit="1" customWidth="1"/>
    <col min="1882" max="1882" width="15.77734375" bestFit="1" customWidth="1"/>
    <col min="1883" max="1883" width="13" bestFit="1" customWidth="1"/>
    <col min="1884" max="1884" width="15.77734375" bestFit="1" customWidth="1"/>
    <col min="1885" max="1885" width="13" bestFit="1" customWidth="1"/>
    <col min="1886" max="1886" width="15.77734375" bestFit="1" customWidth="1"/>
    <col min="1887" max="1887" width="13" bestFit="1" customWidth="1"/>
    <col min="1888" max="1888" width="15.77734375" bestFit="1" customWidth="1"/>
    <col min="1889" max="1889" width="13" bestFit="1" customWidth="1"/>
    <col min="1890" max="1890" width="15.77734375" bestFit="1" customWidth="1"/>
    <col min="1891" max="1891" width="13" bestFit="1" customWidth="1"/>
    <col min="1892" max="1892" width="15.77734375" bestFit="1" customWidth="1"/>
    <col min="1893" max="1893" width="13" bestFit="1" customWidth="1"/>
    <col min="1894" max="1894" width="15.77734375" bestFit="1" customWidth="1"/>
    <col min="1895" max="1895" width="13" bestFit="1" customWidth="1"/>
    <col min="1896" max="1896" width="15.77734375" bestFit="1" customWidth="1"/>
    <col min="1897" max="1897" width="13" bestFit="1" customWidth="1"/>
    <col min="1898" max="1898" width="15.77734375" bestFit="1" customWidth="1"/>
    <col min="1899" max="1899" width="13" bestFit="1" customWidth="1"/>
    <col min="1900" max="1900" width="15.77734375" bestFit="1" customWidth="1"/>
    <col min="1901" max="1901" width="13" bestFit="1" customWidth="1"/>
    <col min="1902" max="1902" width="15.77734375" bestFit="1" customWidth="1"/>
    <col min="1903" max="1903" width="13" bestFit="1" customWidth="1"/>
    <col min="1904" max="1904" width="15.77734375" bestFit="1" customWidth="1"/>
    <col min="1905" max="1905" width="13" bestFit="1" customWidth="1"/>
    <col min="1906" max="1906" width="15.77734375" bestFit="1" customWidth="1"/>
    <col min="1907" max="1907" width="13" bestFit="1" customWidth="1"/>
    <col min="1908" max="1908" width="15.77734375" bestFit="1" customWidth="1"/>
    <col min="1909" max="1909" width="13" bestFit="1" customWidth="1"/>
    <col min="1910" max="1910" width="15.77734375" bestFit="1" customWidth="1"/>
    <col min="1911" max="1911" width="13" bestFit="1" customWidth="1"/>
    <col min="1912" max="1912" width="15.77734375" bestFit="1" customWidth="1"/>
    <col min="1913" max="1913" width="13" bestFit="1" customWidth="1"/>
    <col min="1914" max="1914" width="15.77734375" bestFit="1" customWidth="1"/>
    <col min="1915" max="1915" width="13" bestFit="1" customWidth="1"/>
    <col min="1916" max="1916" width="15.77734375" bestFit="1" customWidth="1"/>
    <col min="1917" max="1917" width="13" bestFit="1" customWidth="1"/>
    <col min="1918" max="1918" width="15.77734375" bestFit="1" customWidth="1"/>
    <col min="1919" max="1919" width="13" bestFit="1" customWidth="1"/>
    <col min="1920" max="1920" width="15.77734375" bestFit="1" customWidth="1"/>
    <col min="1921" max="1921" width="13" bestFit="1" customWidth="1"/>
    <col min="1922" max="1922" width="15.77734375" bestFit="1" customWidth="1"/>
    <col min="1923" max="1923" width="13" bestFit="1" customWidth="1"/>
    <col min="1924" max="1924" width="15.77734375" bestFit="1" customWidth="1"/>
    <col min="1925" max="1925" width="13" bestFit="1" customWidth="1"/>
    <col min="1926" max="1926" width="15.77734375" bestFit="1" customWidth="1"/>
    <col min="1927" max="1927" width="13" bestFit="1" customWidth="1"/>
    <col min="1928" max="1928" width="15.77734375" bestFit="1" customWidth="1"/>
    <col min="1929" max="1929" width="13" bestFit="1" customWidth="1"/>
    <col min="1930" max="1930" width="15.77734375" bestFit="1" customWidth="1"/>
    <col min="1931" max="1931" width="13" bestFit="1" customWidth="1"/>
    <col min="1932" max="1932" width="15.77734375" bestFit="1" customWidth="1"/>
    <col min="1933" max="1933" width="13" bestFit="1" customWidth="1"/>
    <col min="1934" max="1934" width="15.77734375" bestFit="1" customWidth="1"/>
    <col min="1935" max="1935" width="13" bestFit="1" customWidth="1"/>
    <col min="1936" max="1936" width="15.77734375" bestFit="1" customWidth="1"/>
    <col min="1937" max="1937" width="13" bestFit="1" customWidth="1"/>
    <col min="1938" max="1938" width="15.77734375" bestFit="1" customWidth="1"/>
    <col min="1939" max="1939" width="13" bestFit="1" customWidth="1"/>
    <col min="1940" max="1940" width="15.77734375" bestFit="1" customWidth="1"/>
    <col min="1941" max="1941" width="13" bestFit="1" customWidth="1"/>
    <col min="1942" max="1942" width="15.77734375" bestFit="1" customWidth="1"/>
    <col min="1943" max="1943" width="13" bestFit="1" customWidth="1"/>
    <col min="1944" max="1944" width="15.77734375" bestFit="1" customWidth="1"/>
    <col min="1945" max="1945" width="13" bestFit="1" customWidth="1"/>
    <col min="1946" max="1946" width="15.77734375" bestFit="1" customWidth="1"/>
    <col min="1947" max="1947" width="13" bestFit="1" customWidth="1"/>
    <col min="1948" max="1948" width="15.77734375" bestFit="1" customWidth="1"/>
    <col min="1949" max="1949" width="13" bestFit="1" customWidth="1"/>
    <col min="1950" max="1950" width="15.77734375" bestFit="1" customWidth="1"/>
    <col min="1951" max="1951" width="13" bestFit="1" customWidth="1"/>
    <col min="1952" max="1952" width="15.77734375" bestFit="1" customWidth="1"/>
    <col min="1953" max="1953" width="13" bestFit="1" customWidth="1"/>
    <col min="1954" max="1954" width="15.77734375" bestFit="1" customWidth="1"/>
    <col min="1955" max="1955" width="13" bestFit="1" customWidth="1"/>
    <col min="1956" max="1956" width="15.77734375" bestFit="1" customWidth="1"/>
    <col min="1957" max="1957" width="13" bestFit="1" customWidth="1"/>
    <col min="1958" max="1958" width="15.77734375" bestFit="1" customWidth="1"/>
    <col min="1959" max="1959" width="13" bestFit="1" customWidth="1"/>
    <col min="1960" max="1960" width="15.77734375" bestFit="1" customWidth="1"/>
    <col min="1961" max="1961" width="13" bestFit="1" customWidth="1"/>
    <col min="1962" max="1962" width="15.77734375" bestFit="1" customWidth="1"/>
    <col min="1963" max="1963" width="13" bestFit="1" customWidth="1"/>
    <col min="1964" max="1964" width="15.77734375" bestFit="1" customWidth="1"/>
    <col min="1965" max="1965" width="13" bestFit="1" customWidth="1"/>
    <col min="1966" max="1966" width="15.77734375" bestFit="1" customWidth="1"/>
    <col min="1967" max="1967" width="13" bestFit="1" customWidth="1"/>
    <col min="1968" max="1968" width="15.77734375" bestFit="1" customWidth="1"/>
    <col min="1969" max="1969" width="13" bestFit="1" customWidth="1"/>
    <col min="1970" max="1970" width="15.77734375" bestFit="1" customWidth="1"/>
    <col min="1971" max="1971" width="13" bestFit="1" customWidth="1"/>
    <col min="1972" max="1972" width="15.77734375" bestFit="1" customWidth="1"/>
    <col min="1973" max="1973" width="13" bestFit="1" customWidth="1"/>
    <col min="1974" max="1974" width="15.77734375" bestFit="1" customWidth="1"/>
    <col min="1975" max="1975" width="13" bestFit="1" customWidth="1"/>
    <col min="1976" max="1976" width="15.77734375" bestFit="1" customWidth="1"/>
    <col min="1977" max="1977" width="13" bestFit="1" customWidth="1"/>
    <col min="1978" max="1978" width="15.77734375" bestFit="1" customWidth="1"/>
    <col min="1979" max="1979" width="13" bestFit="1" customWidth="1"/>
    <col min="1980" max="1980" width="15.77734375" bestFit="1" customWidth="1"/>
    <col min="1981" max="1981" width="13" bestFit="1" customWidth="1"/>
    <col min="1982" max="1982" width="15.77734375" bestFit="1" customWidth="1"/>
    <col min="1983" max="1983" width="13" bestFit="1" customWidth="1"/>
    <col min="1984" max="1984" width="15.77734375" bestFit="1" customWidth="1"/>
    <col min="1985" max="1985" width="13" bestFit="1" customWidth="1"/>
    <col min="1986" max="1986" width="15.77734375" bestFit="1" customWidth="1"/>
    <col min="1987" max="1987" width="13" bestFit="1" customWidth="1"/>
    <col min="1988" max="1988" width="15.77734375" bestFit="1" customWidth="1"/>
    <col min="1989" max="1989" width="13" bestFit="1" customWidth="1"/>
    <col min="1990" max="1990" width="15.77734375" bestFit="1" customWidth="1"/>
    <col min="1991" max="1991" width="13" bestFit="1" customWidth="1"/>
    <col min="1992" max="1992" width="15.77734375" bestFit="1" customWidth="1"/>
    <col min="1993" max="1993" width="13" bestFit="1" customWidth="1"/>
    <col min="1994" max="1994" width="15.77734375" bestFit="1" customWidth="1"/>
    <col min="1995" max="1995" width="13" bestFit="1" customWidth="1"/>
    <col min="1996" max="1996" width="15.77734375" bestFit="1" customWidth="1"/>
    <col min="1997" max="1997" width="13" bestFit="1" customWidth="1"/>
    <col min="1998" max="1998" width="15.77734375" bestFit="1" customWidth="1"/>
    <col min="1999" max="1999" width="13" bestFit="1" customWidth="1"/>
    <col min="2000" max="2000" width="15.77734375" bestFit="1" customWidth="1"/>
    <col min="2001" max="2001" width="13" bestFit="1" customWidth="1"/>
    <col min="2002" max="2002" width="15.77734375" bestFit="1" customWidth="1"/>
    <col min="2003" max="2003" width="13" bestFit="1" customWidth="1"/>
    <col min="2004" max="2004" width="15.77734375" bestFit="1" customWidth="1"/>
    <col min="2005" max="2005" width="13" bestFit="1" customWidth="1"/>
    <col min="2006" max="2006" width="15.77734375" bestFit="1" customWidth="1"/>
    <col min="2007" max="2007" width="13" bestFit="1" customWidth="1"/>
    <col min="2008" max="2008" width="15.77734375" bestFit="1" customWidth="1"/>
    <col min="2009" max="2009" width="13" bestFit="1" customWidth="1"/>
    <col min="2010" max="2010" width="15.77734375" bestFit="1" customWidth="1"/>
    <col min="2011" max="2011" width="13" bestFit="1" customWidth="1"/>
    <col min="2012" max="2012" width="15.77734375" bestFit="1" customWidth="1"/>
    <col min="2013" max="2013" width="13" bestFit="1" customWidth="1"/>
    <col min="2014" max="2014" width="15.77734375" bestFit="1" customWidth="1"/>
    <col min="2015" max="2015" width="13" bestFit="1" customWidth="1"/>
    <col min="2016" max="2016" width="15.77734375" bestFit="1" customWidth="1"/>
    <col min="2017" max="2017" width="13" bestFit="1" customWidth="1"/>
    <col min="2018" max="2018" width="15.77734375" bestFit="1" customWidth="1"/>
    <col min="2019" max="2019" width="13" bestFit="1" customWidth="1"/>
    <col min="2020" max="2020" width="15.77734375" bestFit="1" customWidth="1"/>
    <col min="2021" max="2021" width="13" bestFit="1" customWidth="1"/>
    <col min="2022" max="2022" width="15.77734375" bestFit="1" customWidth="1"/>
    <col min="2023" max="2023" width="13" bestFit="1" customWidth="1"/>
    <col min="2024" max="2024" width="15.77734375" bestFit="1" customWidth="1"/>
    <col min="2025" max="2025" width="13" bestFit="1" customWidth="1"/>
    <col min="2026" max="2026" width="15.77734375" bestFit="1" customWidth="1"/>
    <col min="2027" max="2027" width="13" bestFit="1" customWidth="1"/>
    <col min="2028" max="2028" width="15.77734375" bestFit="1" customWidth="1"/>
    <col min="2029" max="2029" width="13" bestFit="1" customWidth="1"/>
    <col min="2030" max="2030" width="15.77734375" bestFit="1" customWidth="1"/>
    <col min="2031" max="2031" width="13" bestFit="1" customWidth="1"/>
    <col min="2032" max="2032" width="15.77734375" bestFit="1" customWidth="1"/>
    <col min="2033" max="2033" width="13" bestFit="1" customWidth="1"/>
    <col min="2034" max="2034" width="15.77734375" bestFit="1" customWidth="1"/>
    <col min="2035" max="2035" width="13" bestFit="1" customWidth="1"/>
    <col min="2036" max="2036" width="15.77734375" bestFit="1" customWidth="1"/>
    <col min="2037" max="2037" width="13" bestFit="1" customWidth="1"/>
    <col min="2038" max="2038" width="15.77734375" bestFit="1" customWidth="1"/>
    <col min="2039" max="2039" width="13" bestFit="1" customWidth="1"/>
    <col min="2040" max="2040" width="15.77734375" bestFit="1" customWidth="1"/>
    <col min="2041" max="2041" width="13" bestFit="1" customWidth="1"/>
    <col min="2042" max="2042" width="15.77734375" bestFit="1" customWidth="1"/>
    <col min="2043" max="2043" width="13" bestFit="1" customWidth="1"/>
    <col min="2044" max="2044" width="15.77734375" bestFit="1" customWidth="1"/>
    <col min="2045" max="2045" width="13" bestFit="1" customWidth="1"/>
    <col min="2046" max="2046" width="15.77734375" bestFit="1" customWidth="1"/>
    <col min="2047" max="2047" width="13" bestFit="1" customWidth="1"/>
    <col min="2048" max="2048" width="15.77734375" bestFit="1" customWidth="1"/>
    <col min="2049" max="2049" width="13" bestFit="1" customWidth="1"/>
    <col min="2050" max="2050" width="15.77734375" bestFit="1" customWidth="1"/>
    <col min="2051" max="2051" width="13" bestFit="1" customWidth="1"/>
    <col min="2052" max="2052" width="15.77734375" bestFit="1" customWidth="1"/>
    <col min="2053" max="2053" width="13" bestFit="1" customWidth="1"/>
    <col min="2054" max="2054" width="15.77734375" bestFit="1" customWidth="1"/>
    <col min="2055" max="2055" width="13" bestFit="1" customWidth="1"/>
    <col min="2056" max="2056" width="15.77734375" bestFit="1" customWidth="1"/>
    <col min="2057" max="2057" width="13" bestFit="1" customWidth="1"/>
    <col min="2058" max="2058" width="15.77734375" bestFit="1" customWidth="1"/>
    <col min="2059" max="2059" width="13" bestFit="1" customWidth="1"/>
    <col min="2060" max="2060" width="15.77734375" bestFit="1" customWidth="1"/>
    <col min="2061" max="2061" width="13" bestFit="1" customWidth="1"/>
    <col min="2062" max="2062" width="15.77734375" bestFit="1" customWidth="1"/>
    <col min="2063" max="2063" width="13" bestFit="1" customWidth="1"/>
    <col min="2064" max="2064" width="15.77734375" bestFit="1" customWidth="1"/>
    <col min="2065" max="2065" width="13" bestFit="1" customWidth="1"/>
    <col min="2066" max="2066" width="15.77734375" bestFit="1" customWidth="1"/>
    <col min="2067" max="2067" width="13" bestFit="1" customWidth="1"/>
    <col min="2068" max="2068" width="15.77734375" bestFit="1" customWidth="1"/>
    <col min="2069" max="2069" width="13" bestFit="1" customWidth="1"/>
    <col min="2070" max="2070" width="15.77734375" bestFit="1" customWidth="1"/>
    <col min="2071" max="2071" width="13" bestFit="1" customWidth="1"/>
    <col min="2072" max="2072" width="15.77734375" bestFit="1" customWidth="1"/>
    <col min="2073" max="2073" width="13" bestFit="1" customWidth="1"/>
    <col min="2074" max="2074" width="15.77734375" bestFit="1" customWidth="1"/>
    <col min="2075" max="2075" width="13" bestFit="1" customWidth="1"/>
    <col min="2076" max="2076" width="15.77734375" bestFit="1" customWidth="1"/>
    <col min="2077" max="2077" width="13" bestFit="1" customWidth="1"/>
    <col min="2078" max="2078" width="15.77734375" bestFit="1" customWidth="1"/>
    <col min="2079" max="2079" width="13" bestFit="1" customWidth="1"/>
    <col min="2080" max="2080" width="15.77734375" bestFit="1" customWidth="1"/>
    <col min="2081" max="2081" width="13" bestFit="1" customWidth="1"/>
    <col min="2082" max="2082" width="15.77734375" bestFit="1" customWidth="1"/>
    <col min="2083" max="2083" width="13" bestFit="1" customWidth="1"/>
    <col min="2084" max="2084" width="15.77734375" bestFit="1" customWidth="1"/>
    <col min="2085" max="2085" width="13" bestFit="1" customWidth="1"/>
    <col min="2086" max="2086" width="15.77734375" bestFit="1" customWidth="1"/>
    <col min="2087" max="2087" width="13" bestFit="1" customWidth="1"/>
    <col min="2088" max="2088" width="15.77734375" bestFit="1" customWidth="1"/>
    <col min="2089" max="2089" width="13" bestFit="1" customWidth="1"/>
    <col min="2090" max="2090" width="15.77734375" bestFit="1" customWidth="1"/>
    <col min="2091" max="2091" width="13" bestFit="1" customWidth="1"/>
    <col min="2092" max="2092" width="15.77734375" bestFit="1" customWidth="1"/>
    <col min="2093" max="2093" width="13" bestFit="1" customWidth="1"/>
    <col min="2094" max="2094" width="15.77734375" bestFit="1" customWidth="1"/>
    <col min="2095" max="2095" width="13" bestFit="1" customWidth="1"/>
    <col min="2096" max="2096" width="15.77734375" bestFit="1" customWidth="1"/>
    <col min="2097" max="2097" width="13" bestFit="1" customWidth="1"/>
    <col min="2098" max="2098" width="15.77734375" bestFit="1" customWidth="1"/>
    <col min="2099" max="2099" width="13" bestFit="1" customWidth="1"/>
    <col min="2100" max="2100" width="15.77734375" bestFit="1" customWidth="1"/>
    <col min="2101" max="2101" width="13" bestFit="1" customWidth="1"/>
    <col min="2102" max="2102" width="15.77734375" bestFit="1" customWidth="1"/>
    <col min="2103" max="2103" width="13" bestFit="1" customWidth="1"/>
    <col min="2104" max="2104" width="15.77734375" bestFit="1" customWidth="1"/>
    <col min="2105" max="2105" width="13" bestFit="1" customWidth="1"/>
    <col min="2106" max="2106" width="15.77734375" bestFit="1" customWidth="1"/>
    <col min="2107" max="2107" width="13" bestFit="1" customWidth="1"/>
    <col min="2108" max="2108" width="15.77734375" bestFit="1" customWidth="1"/>
    <col min="2109" max="2109" width="13" bestFit="1" customWidth="1"/>
    <col min="2110" max="2110" width="15.77734375" bestFit="1" customWidth="1"/>
    <col min="2111" max="2111" width="13" bestFit="1" customWidth="1"/>
    <col min="2112" max="2112" width="15.77734375" bestFit="1" customWidth="1"/>
    <col min="2113" max="2113" width="13" bestFit="1" customWidth="1"/>
    <col min="2114" max="2114" width="15.77734375" bestFit="1" customWidth="1"/>
    <col min="2115" max="2115" width="13" bestFit="1" customWidth="1"/>
    <col min="2116" max="2116" width="15.77734375" bestFit="1" customWidth="1"/>
    <col min="2117" max="2117" width="13" bestFit="1" customWidth="1"/>
    <col min="2118" max="2118" width="15.77734375" bestFit="1" customWidth="1"/>
    <col min="2119" max="2119" width="13" bestFit="1" customWidth="1"/>
    <col min="2120" max="2120" width="15.77734375" bestFit="1" customWidth="1"/>
    <col min="2121" max="2121" width="13" bestFit="1" customWidth="1"/>
    <col min="2122" max="2122" width="15.77734375" bestFit="1" customWidth="1"/>
    <col min="2123" max="2123" width="13" bestFit="1" customWidth="1"/>
    <col min="2124" max="2124" width="15.77734375" bestFit="1" customWidth="1"/>
    <col min="2125" max="2125" width="13" bestFit="1" customWidth="1"/>
    <col min="2126" max="2126" width="15.77734375" bestFit="1" customWidth="1"/>
    <col min="2127" max="2127" width="13" bestFit="1" customWidth="1"/>
    <col min="2128" max="2128" width="15.77734375" bestFit="1" customWidth="1"/>
    <col min="2129" max="2129" width="13" bestFit="1" customWidth="1"/>
    <col min="2130" max="2130" width="15.77734375" bestFit="1" customWidth="1"/>
    <col min="2131" max="2131" width="13" bestFit="1" customWidth="1"/>
    <col min="2132" max="2132" width="15.77734375" bestFit="1" customWidth="1"/>
    <col min="2133" max="2133" width="13" bestFit="1" customWidth="1"/>
    <col min="2134" max="2134" width="15.77734375" bestFit="1" customWidth="1"/>
    <col min="2135" max="2135" width="13" bestFit="1" customWidth="1"/>
    <col min="2136" max="2136" width="15.77734375" bestFit="1" customWidth="1"/>
    <col min="2137" max="2137" width="13" bestFit="1" customWidth="1"/>
    <col min="2138" max="2138" width="15.77734375" bestFit="1" customWidth="1"/>
    <col min="2139" max="2139" width="13" bestFit="1" customWidth="1"/>
    <col min="2140" max="2140" width="15.77734375" bestFit="1" customWidth="1"/>
    <col min="2141" max="2141" width="13" bestFit="1" customWidth="1"/>
    <col min="2142" max="2142" width="15.77734375" bestFit="1" customWidth="1"/>
    <col min="2143" max="2143" width="13" bestFit="1" customWidth="1"/>
    <col min="2144" max="2144" width="15.77734375" bestFit="1" customWidth="1"/>
    <col min="2145" max="2145" width="13" bestFit="1" customWidth="1"/>
    <col min="2146" max="2146" width="15.77734375" bestFit="1" customWidth="1"/>
    <col min="2147" max="2147" width="13" bestFit="1" customWidth="1"/>
    <col min="2148" max="2148" width="15.77734375" bestFit="1" customWidth="1"/>
    <col min="2149" max="2149" width="13" bestFit="1" customWidth="1"/>
    <col min="2150" max="2150" width="15.77734375" bestFit="1" customWidth="1"/>
    <col min="2151" max="2151" width="13" bestFit="1" customWidth="1"/>
    <col min="2152" max="2152" width="15.77734375" bestFit="1" customWidth="1"/>
    <col min="2153" max="2153" width="13" bestFit="1" customWidth="1"/>
    <col min="2154" max="2154" width="15.77734375" bestFit="1" customWidth="1"/>
    <col min="2155" max="2155" width="13" bestFit="1" customWidth="1"/>
    <col min="2156" max="2156" width="15.77734375" bestFit="1" customWidth="1"/>
    <col min="2157" max="2157" width="13" bestFit="1" customWidth="1"/>
    <col min="2158" max="2158" width="15.77734375" bestFit="1" customWidth="1"/>
    <col min="2159" max="2159" width="13" bestFit="1" customWidth="1"/>
    <col min="2160" max="2160" width="15.77734375" bestFit="1" customWidth="1"/>
    <col min="2161" max="2161" width="13" bestFit="1" customWidth="1"/>
    <col min="2162" max="2162" width="15.77734375" bestFit="1" customWidth="1"/>
    <col min="2163" max="2163" width="13" bestFit="1" customWidth="1"/>
    <col min="2164" max="2164" width="15.77734375" bestFit="1" customWidth="1"/>
    <col min="2165" max="2165" width="13" bestFit="1" customWidth="1"/>
    <col min="2166" max="2166" width="15.77734375" bestFit="1" customWidth="1"/>
    <col min="2167" max="2167" width="13" bestFit="1" customWidth="1"/>
    <col min="2168" max="2168" width="15.77734375" bestFit="1" customWidth="1"/>
    <col min="2169" max="2169" width="13" bestFit="1" customWidth="1"/>
    <col min="2170" max="2170" width="15.77734375" bestFit="1" customWidth="1"/>
    <col min="2171" max="2171" width="13" bestFit="1" customWidth="1"/>
    <col min="2172" max="2172" width="15.77734375" bestFit="1" customWidth="1"/>
    <col min="2173" max="2173" width="13" bestFit="1" customWidth="1"/>
    <col min="2174" max="2174" width="15.77734375" bestFit="1" customWidth="1"/>
    <col min="2175" max="2175" width="13" bestFit="1" customWidth="1"/>
    <col min="2176" max="2176" width="15.77734375" bestFit="1" customWidth="1"/>
    <col min="2177" max="2177" width="13" bestFit="1" customWidth="1"/>
    <col min="2178" max="2178" width="15.77734375" bestFit="1" customWidth="1"/>
    <col min="2179" max="2179" width="13" bestFit="1" customWidth="1"/>
    <col min="2180" max="2180" width="15.77734375" bestFit="1" customWidth="1"/>
    <col min="2181" max="2181" width="13" bestFit="1" customWidth="1"/>
    <col min="2182" max="2182" width="15.77734375" bestFit="1" customWidth="1"/>
    <col min="2183" max="2183" width="13" bestFit="1" customWidth="1"/>
    <col min="2184" max="2184" width="15.77734375" bestFit="1" customWidth="1"/>
    <col min="2185" max="2185" width="13" bestFit="1" customWidth="1"/>
    <col min="2186" max="2186" width="15.77734375" bestFit="1" customWidth="1"/>
    <col min="2187" max="2187" width="13" bestFit="1" customWidth="1"/>
    <col min="2188" max="2188" width="15.77734375" bestFit="1" customWidth="1"/>
    <col min="2189" max="2189" width="13" bestFit="1" customWidth="1"/>
    <col min="2190" max="2190" width="15.77734375" bestFit="1" customWidth="1"/>
    <col min="2191" max="2191" width="13" bestFit="1" customWidth="1"/>
    <col min="2192" max="2192" width="15.77734375" bestFit="1" customWidth="1"/>
    <col min="2193" max="2193" width="13" bestFit="1" customWidth="1"/>
    <col min="2194" max="2194" width="15.77734375" bestFit="1" customWidth="1"/>
    <col min="2195" max="2195" width="13" bestFit="1" customWidth="1"/>
    <col min="2196" max="2196" width="15.77734375" bestFit="1" customWidth="1"/>
    <col min="2197" max="2197" width="13" bestFit="1" customWidth="1"/>
    <col min="2198" max="2198" width="15.77734375" bestFit="1" customWidth="1"/>
    <col min="2199" max="2199" width="13" bestFit="1" customWidth="1"/>
    <col min="2200" max="2200" width="15.77734375" bestFit="1" customWidth="1"/>
    <col min="2201" max="2201" width="13" bestFit="1" customWidth="1"/>
    <col min="2202" max="2202" width="15.77734375" bestFit="1" customWidth="1"/>
    <col min="2203" max="2203" width="13" bestFit="1" customWidth="1"/>
    <col min="2204" max="2204" width="15.77734375" bestFit="1" customWidth="1"/>
    <col min="2205" max="2205" width="13" bestFit="1" customWidth="1"/>
    <col min="2206" max="2206" width="15.77734375" bestFit="1" customWidth="1"/>
    <col min="2207" max="2207" width="13" bestFit="1" customWidth="1"/>
    <col min="2208" max="2208" width="15.77734375" bestFit="1" customWidth="1"/>
    <col min="2209" max="2209" width="13" bestFit="1" customWidth="1"/>
    <col min="2210" max="2210" width="15.77734375" bestFit="1" customWidth="1"/>
    <col min="2211" max="2211" width="13" bestFit="1" customWidth="1"/>
    <col min="2212" max="2212" width="15.77734375" bestFit="1" customWidth="1"/>
    <col min="2213" max="2213" width="13" bestFit="1" customWidth="1"/>
    <col min="2214" max="2214" width="15.77734375" bestFit="1" customWidth="1"/>
    <col min="2215" max="2215" width="13" bestFit="1" customWidth="1"/>
    <col min="2216" max="2216" width="15.77734375" bestFit="1" customWidth="1"/>
    <col min="2217" max="2217" width="13" bestFit="1" customWidth="1"/>
    <col min="2218" max="2218" width="15.77734375" bestFit="1" customWidth="1"/>
    <col min="2219" max="2219" width="13" bestFit="1" customWidth="1"/>
    <col min="2220" max="2220" width="15.77734375" bestFit="1" customWidth="1"/>
    <col min="2221" max="2221" width="13" bestFit="1" customWidth="1"/>
    <col min="2222" max="2222" width="15.77734375" bestFit="1" customWidth="1"/>
    <col min="2223" max="2223" width="13" bestFit="1" customWidth="1"/>
    <col min="2224" max="2224" width="15.77734375" bestFit="1" customWidth="1"/>
    <col min="2225" max="2225" width="13" bestFit="1" customWidth="1"/>
    <col min="2226" max="2226" width="15.77734375" bestFit="1" customWidth="1"/>
    <col min="2227" max="2227" width="13" bestFit="1" customWidth="1"/>
    <col min="2228" max="2228" width="15.77734375" bestFit="1" customWidth="1"/>
    <col min="2229" max="2229" width="13" bestFit="1" customWidth="1"/>
    <col min="2230" max="2230" width="15.77734375" bestFit="1" customWidth="1"/>
    <col min="2231" max="2231" width="13" bestFit="1" customWidth="1"/>
    <col min="2232" max="2232" width="15.77734375" bestFit="1" customWidth="1"/>
    <col min="2233" max="2233" width="13" bestFit="1" customWidth="1"/>
    <col min="2234" max="2234" width="15.77734375" bestFit="1" customWidth="1"/>
    <col min="2235" max="2235" width="13" bestFit="1" customWidth="1"/>
    <col min="2236" max="2236" width="15.77734375" bestFit="1" customWidth="1"/>
    <col min="2237" max="2237" width="13" bestFit="1" customWidth="1"/>
    <col min="2238" max="2238" width="15.77734375" bestFit="1" customWidth="1"/>
    <col min="2239" max="2239" width="13" bestFit="1" customWidth="1"/>
    <col min="2240" max="2240" width="15.77734375" bestFit="1" customWidth="1"/>
    <col min="2241" max="2241" width="13" bestFit="1" customWidth="1"/>
    <col min="2242" max="2242" width="15.77734375" bestFit="1" customWidth="1"/>
    <col min="2243" max="2243" width="13" bestFit="1" customWidth="1"/>
    <col min="2244" max="2244" width="15.77734375" bestFit="1" customWidth="1"/>
    <col min="2245" max="2245" width="13" bestFit="1" customWidth="1"/>
    <col min="2246" max="2246" width="15.77734375" bestFit="1" customWidth="1"/>
    <col min="2247" max="2247" width="13" bestFit="1" customWidth="1"/>
    <col min="2248" max="2248" width="15.77734375" bestFit="1" customWidth="1"/>
    <col min="2249" max="2249" width="13" bestFit="1" customWidth="1"/>
    <col min="2250" max="2250" width="15.77734375" bestFit="1" customWidth="1"/>
    <col min="2251" max="2251" width="13" bestFit="1" customWidth="1"/>
    <col min="2252" max="2252" width="9.44140625" bestFit="1" customWidth="1"/>
    <col min="2253" max="2253" width="15.77734375" bestFit="1" customWidth="1"/>
    <col min="2254" max="2254" width="13" bestFit="1" customWidth="1"/>
    <col min="2255" max="2255" width="15.77734375" bestFit="1" customWidth="1"/>
    <col min="2256" max="2256" width="13" bestFit="1" customWidth="1"/>
    <col min="2257" max="2257" width="15.77734375" bestFit="1" customWidth="1"/>
    <col min="2258" max="2258" width="13" bestFit="1" customWidth="1"/>
    <col min="2259" max="2259" width="15.77734375" bestFit="1" customWidth="1"/>
    <col min="2260" max="2260" width="13" bestFit="1" customWidth="1"/>
    <col min="2261" max="2261" width="15.77734375" bestFit="1" customWidth="1"/>
    <col min="2262" max="2262" width="13" bestFit="1" customWidth="1"/>
    <col min="2263" max="2263" width="15.77734375" bestFit="1" customWidth="1"/>
    <col min="2264" max="2264" width="13" bestFit="1" customWidth="1"/>
    <col min="2265" max="2265" width="15.77734375" bestFit="1" customWidth="1"/>
    <col min="2266" max="2266" width="13" bestFit="1" customWidth="1"/>
    <col min="2267" max="2267" width="15.77734375" bestFit="1" customWidth="1"/>
    <col min="2268" max="2268" width="13" bestFit="1" customWidth="1"/>
    <col min="2269" max="2269" width="15.77734375" bestFit="1" customWidth="1"/>
    <col min="2270" max="2270" width="13" bestFit="1" customWidth="1"/>
    <col min="2271" max="2271" width="15.77734375" bestFit="1" customWidth="1"/>
    <col min="2272" max="2272" width="13" bestFit="1" customWidth="1"/>
    <col min="2273" max="2273" width="15.77734375" bestFit="1" customWidth="1"/>
    <col min="2274" max="2274" width="13" bestFit="1" customWidth="1"/>
    <col min="2275" max="2275" width="15.77734375" bestFit="1" customWidth="1"/>
    <col min="2276" max="2276" width="13" bestFit="1" customWidth="1"/>
    <col min="2277" max="2277" width="15.77734375" bestFit="1" customWidth="1"/>
    <col min="2278" max="2278" width="13" bestFit="1" customWidth="1"/>
    <col min="2279" max="2279" width="15.77734375" bestFit="1" customWidth="1"/>
    <col min="2280" max="2280" width="13" bestFit="1" customWidth="1"/>
    <col min="2281" max="2281" width="15.77734375" bestFit="1" customWidth="1"/>
    <col min="2282" max="2282" width="13" bestFit="1" customWidth="1"/>
    <col min="2283" max="2283" width="15.77734375" bestFit="1" customWidth="1"/>
    <col min="2284" max="2284" width="13" bestFit="1" customWidth="1"/>
    <col min="2285" max="2285" width="15.77734375" bestFit="1" customWidth="1"/>
    <col min="2286" max="2286" width="13" bestFit="1" customWidth="1"/>
    <col min="2287" max="2287" width="15.77734375" bestFit="1" customWidth="1"/>
    <col min="2288" max="2288" width="13" bestFit="1" customWidth="1"/>
    <col min="2289" max="2289" width="15.77734375" bestFit="1" customWidth="1"/>
    <col min="2290" max="2290" width="13" bestFit="1" customWidth="1"/>
    <col min="2291" max="2291" width="15.77734375" bestFit="1" customWidth="1"/>
    <col min="2292" max="2292" width="13" bestFit="1" customWidth="1"/>
    <col min="2293" max="2293" width="15.77734375" bestFit="1" customWidth="1"/>
    <col min="2294" max="2294" width="13" bestFit="1" customWidth="1"/>
    <col min="2295" max="2295" width="15.77734375" bestFit="1" customWidth="1"/>
    <col min="2296" max="2296" width="13" bestFit="1" customWidth="1"/>
    <col min="2297" max="2297" width="15.77734375" bestFit="1" customWidth="1"/>
    <col min="2298" max="2298" width="13" bestFit="1" customWidth="1"/>
    <col min="2299" max="2299" width="15.77734375" bestFit="1" customWidth="1"/>
    <col min="2300" max="2300" width="13" bestFit="1" customWidth="1"/>
    <col min="2301" max="2301" width="15.77734375" bestFit="1" customWidth="1"/>
    <col min="2302" max="2302" width="13" bestFit="1" customWidth="1"/>
    <col min="2303" max="2303" width="15.77734375" bestFit="1" customWidth="1"/>
    <col min="2304" max="2304" width="13" bestFit="1" customWidth="1"/>
    <col min="2305" max="2305" width="15.77734375" bestFit="1" customWidth="1"/>
    <col min="2306" max="2306" width="13" bestFit="1" customWidth="1"/>
    <col min="2307" max="2307" width="15.77734375" bestFit="1" customWidth="1"/>
    <col min="2308" max="2308" width="13" bestFit="1" customWidth="1"/>
    <col min="2309" max="2309" width="15.77734375" bestFit="1" customWidth="1"/>
    <col min="2310" max="2310" width="13" bestFit="1" customWidth="1"/>
    <col min="2311" max="2311" width="15.77734375" bestFit="1" customWidth="1"/>
    <col min="2312" max="2312" width="13" bestFit="1" customWidth="1"/>
    <col min="2313" max="2313" width="15.77734375" bestFit="1" customWidth="1"/>
    <col min="2314" max="2314" width="13" bestFit="1" customWidth="1"/>
    <col min="2315" max="2315" width="15.77734375" bestFit="1" customWidth="1"/>
    <col min="2316" max="2316" width="13" bestFit="1" customWidth="1"/>
    <col min="2317" max="2317" width="15.77734375" bestFit="1" customWidth="1"/>
    <col min="2318" max="2318" width="13" bestFit="1" customWidth="1"/>
    <col min="2319" max="2319" width="15.77734375" bestFit="1" customWidth="1"/>
    <col min="2320" max="2320" width="13" bestFit="1" customWidth="1"/>
    <col min="2321" max="2321" width="15.77734375" bestFit="1" customWidth="1"/>
    <col min="2322" max="2322" width="13" bestFit="1" customWidth="1"/>
    <col min="2323" max="2323" width="15.77734375" bestFit="1" customWidth="1"/>
    <col min="2324" max="2324" width="13" bestFit="1" customWidth="1"/>
    <col min="2325" max="2325" width="15.77734375" bestFit="1" customWidth="1"/>
    <col min="2326" max="2326" width="13" bestFit="1" customWidth="1"/>
    <col min="2327" max="2327" width="15.77734375" bestFit="1" customWidth="1"/>
    <col min="2328" max="2328" width="13" bestFit="1" customWidth="1"/>
    <col min="2329" max="2329" width="15.77734375" bestFit="1" customWidth="1"/>
    <col min="2330" max="2330" width="13" bestFit="1" customWidth="1"/>
    <col min="2331" max="2331" width="15.77734375" bestFit="1" customWidth="1"/>
    <col min="2332" max="2332" width="13" bestFit="1" customWidth="1"/>
    <col min="2333" max="2333" width="15.77734375" bestFit="1" customWidth="1"/>
    <col min="2334" max="2334" width="13" bestFit="1" customWidth="1"/>
    <col min="2335" max="2335" width="15.77734375" bestFit="1" customWidth="1"/>
    <col min="2336" max="2336" width="13" bestFit="1" customWidth="1"/>
    <col min="2337" max="2337" width="15.77734375" bestFit="1" customWidth="1"/>
    <col min="2338" max="2338" width="13" bestFit="1" customWidth="1"/>
    <col min="2339" max="2339" width="15.77734375" bestFit="1" customWidth="1"/>
    <col min="2340" max="2340" width="13" bestFit="1" customWidth="1"/>
    <col min="2341" max="2341" width="15.77734375" bestFit="1" customWidth="1"/>
    <col min="2342" max="2342" width="13" bestFit="1" customWidth="1"/>
    <col min="2343" max="2343" width="15.77734375" bestFit="1" customWidth="1"/>
    <col min="2344" max="2344" width="13" bestFit="1" customWidth="1"/>
    <col min="2345" max="2345" width="15.77734375" bestFit="1" customWidth="1"/>
    <col min="2346" max="2346" width="13" bestFit="1" customWidth="1"/>
    <col min="2347" max="2347" width="15.77734375" bestFit="1" customWidth="1"/>
    <col min="2348" max="2348" width="13" bestFit="1" customWidth="1"/>
    <col min="2349" max="2349" width="15.77734375" bestFit="1" customWidth="1"/>
    <col min="2350" max="2350" width="13" bestFit="1" customWidth="1"/>
    <col min="2351" max="2351" width="15.77734375" bestFit="1" customWidth="1"/>
    <col min="2352" max="2352" width="13" bestFit="1" customWidth="1"/>
    <col min="2353" max="2353" width="15.77734375" bestFit="1" customWidth="1"/>
    <col min="2354" max="2354" width="13" bestFit="1" customWidth="1"/>
    <col min="2355" max="2355" width="15.77734375" bestFit="1" customWidth="1"/>
    <col min="2356" max="2356" width="13" bestFit="1" customWidth="1"/>
    <col min="2357" max="2357" width="15.77734375" bestFit="1" customWidth="1"/>
    <col min="2358" max="2358" width="13" bestFit="1" customWidth="1"/>
    <col min="2359" max="2359" width="15.77734375" bestFit="1" customWidth="1"/>
    <col min="2360" max="2360" width="13" bestFit="1" customWidth="1"/>
    <col min="2361" max="2361" width="15.77734375" bestFit="1" customWidth="1"/>
    <col min="2362" max="2362" width="13" bestFit="1" customWidth="1"/>
    <col min="2363" max="2363" width="15.77734375" bestFit="1" customWidth="1"/>
    <col min="2364" max="2364" width="13" bestFit="1" customWidth="1"/>
    <col min="2365" max="2365" width="15.77734375" bestFit="1" customWidth="1"/>
    <col min="2366" max="2366" width="13" bestFit="1" customWidth="1"/>
    <col min="2367" max="2367" width="15.77734375" bestFit="1" customWidth="1"/>
    <col min="2368" max="2368" width="13" bestFit="1" customWidth="1"/>
    <col min="2369" max="2369" width="15.77734375" bestFit="1" customWidth="1"/>
    <col min="2370" max="2370" width="13" bestFit="1" customWidth="1"/>
    <col min="2371" max="2371" width="15.77734375" bestFit="1" customWidth="1"/>
    <col min="2372" max="2372" width="13" bestFit="1" customWidth="1"/>
    <col min="2373" max="2373" width="15.77734375" bestFit="1" customWidth="1"/>
    <col min="2374" max="2374" width="13" bestFit="1" customWidth="1"/>
    <col min="2375" max="2375" width="15.77734375" bestFit="1" customWidth="1"/>
    <col min="2376" max="2376" width="13" bestFit="1" customWidth="1"/>
    <col min="2377" max="2377" width="15.77734375" bestFit="1" customWidth="1"/>
    <col min="2378" max="2378" width="13" bestFit="1" customWidth="1"/>
    <col min="2379" max="2379" width="15.77734375" bestFit="1" customWidth="1"/>
    <col min="2380" max="2380" width="13" bestFit="1" customWidth="1"/>
    <col min="2381" max="2381" width="15.77734375" bestFit="1" customWidth="1"/>
    <col min="2382" max="2382" width="13" bestFit="1" customWidth="1"/>
    <col min="2383" max="2383" width="15.77734375" bestFit="1" customWidth="1"/>
    <col min="2384" max="2384" width="13" bestFit="1" customWidth="1"/>
    <col min="2385" max="2385" width="15.77734375" bestFit="1" customWidth="1"/>
    <col min="2386" max="2386" width="13" bestFit="1" customWidth="1"/>
    <col min="2387" max="2387" width="15.77734375" bestFit="1" customWidth="1"/>
    <col min="2388" max="2388" width="13" bestFit="1" customWidth="1"/>
    <col min="2389" max="2389" width="15.77734375" bestFit="1" customWidth="1"/>
    <col min="2390" max="2390" width="13" bestFit="1" customWidth="1"/>
    <col min="2391" max="2391" width="15.77734375" bestFit="1" customWidth="1"/>
    <col min="2392" max="2392" width="13" bestFit="1" customWidth="1"/>
    <col min="2393" max="2393" width="15.77734375" bestFit="1" customWidth="1"/>
    <col min="2394" max="2394" width="13" bestFit="1" customWidth="1"/>
    <col min="2395" max="2395" width="15.77734375" bestFit="1" customWidth="1"/>
    <col min="2396" max="2396" width="13" bestFit="1" customWidth="1"/>
    <col min="2397" max="2397" width="15.77734375" bestFit="1" customWidth="1"/>
    <col min="2398" max="2398" width="13" bestFit="1" customWidth="1"/>
    <col min="2399" max="2399" width="15.77734375" bestFit="1" customWidth="1"/>
    <col min="2400" max="2400" width="13" bestFit="1" customWidth="1"/>
    <col min="2401" max="2401" width="15.77734375" bestFit="1" customWidth="1"/>
    <col min="2402" max="2402" width="13" bestFit="1" customWidth="1"/>
    <col min="2403" max="2403" width="15.77734375" bestFit="1" customWidth="1"/>
    <col min="2404" max="2404" width="13" bestFit="1" customWidth="1"/>
    <col min="2405" max="2405" width="15.77734375" bestFit="1" customWidth="1"/>
    <col min="2406" max="2406" width="13" bestFit="1" customWidth="1"/>
    <col min="2407" max="2407" width="15.77734375" bestFit="1" customWidth="1"/>
    <col min="2408" max="2408" width="13" bestFit="1" customWidth="1"/>
    <col min="2409" max="2409" width="15.77734375" bestFit="1" customWidth="1"/>
    <col min="2410" max="2410" width="13" bestFit="1" customWidth="1"/>
    <col min="2411" max="2411" width="15.77734375" bestFit="1" customWidth="1"/>
    <col min="2412" max="2412" width="13" bestFit="1" customWidth="1"/>
    <col min="2413" max="2413" width="15.77734375" bestFit="1" customWidth="1"/>
    <col min="2414" max="2414" width="13" bestFit="1" customWidth="1"/>
    <col min="2415" max="2415" width="15.77734375" bestFit="1" customWidth="1"/>
    <col min="2416" max="2416" width="13" bestFit="1" customWidth="1"/>
    <col min="2417" max="2417" width="15.77734375" bestFit="1" customWidth="1"/>
    <col min="2418" max="2418" width="13" bestFit="1" customWidth="1"/>
    <col min="2419" max="2419" width="15.77734375" bestFit="1" customWidth="1"/>
    <col min="2420" max="2420" width="13" bestFit="1" customWidth="1"/>
    <col min="2421" max="2421" width="15.77734375" bestFit="1" customWidth="1"/>
    <col min="2422" max="2422" width="13" bestFit="1" customWidth="1"/>
    <col min="2423" max="2423" width="15.77734375" bestFit="1" customWidth="1"/>
    <col min="2424" max="2424" width="13" bestFit="1" customWidth="1"/>
    <col min="2425" max="2425" width="15.77734375" bestFit="1" customWidth="1"/>
    <col min="2426" max="2426" width="13" bestFit="1" customWidth="1"/>
    <col min="2427" max="2427" width="15.77734375" bestFit="1" customWidth="1"/>
    <col min="2428" max="2428" width="13" bestFit="1" customWidth="1"/>
    <col min="2429" max="2429" width="15.77734375" bestFit="1" customWidth="1"/>
    <col min="2430" max="2430" width="13" bestFit="1" customWidth="1"/>
    <col min="2431" max="2431" width="15.77734375" bestFit="1" customWidth="1"/>
    <col min="2432" max="2432" width="13" bestFit="1" customWidth="1"/>
    <col min="2433" max="2433" width="15.77734375" bestFit="1" customWidth="1"/>
    <col min="2434" max="2434" width="13" bestFit="1" customWidth="1"/>
    <col min="2435" max="2435" width="15.77734375" bestFit="1" customWidth="1"/>
    <col min="2436" max="2436" width="13" bestFit="1" customWidth="1"/>
    <col min="2437" max="2437" width="15.77734375" bestFit="1" customWidth="1"/>
    <col min="2438" max="2438" width="13" bestFit="1" customWidth="1"/>
    <col min="2439" max="2439" width="15.77734375" bestFit="1" customWidth="1"/>
    <col min="2440" max="2440" width="13" bestFit="1" customWidth="1"/>
    <col min="2441" max="2441" width="15.77734375" bestFit="1" customWidth="1"/>
    <col min="2442" max="2442" width="13" bestFit="1" customWidth="1"/>
    <col min="2443" max="2443" width="15.77734375" bestFit="1" customWidth="1"/>
    <col min="2444" max="2444" width="13" bestFit="1" customWidth="1"/>
    <col min="2445" max="2445" width="15.77734375" bestFit="1" customWidth="1"/>
    <col min="2446" max="2446" width="13" bestFit="1" customWidth="1"/>
    <col min="2447" max="2447" width="15.77734375" bestFit="1" customWidth="1"/>
    <col min="2448" max="2448" width="13" bestFit="1" customWidth="1"/>
    <col min="2449" max="2449" width="15.77734375" bestFit="1" customWidth="1"/>
    <col min="2450" max="2450" width="13" bestFit="1" customWidth="1"/>
    <col min="2451" max="2451" width="15.77734375" bestFit="1" customWidth="1"/>
    <col min="2452" max="2452" width="13" bestFit="1" customWidth="1"/>
    <col min="2453" max="2453" width="15.77734375" bestFit="1" customWidth="1"/>
    <col min="2454" max="2454" width="13" bestFit="1" customWidth="1"/>
    <col min="2455" max="2455" width="15.77734375" bestFit="1" customWidth="1"/>
    <col min="2456" max="2456" width="13" bestFit="1" customWidth="1"/>
    <col min="2457" max="2457" width="15.77734375" bestFit="1" customWidth="1"/>
    <col min="2458" max="2458" width="13" bestFit="1" customWidth="1"/>
    <col min="2459" max="2459" width="15.77734375" bestFit="1" customWidth="1"/>
    <col min="2460" max="2460" width="13" bestFit="1" customWidth="1"/>
    <col min="2461" max="2461" width="15.77734375" bestFit="1" customWidth="1"/>
    <col min="2462" max="2462" width="13" bestFit="1" customWidth="1"/>
    <col min="2463" max="2463" width="15.77734375" bestFit="1" customWidth="1"/>
    <col min="2464" max="2464" width="13" bestFit="1" customWidth="1"/>
    <col min="2465" max="2465" width="15.77734375" bestFit="1" customWidth="1"/>
    <col min="2466" max="2466" width="13" bestFit="1" customWidth="1"/>
    <col min="2467" max="2467" width="15.77734375" bestFit="1" customWidth="1"/>
    <col min="2468" max="2468" width="13" bestFit="1" customWidth="1"/>
    <col min="2469" max="2469" width="15.77734375" bestFit="1" customWidth="1"/>
    <col min="2470" max="2470" width="13" bestFit="1" customWidth="1"/>
    <col min="2471" max="2471" width="15.77734375" bestFit="1" customWidth="1"/>
    <col min="2472" max="2472" width="13" bestFit="1" customWidth="1"/>
    <col min="2473" max="2473" width="15.77734375" bestFit="1" customWidth="1"/>
    <col min="2474" max="2474" width="13" bestFit="1" customWidth="1"/>
    <col min="2475" max="2475" width="15.77734375" bestFit="1" customWidth="1"/>
    <col min="2476" max="2476" width="13" bestFit="1" customWidth="1"/>
    <col min="2477" max="2477" width="15.77734375" bestFit="1" customWidth="1"/>
    <col min="2478" max="2478" width="13" bestFit="1" customWidth="1"/>
    <col min="2479" max="2479" width="15.77734375" bestFit="1" customWidth="1"/>
    <col min="2480" max="2480" width="13" bestFit="1" customWidth="1"/>
    <col min="2481" max="2481" width="15.77734375" bestFit="1" customWidth="1"/>
    <col min="2482" max="2482" width="13" bestFit="1" customWidth="1"/>
    <col min="2483" max="2483" width="15.77734375" bestFit="1" customWidth="1"/>
    <col min="2484" max="2484" width="13" bestFit="1" customWidth="1"/>
    <col min="2485" max="2485" width="15.77734375" bestFit="1" customWidth="1"/>
    <col min="2486" max="2486" width="13" bestFit="1" customWidth="1"/>
    <col min="2487" max="2487" width="15.77734375" bestFit="1" customWidth="1"/>
    <col min="2488" max="2488" width="13" bestFit="1" customWidth="1"/>
    <col min="2489" max="2489" width="15.77734375" bestFit="1" customWidth="1"/>
    <col min="2490" max="2490" width="13" bestFit="1" customWidth="1"/>
    <col min="2491" max="2491" width="15.77734375" bestFit="1" customWidth="1"/>
    <col min="2492" max="2492" width="13" bestFit="1" customWidth="1"/>
    <col min="2493" max="2493" width="15.77734375" bestFit="1" customWidth="1"/>
    <col min="2494" max="2494" width="13" bestFit="1" customWidth="1"/>
    <col min="2495" max="2495" width="15.77734375" bestFit="1" customWidth="1"/>
    <col min="2496" max="2496" width="13" bestFit="1" customWidth="1"/>
    <col min="2497" max="2497" width="15.77734375" bestFit="1" customWidth="1"/>
    <col min="2498" max="2498" width="13" bestFit="1" customWidth="1"/>
    <col min="2499" max="2499" width="15.77734375" bestFit="1" customWidth="1"/>
    <col min="2500" max="2500" width="13" bestFit="1" customWidth="1"/>
    <col min="2501" max="2501" width="15.77734375" bestFit="1" customWidth="1"/>
    <col min="2502" max="2502" width="13" bestFit="1" customWidth="1"/>
    <col min="2503" max="2503" width="15.77734375" bestFit="1" customWidth="1"/>
    <col min="2504" max="2504" width="13" bestFit="1" customWidth="1"/>
    <col min="2505" max="2505" width="15.77734375" bestFit="1" customWidth="1"/>
    <col min="2506" max="2506" width="13" bestFit="1" customWidth="1"/>
    <col min="2507" max="2507" width="15.77734375" bestFit="1" customWidth="1"/>
    <col min="2508" max="2508" width="13" bestFit="1" customWidth="1"/>
    <col min="2509" max="2509" width="15.77734375" bestFit="1" customWidth="1"/>
    <col min="2510" max="2510" width="13" bestFit="1" customWidth="1"/>
    <col min="2511" max="2511" width="15.77734375" bestFit="1" customWidth="1"/>
    <col min="2512" max="2512" width="13" bestFit="1" customWidth="1"/>
    <col min="2513" max="2513" width="15.77734375" bestFit="1" customWidth="1"/>
    <col min="2514" max="2514" width="13" bestFit="1" customWidth="1"/>
    <col min="2515" max="2515" width="15.77734375" bestFit="1" customWidth="1"/>
    <col min="2516" max="2516" width="13" bestFit="1" customWidth="1"/>
    <col min="2517" max="2517" width="15.77734375" bestFit="1" customWidth="1"/>
    <col min="2518" max="2518" width="13" bestFit="1" customWidth="1"/>
    <col min="2519" max="2519" width="15.77734375" bestFit="1" customWidth="1"/>
    <col min="2520" max="2520" width="13" bestFit="1" customWidth="1"/>
    <col min="2521" max="2521" width="15.77734375" bestFit="1" customWidth="1"/>
    <col min="2522" max="2522" width="13" bestFit="1" customWidth="1"/>
    <col min="2523" max="2523" width="15.77734375" bestFit="1" customWidth="1"/>
    <col min="2524" max="2524" width="13" bestFit="1" customWidth="1"/>
    <col min="2525" max="2525" width="15.77734375" bestFit="1" customWidth="1"/>
    <col min="2526" max="2526" width="13" bestFit="1" customWidth="1"/>
    <col min="2527" max="2527" width="15.77734375" bestFit="1" customWidth="1"/>
    <col min="2528" max="2528" width="13" bestFit="1" customWidth="1"/>
    <col min="2529" max="2529" width="15.77734375" bestFit="1" customWidth="1"/>
    <col min="2530" max="2530" width="13" bestFit="1" customWidth="1"/>
    <col min="2531" max="2531" width="15.77734375" bestFit="1" customWidth="1"/>
    <col min="2532" max="2532" width="13" bestFit="1" customWidth="1"/>
    <col min="2533" max="2533" width="15.77734375" bestFit="1" customWidth="1"/>
    <col min="2534" max="2534" width="13" bestFit="1" customWidth="1"/>
    <col min="2535" max="2535" width="15.77734375" bestFit="1" customWidth="1"/>
    <col min="2536" max="2536" width="13" bestFit="1" customWidth="1"/>
    <col min="2537" max="2537" width="15.77734375" bestFit="1" customWidth="1"/>
    <col min="2538" max="2538" width="13" bestFit="1" customWidth="1"/>
    <col min="2539" max="2539" width="15.77734375" bestFit="1" customWidth="1"/>
    <col min="2540" max="2540" width="13" bestFit="1" customWidth="1"/>
    <col min="2541" max="2541" width="15.77734375" bestFit="1" customWidth="1"/>
    <col min="2542" max="2542" width="13" bestFit="1" customWidth="1"/>
    <col min="2543" max="2543" width="15.77734375" bestFit="1" customWidth="1"/>
    <col min="2544" max="2544" width="13" bestFit="1" customWidth="1"/>
    <col min="2545" max="2545" width="15.77734375" bestFit="1" customWidth="1"/>
    <col min="2546" max="2546" width="13" bestFit="1" customWidth="1"/>
    <col min="2547" max="2547" width="15.77734375" bestFit="1" customWidth="1"/>
    <col min="2548" max="2548" width="13" bestFit="1" customWidth="1"/>
    <col min="2549" max="2549" width="15.77734375" bestFit="1" customWidth="1"/>
    <col min="2550" max="2550" width="13" bestFit="1" customWidth="1"/>
    <col min="2551" max="2551" width="15.77734375" bestFit="1" customWidth="1"/>
    <col min="2552" max="2552" width="13" bestFit="1" customWidth="1"/>
    <col min="2553" max="2553" width="15.77734375" bestFit="1" customWidth="1"/>
    <col min="2554" max="2554" width="13" bestFit="1" customWidth="1"/>
    <col min="2555" max="2555" width="15.77734375" bestFit="1" customWidth="1"/>
    <col min="2556" max="2556" width="13" bestFit="1" customWidth="1"/>
    <col min="2557" max="2557" width="15.77734375" bestFit="1" customWidth="1"/>
    <col min="2558" max="2558" width="13" bestFit="1" customWidth="1"/>
    <col min="2559" max="2559" width="15.77734375" bestFit="1" customWidth="1"/>
    <col min="2560" max="2560" width="13" bestFit="1" customWidth="1"/>
    <col min="2561" max="2561" width="15.77734375" bestFit="1" customWidth="1"/>
    <col min="2562" max="2562" width="13" bestFit="1" customWidth="1"/>
    <col min="2563" max="2563" width="15.77734375" bestFit="1" customWidth="1"/>
    <col min="2564" max="2564" width="13" bestFit="1" customWidth="1"/>
    <col min="2565" max="2565" width="15.77734375" bestFit="1" customWidth="1"/>
    <col min="2566" max="2566" width="13" bestFit="1" customWidth="1"/>
    <col min="2567" max="2567" width="15.77734375" bestFit="1" customWidth="1"/>
    <col min="2568" max="2568" width="13" bestFit="1" customWidth="1"/>
    <col min="2569" max="2569" width="15.77734375" bestFit="1" customWidth="1"/>
    <col min="2570" max="2570" width="13" bestFit="1" customWidth="1"/>
    <col min="2571" max="2571" width="15.77734375" bestFit="1" customWidth="1"/>
    <col min="2572" max="2572" width="13" bestFit="1" customWidth="1"/>
    <col min="2573" max="2573" width="15.77734375" bestFit="1" customWidth="1"/>
    <col min="2574" max="2574" width="13" bestFit="1" customWidth="1"/>
    <col min="2575" max="2575" width="15.77734375" bestFit="1" customWidth="1"/>
    <col min="2576" max="2576" width="13" bestFit="1" customWidth="1"/>
    <col min="2577" max="2577" width="15.77734375" bestFit="1" customWidth="1"/>
    <col min="2578" max="2578" width="13" bestFit="1" customWidth="1"/>
    <col min="2579" max="2579" width="15.77734375" bestFit="1" customWidth="1"/>
    <col min="2580" max="2580" width="13" bestFit="1" customWidth="1"/>
    <col min="2581" max="2581" width="15.77734375" bestFit="1" customWidth="1"/>
    <col min="2582" max="2582" width="13" bestFit="1" customWidth="1"/>
    <col min="2583" max="2583" width="15.77734375" bestFit="1" customWidth="1"/>
    <col min="2584" max="2584" width="13" bestFit="1" customWidth="1"/>
    <col min="2585" max="2585" width="15.77734375" bestFit="1" customWidth="1"/>
    <col min="2586" max="2586" width="13" bestFit="1" customWidth="1"/>
    <col min="2587" max="2587" width="15.77734375" bestFit="1" customWidth="1"/>
    <col min="2588" max="2588" width="13" bestFit="1" customWidth="1"/>
    <col min="2589" max="2589" width="15.77734375" bestFit="1" customWidth="1"/>
    <col min="2590" max="2590" width="13" bestFit="1" customWidth="1"/>
    <col min="2591" max="2591" width="15.77734375" bestFit="1" customWidth="1"/>
    <col min="2592" max="2592" width="13" bestFit="1" customWidth="1"/>
    <col min="2593" max="2593" width="15.77734375" bestFit="1" customWidth="1"/>
    <col min="2594" max="2594" width="13" bestFit="1" customWidth="1"/>
    <col min="2595" max="2595" width="15.77734375" bestFit="1" customWidth="1"/>
    <col min="2596" max="2596" width="13" bestFit="1" customWidth="1"/>
    <col min="2597" max="2597" width="15.77734375" bestFit="1" customWidth="1"/>
    <col min="2598" max="2598" width="13" bestFit="1" customWidth="1"/>
    <col min="2599" max="2599" width="15.77734375" bestFit="1" customWidth="1"/>
    <col min="2600" max="2600" width="13" bestFit="1" customWidth="1"/>
    <col min="2601" max="2601" width="15.77734375" bestFit="1" customWidth="1"/>
    <col min="2602" max="2602" width="13" bestFit="1" customWidth="1"/>
    <col min="2603" max="2603" width="15.77734375" bestFit="1" customWidth="1"/>
    <col min="2604" max="2604" width="13" bestFit="1" customWidth="1"/>
    <col min="2605" max="2605" width="15.77734375" bestFit="1" customWidth="1"/>
    <col min="2606" max="2606" width="13" bestFit="1" customWidth="1"/>
    <col min="2607" max="2607" width="15.77734375" bestFit="1" customWidth="1"/>
    <col min="2608" max="2608" width="13" bestFit="1" customWidth="1"/>
    <col min="2609" max="2609" width="15.77734375" bestFit="1" customWidth="1"/>
    <col min="2610" max="2610" width="13" bestFit="1" customWidth="1"/>
    <col min="2611" max="2611" width="15.77734375" bestFit="1" customWidth="1"/>
    <col min="2612" max="2612" width="13" bestFit="1" customWidth="1"/>
    <col min="2613" max="2613" width="15.77734375" bestFit="1" customWidth="1"/>
    <col min="2614" max="2614" width="13" bestFit="1" customWidth="1"/>
    <col min="2615" max="2615" width="15.77734375" bestFit="1" customWidth="1"/>
    <col min="2616" max="2616" width="13" bestFit="1" customWidth="1"/>
    <col min="2617" max="2617" width="15.77734375" bestFit="1" customWidth="1"/>
    <col min="2618" max="2618" width="13" bestFit="1" customWidth="1"/>
    <col min="2619" max="2619" width="15.77734375" bestFit="1" customWidth="1"/>
    <col min="2620" max="2620" width="13" bestFit="1" customWidth="1"/>
    <col min="2621" max="2621" width="15.77734375" bestFit="1" customWidth="1"/>
    <col min="2622" max="2622" width="13" bestFit="1" customWidth="1"/>
    <col min="2623" max="2623" width="15.77734375" bestFit="1" customWidth="1"/>
    <col min="2624" max="2624" width="13" bestFit="1" customWidth="1"/>
    <col min="2625" max="2625" width="15.77734375" bestFit="1" customWidth="1"/>
    <col min="2626" max="2626" width="13" bestFit="1" customWidth="1"/>
    <col min="2627" max="2627" width="15.77734375" bestFit="1" customWidth="1"/>
    <col min="2628" max="2628" width="13" bestFit="1" customWidth="1"/>
    <col min="2629" max="2629" width="15.77734375" bestFit="1" customWidth="1"/>
    <col min="2630" max="2630" width="13" bestFit="1" customWidth="1"/>
    <col min="2631" max="2631" width="15.77734375" bestFit="1" customWidth="1"/>
    <col min="2632" max="2632" width="13" bestFit="1" customWidth="1"/>
    <col min="2633" max="2633" width="15.77734375" bestFit="1" customWidth="1"/>
    <col min="2634" max="2634" width="13" bestFit="1" customWidth="1"/>
    <col min="2635" max="2635" width="15.77734375" bestFit="1" customWidth="1"/>
    <col min="2636" max="2636" width="13" bestFit="1" customWidth="1"/>
    <col min="2637" max="2637" width="15.77734375" bestFit="1" customWidth="1"/>
    <col min="2638" max="2638" width="13" bestFit="1" customWidth="1"/>
    <col min="2639" max="2639" width="15.77734375" bestFit="1" customWidth="1"/>
    <col min="2640" max="2640" width="13" bestFit="1" customWidth="1"/>
    <col min="2641" max="2641" width="15.77734375" bestFit="1" customWidth="1"/>
    <col min="2642" max="2642" width="13" bestFit="1" customWidth="1"/>
    <col min="2643" max="2643" width="15.77734375" bestFit="1" customWidth="1"/>
    <col min="2644" max="2644" width="13" bestFit="1" customWidth="1"/>
    <col min="2645" max="2645" width="15.77734375" bestFit="1" customWidth="1"/>
    <col min="2646" max="2646" width="13" bestFit="1" customWidth="1"/>
    <col min="2647" max="2647" width="15.77734375" bestFit="1" customWidth="1"/>
    <col min="2648" max="2648" width="13" bestFit="1" customWidth="1"/>
    <col min="2649" max="2649" width="15.77734375" bestFit="1" customWidth="1"/>
    <col min="2650" max="2650" width="13" bestFit="1" customWidth="1"/>
    <col min="2651" max="2651" width="15.77734375" bestFit="1" customWidth="1"/>
    <col min="2652" max="2652" width="13" bestFit="1" customWidth="1"/>
    <col min="2653" max="2653" width="15.77734375" bestFit="1" customWidth="1"/>
    <col min="2654" max="2654" width="13" bestFit="1" customWidth="1"/>
    <col min="2655" max="2655" width="15.77734375" bestFit="1" customWidth="1"/>
    <col min="2656" max="2656" width="13" bestFit="1" customWidth="1"/>
    <col min="2657" max="2657" width="15.77734375" bestFit="1" customWidth="1"/>
    <col min="2658" max="2658" width="13" bestFit="1" customWidth="1"/>
    <col min="2659" max="2659" width="15.77734375" bestFit="1" customWidth="1"/>
    <col min="2660" max="2660" width="13" bestFit="1" customWidth="1"/>
    <col min="2661" max="2661" width="15.77734375" bestFit="1" customWidth="1"/>
    <col min="2662" max="2662" width="13" bestFit="1" customWidth="1"/>
    <col min="2663" max="2663" width="15.77734375" bestFit="1" customWidth="1"/>
    <col min="2664" max="2664" width="13" bestFit="1" customWidth="1"/>
    <col min="2665" max="2665" width="15.77734375" bestFit="1" customWidth="1"/>
    <col min="2666" max="2666" width="13" bestFit="1" customWidth="1"/>
    <col min="2667" max="2667" width="15.77734375" bestFit="1" customWidth="1"/>
    <col min="2668" max="2668" width="13" bestFit="1" customWidth="1"/>
    <col min="2669" max="2669" width="15.77734375" bestFit="1" customWidth="1"/>
    <col min="2670" max="2670" width="13" bestFit="1" customWidth="1"/>
    <col min="2671" max="2671" width="15.77734375" bestFit="1" customWidth="1"/>
    <col min="2672" max="2672" width="13" bestFit="1" customWidth="1"/>
    <col min="2673" max="2673" width="15.77734375" bestFit="1" customWidth="1"/>
    <col min="2674" max="2674" width="13" bestFit="1" customWidth="1"/>
    <col min="2675" max="2675" width="15.77734375" bestFit="1" customWidth="1"/>
    <col min="2676" max="2676" width="13" bestFit="1" customWidth="1"/>
    <col min="2677" max="2677" width="15.77734375" bestFit="1" customWidth="1"/>
    <col min="2678" max="2678" width="13" bestFit="1" customWidth="1"/>
    <col min="2679" max="2679" width="15.77734375" bestFit="1" customWidth="1"/>
    <col min="2680" max="2680" width="13" bestFit="1" customWidth="1"/>
    <col min="2681" max="2681" width="15.77734375" bestFit="1" customWidth="1"/>
    <col min="2682" max="2682" width="13" bestFit="1" customWidth="1"/>
    <col min="2683" max="2683" width="15.77734375" bestFit="1" customWidth="1"/>
    <col min="2684" max="2684" width="13" bestFit="1" customWidth="1"/>
    <col min="2685" max="2685" width="15.77734375" bestFit="1" customWidth="1"/>
    <col min="2686" max="2686" width="13" bestFit="1" customWidth="1"/>
    <col min="2687" max="2687" width="15.77734375" bestFit="1" customWidth="1"/>
    <col min="2688" max="2688" width="13" bestFit="1" customWidth="1"/>
    <col min="2689" max="2689" width="15.77734375" bestFit="1" customWidth="1"/>
    <col min="2690" max="2690" width="13" bestFit="1" customWidth="1"/>
    <col min="2691" max="2691" width="15.77734375" bestFit="1" customWidth="1"/>
    <col min="2692" max="2692" width="13" bestFit="1" customWidth="1"/>
    <col min="2693" max="2693" width="15.77734375" bestFit="1" customWidth="1"/>
    <col min="2694" max="2694" width="13" bestFit="1" customWidth="1"/>
    <col min="2695" max="2695" width="15.77734375" bestFit="1" customWidth="1"/>
    <col min="2696" max="2696" width="13" bestFit="1" customWidth="1"/>
    <col min="2697" max="2697" width="15.77734375" bestFit="1" customWidth="1"/>
    <col min="2698" max="2698" width="13" bestFit="1" customWidth="1"/>
    <col min="2699" max="2699" width="15.77734375" bestFit="1" customWidth="1"/>
    <col min="2700" max="2700" width="13" bestFit="1" customWidth="1"/>
    <col min="2701" max="2701" width="15.77734375" bestFit="1" customWidth="1"/>
    <col min="2702" max="2702" width="13" bestFit="1" customWidth="1"/>
    <col min="2703" max="2703" width="15.77734375" bestFit="1" customWidth="1"/>
    <col min="2704" max="2704" width="13" bestFit="1" customWidth="1"/>
    <col min="2705" max="2705" width="15.77734375" bestFit="1" customWidth="1"/>
    <col min="2706" max="2706" width="13" bestFit="1" customWidth="1"/>
    <col min="2707" max="2707" width="15.77734375" bestFit="1" customWidth="1"/>
    <col min="2708" max="2708" width="13" bestFit="1" customWidth="1"/>
    <col min="2709" max="2709" width="15.77734375" bestFit="1" customWidth="1"/>
    <col min="2710" max="2710" width="13" bestFit="1" customWidth="1"/>
    <col min="2711" max="2711" width="15.77734375" bestFit="1" customWidth="1"/>
    <col min="2712" max="2712" width="13" bestFit="1" customWidth="1"/>
    <col min="2713" max="2713" width="15.77734375" bestFit="1" customWidth="1"/>
    <col min="2714" max="2714" width="13" bestFit="1" customWidth="1"/>
    <col min="2715" max="2715" width="15.77734375" bestFit="1" customWidth="1"/>
    <col min="2716" max="2716" width="13" bestFit="1" customWidth="1"/>
    <col min="2717" max="2717" width="15.77734375" bestFit="1" customWidth="1"/>
    <col min="2718" max="2718" width="13" bestFit="1" customWidth="1"/>
    <col min="2719" max="2719" width="15.77734375" bestFit="1" customWidth="1"/>
    <col min="2720" max="2720" width="13" bestFit="1" customWidth="1"/>
    <col min="2721" max="2721" width="15.77734375" bestFit="1" customWidth="1"/>
    <col min="2722" max="2722" width="13" bestFit="1" customWidth="1"/>
    <col min="2723" max="2723" width="15.77734375" bestFit="1" customWidth="1"/>
    <col min="2724" max="2724" width="13" bestFit="1" customWidth="1"/>
    <col min="2725" max="2725" width="15.77734375" bestFit="1" customWidth="1"/>
    <col min="2726" max="2726" width="13" bestFit="1" customWidth="1"/>
    <col min="2727" max="2727" width="15.77734375" bestFit="1" customWidth="1"/>
    <col min="2728" max="2728" width="13" bestFit="1" customWidth="1"/>
    <col min="2729" max="2729" width="15.77734375" bestFit="1" customWidth="1"/>
    <col min="2730" max="2730" width="13" bestFit="1" customWidth="1"/>
    <col min="2731" max="2731" width="15.77734375" bestFit="1" customWidth="1"/>
    <col min="2732" max="2732" width="13" bestFit="1" customWidth="1"/>
    <col min="2733" max="2733" width="15.77734375" bestFit="1" customWidth="1"/>
    <col min="2734" max="2734" width="13" bestFit="1" customWidth="1"/>
    <col min="2735" max="2735" width="15.77734375" bestFit="1" customWidth="1"/>
    <col min="2736" max="2736" width="13" bestFit="1" customWidth="1"/>
    <col min="2737" max="2737" width="15.77734375" bestFit="1" customWidth="1"/>
    <col min="2738" max="2738" width="13" bestFit="1" customWidth="1"/>
    <col min="2739" max="2739" width="15.77734375" bestFit="1" customWidth="1"/>
    <col min="2740" max="2740" width="13" bestFit="1" customWidth="1"/>
    <col min="2741" max="2741" width="15.77734375" bestFit="1" customWidth="1"/>
    <col min="2742" max="2742" width="13" bestFit="1" customWidth="1"/>
    <col min="2743" max="2743" width="15.77734375" bestFit="1" customWidth="1"/>
    <col min="2744" max="2744" width="13" bestFit="1" customWidth="1"/>
    <col min="2745" max="2745" width="15.77734375" bestFit="1" customWidth="1"/>
    <col min="2746" max="2746" width="13" bestFit="1" customWidth="1"/>
    <col min="2747" max="2747" width="15.77734375" bestFit="1" customWidth="1"/>
    <col min="2748" max="2748" width="13" bestFit="1" customWidth="1"/>
    <col min="2749" max="2749" width="15.77734375" bestFit="1" customWidth="1"/>
    <col min="2750" max="2750" width="13" bestFit="1" customWidth="1"/>
    <col min="2751" max="2751" width="15.77734375" bestFit="1" customWidth="1"/>
    <col min="2752" max="2752" width="13" bestFit="1" customWidth="1"/>
    <col min="2753" max="2753" width="15.77734375" bestFit="1" customWidth="1"/>
    <col min="2754" max="2754" width="13" bestFit="1" customWidth="1"/>
    <col min="2755" max="2755" width="15.77734375" bestFit="1" customWidth="1"/>
    <col min="2756" max="2756" width="13" bestFit="1" customWidth="1"/>
    <col min="2757" max="2757" width="15.77734375" bestFit="1" customWidth="1"/>
    <col min="2758" max="2758" width="13" bestFit="1" customWidth="1"/>
    <col min="2759" max="2759" width="15.77734375" bestFit="1" customWidth="1"/>
    <col min="2760" max="2760" width="13" bestFit="1" customWidth="1"/>
    <col min="2761" max="2761" width="15.77734375" bestFit="1" customWidth="1"/>
    <col min="2762" max="2762" width="13" bestFit="1" customWidth="1"/>
    <col min="2763" max="2763" width="15.77734375" bestFit="1" customWidth="1"/>
    <col min="2764" max="2764" width="13" bestFit="1" customWidth="1"/>
    <col min="2765" max="2765" width="15.77734375" bestFit="1" customWidth="1"/>
    <col min="2766" max="2766" width="13" bestFit="1" customWidth="1"/>
    <col min="2767" max="2767" width="15.77734375" bestFit="1" customWidth="1"/>
    <col min="2768" max="2768" width="13" bestFit="1" customWidth="1"/>
    <col min="2769" max="2769" width="15.77734375" bestFit="1" customWidth="1"/>
    <col min="2770" max="2770" width="13" bestFit="1" customWidth="1"/>
    <col min="2771" max="2771" width="15.77734375" bestFit="1" customWidth="1"/>
    <col min="2772" max="2772" width="13" bestFit="1" customWidth="1"/>
    <col min="2773" max="2773" width="9.44140625" bestFit="1" customWidth="1"/>
    <col min="2774" max="2774" width="15.77734375" bestFit="1" customWidth="1"/>
    <col min="2775" max="2775" width="13" bestFit="1" customWidth="1"/>
    <col min="2776" max="2776" width="15.77734375" bestFit="1" customWidth="1"/>
    <col min="2777" max="2777" width="13" bestFit="1" customWidth="1"/>
    <col min="2778" max="2778" width="15.77734375" bestFit="1" customWidth="1"/>
    <col min="2779" max="2779" width="13" bestFit="1" customWidth="1"/>
    <col min="2780" max="2780" width="15.77734375" bestFit="1" customWidth="1"/>
    <col min="2781" max="2781" width="13" bestFit="1" customWidth="1"/>
    <col min="2782" max="2782" width="15.77734375" bestFit="1" customWidth="1"/>
    <col min="2783" max="2783" width="13" bestFit="1" customWidth="1"/>
    <col min="2784" max="2784" width="15.77734375" bestFit="1" customWidth="1"/>
    <col min="2785" max="2785" width="13" bestFit="1" customWidth="1"/>
    <col min="2786" max="2786" width="15.77734375" bestFit="1" customWidth="1"/>
    <col min="2787" max="2787" width="13" bestFit="1" customWidth="1"/>
    <col min="2788" max="2788" width="15.77734375" bestFit="1" customWidth="1"/>
    <col min="2789" max="2789" width="13" bestFit="1" customWidth="1"/>
    <col min="2790" max="2790" width="15.77734375" bestFit="1" customWidth="1"/>
    <col min="2791" max="2791" width="13" bestFit="1" customWidth="1"/>
    <col min="2792" max="2792" width="15.77734375" bestFit="1" customWidth="1"/>
    <col min="2793" max="2793" width="13" bestFit="1" customWidth="1"/>
    <col min="2794" max="2794" width="15.77734375" bestFit="1" customWidth="1"/>
    <col min="2795" max="2795" width="13" bestFit="1" customWidth="1"/>
    <col min="2796" max="2796" width="15.77734375" bestFit="1" customWidth="1"/>
    <col min="2797" max="2797" width="13" bestFit="1" customWidth="1"/>
    <col min="2798" max="2798" width="15.77734375" bestFit="1" customWidth="1"/>
    <col min="2799" max="2799" width="13" bestFit="1" customWidth="1"/>
    <col min="2800" max="2800" width="15.77734375" bestFit="1" customWidth="1"/>
    <col min="2801" max="2801" width="13" bestFit="1" customWidth="1"/>
    <col min="2802" max="2802" width="15.77734375" bestFit="1" customWidth="1"/>
    <col min="2803" max="2803" width="13" bestFit="1" customWidth="1"/>
    <col min="2804" max="2804" width="15.77734375" bestFit="1" customWidth="1"/>
    <col min="2805" max="2805" width="13" bestFit="1" customWidth="1"/>
    <col min="2806" max="2806" width="15.77734375" bestFit="1" customWidth="1"/>
    <col min="2807" max="2807" width="13" bestFit="1" customWidth="1"/>
    <col min="2808" max="2808" width="15.77734375" bestFit="1" customWidth="1"/>
    <col min="2809" max="2809" width="13" bestFit="1" customWidth="1"/>
    <col min="2810" max="2810" width="15.77734375" bestFit="1" customWidth="1"/>
    <col min="2811" max="2811" width="13" bestFit="1" customWidth="1"/>
    <col min="2812" max="2812" width="15.77734375" bestFit="1" customWidth="1"/>
    <col min="2813" max="2813" width="13" bestFit="1" customWidth="1"/>
    <col min="2814" max="2814" width="15.77734375" bestFit="1" customWidth="1"/>
    <col min="2815" max="2815" width="13" bestFit="1" customWidth="1"/>
    <col min="2816" max="2816" width="15.77734375" bestFit="1" customWidth="1"/>
    <col min="2817" max="2817" width="13" bestFit="1" customWidth="1"/>
    <col min="2818" max="2818" width="15.77734375" bestFit="1" customWidth="1"/>
    <col min="2819" max="2819" width="13" bestFit="1" customWidth="1"/>
    <col min="2820" max="2820" width="15.77734375" bestFit="1" customWidth="1"/>
    <col min="2821" max="2821" width="13" bestFit="1" customWidth="1"/>
    <col min="2822" max="2822" width="15.77734375" bestFit="1" customWidth="1"/>
    <col min="2823" max="2823" width="13" bestFit="1" customWidth="1"/>
    <col min="2824" max="2824" width="15.77734375" bestFit="1" customWidth="1"/>
    <col min="2825" max="2825" width="13" bestFit="1" customWidth="1"/>
    <col min="2826" max="2826" width="15.77734375" bestFit="1" customWidth="1"/>
    <col min="2827" max="2827" width="13" bestFit="1" customWidth="1"/>
    <col min="2828" max="2828" width="15.77734375" bestFit="1" customWidth="1"/>
    <col min="2829" max="2829" width="13" bestFit="1" customWidth="1"/>
    <col min="2830" max="2830" width="15.77734375" bestFit="1" customWidth="1"/>
    <col min="2831" max="2831" width="13" bestFit="1" customWidth="1"/>
    <col min="2832" max="2832" width="15.77734375" bestFit="1" customWidth="1"/>
    <col min="2833" max="2833" width="13" bestFit="1" customWidth="1"/>
    <col min="2834" max="2834" width="15.77734375" bestFit="1" customWidth="1"/>
    <col min="2835" max="2835" width="13" bestFit="1" customWidth="1"/>
    <col min="2836" max="2836" width="15.77734375" bestFit="1" customWidth="1"/>
    <col min="2837" max="2837" width="13" bestFit="1" customWidth="1"/>
    <col min="2838" max="2838" width="15.77734375" bestFit="1" customWidth="1"/>
    <col min="2839" max="2839" width="13" bestFit="1" customWidth="1"/>
    <col min="2840" max="2840" width="15.77734375" bestFit="1" customWidth="1"/>
    <col min="2841" max="2841" width="13" bestFit="1" customWidth="1"/>
    <col min="2842" max="2842" width="15.77734375" bestFit="1" customWidth="1"/>
    <col min="2843" max="2843" width="13" bestFit="1" customWidth="1"/>
    <col min="2844" max="2844" width="15.77734375" bestFit="1" customWidth="1"/>
    <col min="2845" max="2845" width="13" bestFit="1" customWidth="1"/>
    <col min="2846" max="2846" width="15.77734375" bestFit="1" customWidth="1"/>
    <col min="2847" max="2847" width="13" bestFit="1" customWidth="1"/>
    <col min="2848" max="2848" width="15.77734375" bestFit="1" customWidth="1"/>
    <col min="2849" max="2849" width="13" bestFit="1" customWidth="1"/>
    <col min="2850" max="2850" width="15.77734375" bestFit="1" customWidth="1"/>
    <col min="2851" max="2851" width="13" bestFit="1" customWidth="1"/>
    <col min="2852" max="2852" width="15.77734375" bestFit="1" customWidth="1"/>
    <col min="2853" max="2853" width="13" bestFit="1" customWidth="1"/>
    <col min="2854" max="2854" width="15.77734375" bestFit="1" customWidth="1"/>
    <col min="2855" max="2855" width="13" bestFit="1" customWidth="1"/>
    <col min="2856" max="2856" width="15.77734375" bestFit="1" customWidth="1"/>
    <col min="2857" max="2857" width="13" bestFit="1" customWidth="1"/>
    <col min="2858" max="2858" width="15.77734375" bestFit="1" customWidth="1"/>
    <col min="2859" max="2859" width="13" bestFit="1" customWidth="1"/>
    <col min="2860" max="2860" width="15.77734375" bestFit="1" customWidth="1"/>
    <col min="2861" max="2861" width="13" bestFit="1" customWidth="1"/>
    <col min="2862" max="2862" width="15.77734375" bestFit="1" customWidth="1"/>
    <col min="2863" max="2863" width="13" bestFit="1" customWidth="1"/>
    <col min="2864" max="2864" width="15.77734375" bestFit="1" customWidth="1"/>
    <col min="2865" max="2865" width="13" bestFit="1" customWidth="1"/>
    <col min="2866" max="2866" width="15.77734375" bestFit="1" customWidth="1"/>
    <col min="2867" max="2867" width="13" bestFit="1" customWidth="1"/>
    <col min="2868" max="2868" width="15.77734375" bestFit="1" customWidth="1"/>
    <col min="2869" max="2869" width="13" bestFit="1" customWidth="1"/>
    <col min="2870" max="2870" width="15.77734375" bestFit="1" customWidth="1"/>
    <col min="2871" max="2871" width="13" bestFit="1" customWidth="1"/>
    <col min="2872" max="2872" width="15.77734375" bestFit="1" customWidth="1"/>
    <col min="2873" max="2873" width="13" bestFit="1" customWidth="1"/>
    <col min="2874" max="2874" width="15.77734375" bestFit="1" customWidth="1"/>
    <col min="2875" max="2875" width="13" bestFit="1" customWidth="1"/>
    <col min="2876" max="2876" width="15.77734375" bestFit="1" customWidth="1"/>
    <col min="2877" max="2877" width="13" bestFit="1" customWidth="1"/>
    <col min="2878" max="2878" width="15.77734375" bestFit="1" customWidth="1"/>
    <col min="2879" max="2879" width="13" bestFit="1" customWidth="1"/>
    <col min="2880" max="2880" width="15.77734375" bestFit="1" customWidth="1"/>
    <col min="2881" max="2881" width="13" bestFit="1" customWidth="1"/>
    <col min="2882" max="2882" width="15.77734375" bestFit="1" customWidth="1"/>
    <col min="2883" max="2883" width="13" bestFit="1" customWidth="1"/>
    <col min="2884" max="2884" width="15.77734375" bestFit="1" customWidth="1"/>
    <col min="2885" max="2885" width="13" bestFit="1" customWidth="1"/>
    <col min="2886" max="2886" width="15.77734375" bestFit="1" customWidth="1"/>
    <col min="2887" max="2887" width="13" bestFit="1" customWidth="1"/>
    <col min="2888" max="2888" width="15.77734375" bestFit="1" customWidth="1"/>
    <col min="2889" max="2889" width="13" bestFit="1" customWidth="1"/>
    <col min="2890" max="2890" width="15.77734375" bestFit="1" customWidth="1"/>
    <col min="2891" max="2891" width="13" bestFit="1" customWidth="1"/>
    <col min="2892" max="2892" width="15.77734375" bestFit="1" customWidth="1"/>
    <col min="2893" max="2893" width="13" bestFit="1" customWidth="1"/>
    <col min="2894" max="2894" width="15.77734375" bestFit="1" customWidth="1"/>
    <col min="2895" max="2895" width="13" bestFit="1" customWidth="1"/>
    <col min="2896" max="2896" width="15.77734375" bestFit="1" customWidth="1"/>
    <col min="2897" max="2897" width="13" bestFit="1" customWidth="1"/>
    <col min="2898" max="2898" width="15.77734375" bestFit="1" customWidth="1"/>
    <col min="2899" max="2899" width="13" bestFit="1" customWidth="1"/>
    <col min="2900" max="2900" width="15.77734375" bestFit="1" customWidth="1"/>
    <col min="2901" max="2901" width="13" bestFit="1" customWidth="1"/>
    <col min="2902" max="2902" width="15.77734375" bestFit="1" customWidth="1"/>
    <col min="2903" max="2903" width="13" bestFit="1" customWidth="1"/>
    <col min="2904" max="2904" width="15.77734375" bestFit="1" customWidth="1"/>
    <col min="2905" max="2905" width="13" bestFit="1" customWidth="1"/>
    <col min="2906" max="2906" width="15.77734375" bestFit="1" customWidth="1"/>
    <col min="2907" max="2907" width="13" bestFit="1" customWidth="1"/>
    <col min="2908" max="2908" width="15.77734375" bestFit="1" customWidth="1"/>
    <col min="2909" max="2909" width="13" bestFit="1" customWidth="1"/>
    <col min="2910" max="2910" width="15.77734375" bestFit="1" customWidth="1"/>
    <col min="2911" max="2911" width="13" bestFit="1" customWidth="1"/>
    <col min="2912" max="2912" width="15.77734375" bestFit="1" customWidth="1"/>
    <col min="2913" max="2913" width="13" bestFit="1" customWidth="1"/>
    <col min="2914" max="2914" width="15.77734375" bestFit="1" customWidth="1"/>
    <col min="2915" max="2915" width="13" bestFit="1" customWidth="1"/>
    <col min="2916" max="2916" width="15.77734375" bestFit="1" customWidth="1"/>
    <col min="2917" max="2917" width="13" bestFit="1" customWidth="1"/>
    <col min="2918" max="2918" width="15.77734375" bestFit="1" customWidth="1"/>
    <col min="2919" max="2919" width="13" bestFit="1" customWidth="1"/>
    <col min="2920" max="2920" width="15.77734375" bestFit="1" customWidth="1"/>
    <col min="2921" max="2921" width="13" bestFit="1" customWidth="1"/>
    <col min="2922" max="2922" width="15.77734375" bestFit="1" customWidth="1"/>
    <col min="2923" max="2923" width="13" bestFit="1" customWidth="1"/>
    <col min="2924" max="2924" width="15.77734375" bestFit="1" customWidth="1"/>
    <col min="2925" max="2925" width="13" bestFit="1" customWidth="1"/>
    <col min="2926" max="2926" width="15.77734375" bestFit="1" customWidth="1"/>
    <col min="2927" max="2927" width="13" bestFit="1" customWidth="1"/>
    <col min="2928" max="2928" width="15.77734375" bestFit="1" customWidth="1"/>
    <col min="2929" max="2929" width="13" bestFit="1" customWidth="1"/>
    <col min="2930" max="2930" width="15.77734375" bestFit="1" customWidth="1"/>
    <col min="2931" max="2931" width="13" bestFit="1" customWidth="1"/>
    <col min="2932" max="2932" width="15.77734375" bestFit="1" customWidth="1"/>
    <col min="2933" max="2933" width="13" bestFit="1" customWidth="1"/>
    <col min="2934" max="2934" width="15.77734375" bestFit="1" customWidth="1"/>
    <col min="2935" max="2935" width="13" bestFit="1" customWidth="1"/>
    <col min="2936" max="2936" width="15.77734375" bestFit="1" customWidth="1"/>
    <col min="2937" max="2937" width="13" bestFit="1" customWidth="1"/>
    <col min="2938" max="2938" width="15.77734375" bestFit="1" customWidth="1"/>
    <col min="2939" max="2939" width="13" bestFit="1" customWidth="1"/>
    <col min="2940" max="2940" width="15.77734375" bestFit="1" customWidth="1"/>
    <col min="2941" max="2941" width="13" bestFit="1" customWidth="1"/>
    <col min="2942" max="2942" width="15.77734375" bestFit="1" customWidth="1"/>
    <col min="2943" max="2943" width="13" bestFit="1" customWidth="1"/>
    <col min="2944" max="2944" width="15.77734375" bestFit="1" customWidth="1"/>
    <col min="2945" max="2945" width="13" bestFit="1" customWidth="1"/>
    <col min="2946" max="2946" width="15.77734375" bestFit="1" customWidth="1"/>
    <col min="2947" max="2947" width="13" bestFit="1" customWidth="1"/>
    <col min="2948" max="2948" width="15.77734375" bestFit="1" customWidth="1"/>
    <col min="2949" max="2949" width="13" bestFit="1" customWidth="1"/>
    <col min="2950" max="2950" width="15.77734375" bestFit="1" customWidth="1"/>
    <col min="2951" max="2951" width="13" bestFit="1" customWidth="1"/>
    <col min="2952" max="2952" width="15.77734375" bestFit="1" customWidth="1"/>
    <col min="2953" max="2953" width="13" bestFit="1" customWidth="1"/>
    <col min="2954" max="2954" width="15.77734375" bestFit="1" customWidth="1"/>
    <col min="2955" max="2955" width="13" bestFit="1" customWidth="1"/>
    <col min="2956" max="2956" width="15.77734375" bestFit="1" customWidth="1"/>
    <col min="2957" max="2957" width="13" bestFit="1" customWidth="1"/>
    <col min="2958" max="2958" width="15.77734375" bestFit="1" customWidth="1"/>
    <col min="2959" max="2959" width="13" bestFit="1" customWidth="1"/>
    <col min="2960" max="2960" width="15.77734375" bestFit="1" customWidth="1"/>
    <col min="2961" max="2961" width="13" bestFit="1" customWidth="1"/>
    <col min="2962" max="2962" width="15.77734375" bestFit="1" customWidth="1"/>
    <col min="2963" max="2963" width="13" bestFit="1" customWidth="1"/>
    <col min="2964" max="2964" width="15.77734375" bestFit="1" customWidth="1"/>
    <col min="2965" max="2965" width="13" bestFit="1" customWidth="1"/>
    <col min="2966" max="2966" width="15.77734375" bestFit="1" customWidth="1"/>
    <col min="2967" max="2967" width="13" bestFit="1" customWidth="1"/>
    <col min="2968" max="2968" width="15.77734375" bestFit="1" customWidth="1"/>
    <col min="2969" max="2969" width="13" bestFit="1" customWidth="1"/>
    <col min="2970" max="2970" width="15.77734375" bestFit="1" customWidth="1"/>
    <col min="2971" max="2971" width="13" bestFit="1" customWidth="1"/>
    <col min="2972" max="2972" width="15.77734375" bestFit="1" customWidth="1"/>
    <col min="2973" max="2973" width="13" bestFit="1" customWidth="1"/>
    <col min="2974" max="2974" width="15.77734375" bestFit="1" customWidth="1"/>
    <col min="2975" max="2975" width="13" bestFit="1" customWidth="1"/>
    <col min="2976" max="2976" width="15.77734375" bestFit="1" customWidth="1"/>
    <col min="2977" max="2977" width="13" bestFit="1" customWidth="1"/>
    <col min="2978" max="2978" width="15.77734375" bestFit="1" customWidth="1"/>
    <col min="2979" max="2979" width="13" bestFit="1" customWidth="1"/>
    <col min="2980" max="2980" width="15.77734375" bestFit="1" customWidth="1"/>
    <col min="2981" max="2981" width="13" bestFit="1" customWidth="1"/>
    <col min="2982" max="2982" width="15.77734375" bestFit="1" customWidth="1"/>
    <col min="2983" max="2983" width="13" bestFit="1" customWidth="1"/>
    <col min="2984" max="2984" width="15.77734375" bestFit="1" customWidth="1"/>
    <col min="2985" max="2985" width="13" bestFit="1" customWidth="1"/>
    <col min="2986" max="2986" width="15.77734375" bestFit="1" customWidth="1"/>
    <col min="2987" max="2987" width="13" bestFit="1" customWidth="1"/>
    <col min="2988" max="2988" width="15.77734375" bestFit="1" customWidth="1"/>
    <col min="2989" max="2989" width="13" bestFit="1" customWidth="1"/>
    <col min="2990" max="2990" width="15.77734375" bestFit="1" customWidth="1"/>
    <col min="2991" max="2991" width="13" bestFit="1" customWidth="1"/>
    <col min="2992" max="2992" width="15.77734375" bestFit="1" customWidth="1"/>
    <col min="2993" max="2993" width="13" bestFit="1" customWidth="1"/>
    <col min="2994" max="2994" width="15.77734375" bestFit="1" customWidth="1"/>
    <col min="2995" max="2995" width="13" bestFit="1" customWidth="1"/>
    <col min="2996" max="2996" width="15.77734375" bestFit="1" customWidth="1"/>
    <col min="2997" max="2997" width="13" bestFit="1" customWidth="1"/>
    <col min="2998" max="2998" width="15.77734375" bestFit="1" customWidth="1"/>
    <col min="2999" max="2999" width="13" bestFit="1" customWidth="1"/>
    <col min="3000" max="3000" width="15.77734375" bestFit="1" customWidth="1"/>
    <col min="3001" max="3001" width="13" bestFit="1" customWidth="1"/>
    <col min="3002" max="3002" width="15.77734375" bestFit="1" customWidth="1"/>
    <col min="3003" max="3003" width="13" bestFit="1" customWidth="1"/>
    <col min="3004" max="3004" width="15.77734375" bestFit="1" customWidth="1"/>
    <col min="3005" max="3005" width="13" bestFit="1" customWidth="1"/>
    <col min="3006" max="3006" width="15.77734375" bestFit="1" customWidth="1"/>
    <col min="3007" max="3007" width="13" bestFit="1" customWidth="1"/>
    <col min="3008" max="3008" width="15.77734375" bestFit="1" customWidth="1"/>
    <col min="3009" max="3009" width="13" bestFit="1" customWidth="1"/>
    <col min="3010" max="3010" width="15.77734375" bestFit="1" customWidth="1"/>
    <col min="3011" max="3011" width="13" bestFit="1" customWidth="1"/>
    <col min="3012" max="3012" width="15.77734375" bestFit="1" customWidth="1"/>
    <col min="3013" max="3013" width="13" bestFit="1" customWidth="1"/>
    <col min="3014" max="3014" width="15.77734375" bestFit="1" customWidth="1"/>
    <col min="3015" max="3015" width="13" bestFit="1" customWidth="1"/>
    <col min="3016" max="3016" width="15.77734375" bestFit="1" customWidth="1"/>
    <col min="3017" max="3017" width="13" bestFit="1" customWidth="1"/>
    <col min="3018" max="3018" width="15.77734375" bestFit="1" customWidth="1"/>
    <col min="3019" max="3019" width="13" bestFit="1" customWidth="1"/>
    <col min="3020" max="3020" width="15.77734375" bestFit="1" customWidth="1"/>
    <col min="3021" max="3021" width="13" bestFit="1" customWidth="1"/>
    <col min="3022" max="3022" width="15.77734375" bestFit="1" customWidth="1"/>
    <col min="3023" max="3023" width="13" bestFit="1" customWidth="1"/>
    <col min="3024" max="3024" width="15.77734375" bestFit="1" customWidth="1"/>
    <col min="3025" max="3025" width="13" bestFit="1" customWidth="1"/>
    <col min="3026" max="3026" width="15.77734375" bestFit="1" customWidth="1"/>
    <col min="3027" max="3027" width="13" bestFit="1" customWidth="1"/>
    <col min="3028" max="3028" width="15.77734375" bestFit="1" customWidth="1"/>
    <col min="3029" max="3029" width="13" bestFit="1" customWidth="1"/>
    <col min="3030" max="3030" width="15.77734375" bestFit="1" customWidth="1"/>
    <col min="3031" max="3031" width="13" bestFit="1" customWidth="1"/>
    <col min="3032" max="3032" width="15.77734375" bestFit="1" customWidth="1"/>
    <col min="3033" max="3033" width="13" bestFit="1" customWidth="1"/>
    <col min="3034" max="3034" width="15.77734375" bestFit="1" customWidth="1"/>
    <col min="3035" max="3035" width="13" bestFit="1" customWidth="1"/>
    <col min="3036" max="3036" width="15.77734375" bestFit="1" customWidth="1"/>
    <col min="3037" max="3037" width="13" bestFit="1" customWidth="1"/>
    <col min="3038" max="3038" width="15.77734375" bestFit="1" customWidth="1"/>
    <col min="3039" max="3039" width="13" bestFit="1" customWidth="1"/>
    <col min="3040" max="3040" width="15.77734375" bestFit="1" customWidth="1"/>
    <col min="3041" max="3041" width="13" bestFit="1" customWidth="1"/>
    <col min="3042" max="3042" width="15.77734375" bestFit="1" customWidth="1"/>
    <col min="3043" max="3043" width="13" bestFit="1" customWidth="1"/>
    <col min="3044" max="3044" width="15.77734375" bestFit="1" customWidth="1"/>
    <col min="3045" max="3045" width="13" bestFit="1" customWidth="1"/>
    <col min="3046" max="3046" width="15.77734375" bestFit="1" customWidth="1"/>
    <col min="3047" max="3047" width="13" bestFit="1" customWidth="1"/>
    <col min="3048" max="3048" width="15.77734375" bestFit="1" customWidth="1"/>
    <col min="3049" max="3049" width="13" bestFit="1" customWidth="1"/>
    <col min="3050" max="3050" width="15.77734375" bestFit="1" customWidth="1"/>
    <col min="3051" max="3051" width="13" bestFit="1" customWidth="1"/>
    <col min="3052" max="3052" width="15.77734375" bestFit="1" customWidth="1"/>
    <col min="3053" max="3053" width="13" bestFit="1" customWidth="1"/>
    <col min="3054" max="3054" width="15.77734375" bestFit="1" customWidth="1"/>
    <col min="3055" max="3055" width="13" bestFit="1" customWidth="1"/>
    <col min="3056" max="3056" width="15.77734375" bestFit="1" customWidth="1"/>
    <col min="3057" max="3057" width="13" bestFit="1" customWidth="1"/>
    <col min="3058" max="3058" width="15.77734375" bestFit="1" customWidth="1"/>
    <col min="3059" max="3059" width="13" bestFit="1" customWidth="1"/>
    <col min="3060" max="3060" width="15.77734375" bestFit="1" customWidth="1"/>
    <col min="3061" max="3061" width="13" bestFit="1" customWidth="1"/>
    <col min="3062" max="3062" width="15.77734375" bestFit="1" customWidth="1"/>
    <col min="3063" max="3063" width="13" bestFit="1" customWidth="1"/>
    <col min="3064" max="3064" width="15.77734375" bestFit="1" customWidth="1"/>
    <col min="3065" max="3065" width="13" bestFit="1" customWidth="1"/>
    <col min="3066" max="3066" width="15.77734375" bestFit="1" customWidth="1"/>
    <col min="3067" max="3067" width="13" bestFit="1" customWidth="1"/>
    <col min="3068" max="3068" width="15.77734375" bestFit="1" customWidth="1"/>
    <col min="3069" max="3069" width="13" bestFit="1" customWidth="1"/>
    <col min="3070" max="3070" width="15.77734375" bestFit="1" customWidth="1"/>
    <col min="3071" max="3071" width="13" bestFit="1" customWidth="1"/>
    <col min="3072" max="3072" width="15.77734375" bestFit="1" customWidth="1"/>
    <col min="3073" max="3073" width="13" bestFit="1" customWidth="1"/>
    <col min="3074" max="3074" width="15.77734375" bestFit="1" customWidth="1"/>
    <col min="3075" max="3075" width="13" bestFit="1" customWidth="1"/>
    <col min="3076" max="3076" width="15.77734375" bestFit="1" customWidth="1"/>
    <col min="3077" max="3077" width="13" bestFit="1" customWidth="1"/>
    <col min="3078" max="3078" width="15.77734375" bestFit="1" customWidth="1"/>
    <col min="3079" max="3079" width="13" bestFit="1" customWidth="1"/>
    <col min="3080" max="3080" width="15.77734375" bestFit="1" customWidth="1"/>
    <col min="3081" max="3081" width="13" bestFit="1" customWidth="1"/>
    <col min="3082" max="3082" width="15.77734375" bestFit="1" customWidth="1"/>
    <col min="3083" max="3083" width="13" bestFit="1" customWidth="1"/>
    <col min="3084" max="3084" width="15.77734375" bestFit="1" customWidth="1"/>
    <col min="3085" max="3085" width="13" bestFit="1" customWidth="1"/>
    <col min="3086" max="3086" width="15.77734375" bestFit="1" customWidth="1"/>
    <col min="3087" max="3087" width="13" bestFit="1" customWidth="1"/>
    <col min="3088" max="3088" width="15.77734375" bestFit="1" customWidth="1"/>
    <col min="3089" max="3089" width="13" bestFit="1" customWidth="1"/>
    <col min="3090" max="3090" width="15.77734375" bestFit="1" customWidth="1"/>
    <col min="3091" max="3091" width="13" bestFit="1" customWidth="1"/>
    <col min="3092" max="3092" width="15.77734375" bestFit="1" customWidth="1"/>
    <col min="3093" max="3093" width="13" bestFit="1" customWidth="1"/>
    <col min="3094" max="3094" width="15.77734375" bestFit="1" customWidth="1"/>
    <col min="3095" max="3095" width="13" bestFit="1" customWidth="1"/>
    <col min="3096" max="3096" width="15.77734375" bestFit="1" customWidth="1"/>
    <col min="3097" max="3097" width="13" bestFit="1" customWidth="1"/>
    <col min="3098" max="3098" width="15.77734375" bestFit="1" customWidth="1"/>
    <col min="3099" max="3099" width="13" bestFit="1" customWidth="1"/>
    <col min="3100" max="3100" width="15.77734375" bestFit="1" customWidth="1"/>
    <col min="3101" max="3101" width="13" bestFit="1" customWidth="1"/>
    <col min="3102" max="3102" width="15.77734375" bestFit="1" customWidth="1"/>
    <col min="3103" max="3103" width="13" bestFit="1" customWidth="1"/>
    <col min="3104" max="3104" width="15.77734375" bestFit="1" customWidth="1"/>
    <col min="3105" max="3105" width="13" bestFit="1" customWidth="1"/>
    <col min="3106" max="3106" width="15.77734375" bestFit="1" customWidth="1"/>
    <col min="3107" max="3107" width="13" bestFit="1" customWidth="1"/>
    <col min="3108" max="3108" width="15.77734375" bestFit="1" customWidth="1"/>
    <col min="3109" max="3109" width="13" bestFit="1" customWidth="1"/>
    <col min="3110" max="3110" width="15.77734375" bestFit="1" customWidth="1"/>
    <col min="3111" max="3111" width="13" bestFit="1" customWidth="1"/>
    <col min="3112" max="3112" width="15.77734375" bestFit="1" customWidth="1"/>
    <col min="3113" max="3113" width="13" bestFit="1" customWidth="1"/>
    <col min="3114" max="3114" width="15.77734375" bestFit="1" customWidth="1"/>
    <col min="3115" max="3115" width="13" bestFit="1" customWidth="1"/>
    <col min="3116" max="3116" width="15.77734375" bestFit="1" customWidth="1"/>
    <col min="3117" max="3117" width="13" bestFit="1" customWidth="1"/>
    <col min="3118" max="3118" width="15.77734375" bestFit="1" customWidth="1"/>
    <col min="3119" max="3119" width="13" bestFit="1" customWidth="1"/>
    <col min="3120" max="3120" width="15.77734375" bestFit="1" customWidth="1"/>
    <col min="3121" max="3121" width="13" bestFit="1" customWidth="1"/>
    <col min="3122" max="3122" width="15.77734375" bestFit="1" customWidth="1"/>
    <col min="3123" max="3123" width="13" bestFit="1" customWidth="1"/>
    <col min="3124" max="3124" width="15.77734375" bestFit="1" customWidth="1"/>
    <col min="3125" max="3125" width="13" bestFit="1" customWidth="1"/>
    <col min="3126" max="3126" width="15.77734375" bestFit="1" customWidth="1"/>
    <col min="3127" max="3127" width="13" bestFit="1" customWidth="1"/>
    <col min="3128" max="3128" width="15.77734375" bestFit="1" customWidth="1"/>
    <col min="3129" max="3129" width="13" bestFit="1" customWidth="1"/>
    <col min="3130" max="3130" width="15.77734375" bestFit="1" customWidth="1"/>
    <col min="3131" max="3131" width="13" bestFit="1" customWidth="1"/>
    <col min="3132" max="3132" width="15.77734375" bestFit="1" customWidth="1"/>
    <col min="3133" max="3133" width="13" bestFit="1" customWidth="1"/>
    <col min="3134" max="3134" width="15.77734375" bestFit="1" customWidth="1"/>
    <col min="3135" max="3135" width="13" bestFit="1" customWidth="1"/>
    <col min="3136" max="3136" width="15.77734375" bestFit="1" customWidth="1"/>
    <col min="3137" max="3137" width="13" bestFit="1" customWidth="1"/>
    <col min="3138" max="3138" width="15.77734375" bestFit="1" customWidth="1"/>
    <col min="3139" max="3139" width="13" bestFit="1" customWidth="1"/>
    <col min="3140" max="3140" width="15.77734375" bestFit="1" customWidth="1"/>
    <col min="3141" max="3141" width="13" bestFit="1" customWidth="1"/>
    <col min="3142" max="3142" width="15.77734375" bestFit="1" customWidth="1"/>
    <col min="3143" max="3143" width="13" bestFit="1" customWidth="1"/>
    <col min="3144" max="3144" width="15.77734375" bestFit="1" customWidth="1"/>
    <col min="3145" max="3145" width="13" bestFit="1" customWidth="1"/>
    <col min="3146" max="3146" width="15.77734375" bestFit="1" customWidth="1"/>
    <col min="3147" max="3147" width="13" bestFit="1" customWidth="1"/>
    <col min="3148" max="3148" width="15.77734375" bestFit="1" customWidth="1"/>
    <col min="3149" max="3149" width="13" bestFit="1" customWidth="1"/>
    <col min="3150" max="3150" width="15.77734375" bestFit="1" customWidth="1"/>
    <col min="3151" max="3151" width="13" bestFit="1" customWidth="1"/>
    <col min="3152" max="3152" width="15.77734375" bestFit="1" customWidth="1"/>
    <col min="3153" max="3153" width="13" bestFit="1" customWidth="1"/>
    <col min="3154" max="3154" width="15.77734375" bestFit="1" customWidth="1"/>
    <col min="3155" max="3155" width="13" bestFit="1" customWidth="1"/>
    <col min="3156" max="3156" width="15.77734375" bestFit="1" customWidth="1"/>
    <col min="3157" max="3157" width="13" bestFit="1" customWidth="1"/>
    <col min="3158" max="3158" width="15.77734375" bestFit="1" customWidth="1"/>
    <col min="3159" max="3159" width="13" bestFit="1" customWidth="1"/>
    <col min="3160" max="3160" width="15.77734375" bestFit="1" customWidth="1"/>
    <col min="3161" max="3161" width="13" bestFit="1" customWidth="1"/>
    <col min="3162" max="3162" width="15.77734375" bestFit="1" customWidth="1"/>
    <col min="3163" max="3163" width="13" bestFit="1" customWidth="1"/>
    <col min="3164" max="3164" width="15.77734375" bestFit="1" customWidth="1"/>
    <col min="3165" max="3165" width="13" bestFit="1" customWidth="1"/>
    <col min="3166" max="3166" width="15.77734375" bestFit="1" customWidth="1"/>
    <col min="3167" max="3167" width="13" bestFit="1" customWidth="1"/>
    <col min="3168" max="3168" width="15.77734375" bestFit="1" customWidth="1"/>
    <col min="3169" max="3169" width="13" bestFit="1" customWidth="1"/>
    <col min="3170" max="3170" width="15.77734375" bestFit="1" customWidth="1"/>
    <col min="3171" max="3171" width="13" bestFit="1" customWidth="1"/>
    <col min="3172" max="3172" width="15.77734375" bestFit="1" customWidth="1"/>
    <col min="3173" max="3173" width="13" bestFit="1" customWidth="1"/>
    <col min="3174" max="3174" width="15.77734375" bestFit="1" customWidth="1"/>
    <col min="3175" max="3175" width="13" bestFit="1" customWidth="1"/>
    <col min="3176" max="3176" width="15.77734375" bestFit="1" customWidth="1"/>
    <col min="3177" max="3177" width="13" bestFit="1" customWidth="1"/>
    <col min="3178" max="3178" width="15.77734375" bestFit="1" customWidth="1"/>
    <col min="3179" max="3179" width="13" bestFit="1" customWidth="1"/>
    <col min="3180" max="3180" width="15.77734375" bestFit="1" customWidth="1"/>
    <col min="3181" max="3181" width="13" bestFit="1" customWidth="1"/>
    <col min="3182" max="3182" width="15.77734375" bestFit="1" customWidth="1"/>
    <col min="3183" max="3183" width="13" bestFit="1" customWidth="1"/>
    <col min="3184" max="3184" width="15.77734375" bestFit="1" customWidth="1"/>
    <col min="3185" max="3185" width="13" bestFit="1" customWidth="1"/>
    <col min="3186" max="3186" width="15.77734375" bestFit="1" customWidth="1"/>
    <col min="3187" max="3187" width="13" bestFit="1" customWidth="1"/>
    <col min="3188" max="3188" width="15.77734375" bestFit="1" customWidth="1"/>
    <col min="3189" max="3189" width="13" bestFit="1" customWidth="1"/>
    <col min="3190" max="3190" width="15.77734375" bestFit="1" customWidth="1"/>
    <col min="3191" max="3191" width="13" bestFit="1" customWidth="1"/>
    <col min="3192" max="3192" width="15.77734375" bestFit="1" customWidth="1"/>
    <col min="3193" max="3193" width="13" bestFit="1" customWidth="1"/>
    <col min="3194" max="3194" width="15.77734375" bestFit="1" customWidth="1"/>
    <col min="3195" max="3195" width="13" bestFit="1" customWidth="1"/>
    <col min="3196" max="3196" width="15.77734375" bestFit="1" customWidth="1"/>
    <col min="3197" max="3197" width="13" bestFit="1" customWidth="1"/>
    <col min="3198" max="3198" width="15.77734375" bestFit="1" customWidth="1"/>
    <col min="3199" max="3199" width="13" bestFit="1" customWidth="1"/>
    <col min="3200" max="3200" width="15.77734375" bestFit="1" customWidth="1"/>
    <col min="3201" max="3201" width="13" bestFit="1" customWidth="1"/>
    <col min="3202" max="3202" width="15.77734375" bestFit="1" customWidth="1"/>
    <col min="3203" max="3203" width="13" bestFit="1" customWidth="1"/>
    <col min="3204" max="3204" width="15.77734375" bestFit="1" customWidth="1"/>
    <col min="3205" max="3205" width="13" bestFit="1" customWidth="1"/>
    <col min="3206" max="3206" width="15.77734375" bestFit="1" customWidth="1"/>
    <col min="3207" max="3207" width="13" bestFit="1" customWidth="1"/>
    <col min="3208" max="3208" width="15.77734375" bestFit="1" customWidth="1"/>
    <col min="3209" max="3209" width="13" bestFit="1" customWidth="1"/>
    <col min="3210" max="3210" width="15.77734375" bestFit="1" customWidth="1"/>
    <col min="3211" max="3211" width="13" bestFit="1" customWidth="1"/>
    <col min="3212" max="3212" width="15.77734375" bestFit="1" customWidth="1"/>
    <col min="3213" max="3213" width="13" bestFit="1" customWidth="1"/>
    <col min="3214" max="3214" width="15.77734375" bestFit="1" customWidth="1"/>
    <col min="3215" max="3215" width="13" bestFit="1" customWidth="1"/>
    <col min="3216" max="3216" width="15.77734375" bestFit="1" customWidth="1"/>
    <col min="3217" max="3217" width="13" bestFit="1" customWidth="1"/>
    <col min="3218" max="3218" width="15.77734375" bestFit="1" customWidth="1"/>
    <col min="3219" max="3219" width="13" bestFit="1" customWidth="1"/>
    <col min="3220" max="3220" width="15.77734375" bestFit="1" customWidth="1"/>
    <col min="3221" max="3221" width="13" bestFit="1" customWidth="1"/>
    <col min="3222" max="3222" width="15.77734375" bestFit="1" customWidth="1"/>
    <col min="3223" max="3223" width="13" bestFit="1" customWidth="1"/>
    <col min="3224" max="3224" width="15.77734375" bestFit="1" customWidth="1"/>
    <col min="3225" max="3225" width="13" bestFit="1" customWidth="1"/>
    <col min="3226" max="3226" width="15.77734375" bestFit="1" customWidth="1"/>
    <col min="3227" max="3227" width="13" bestFit="1" customWidth="1"/>
    <col min="3228" max="3228" width="15.77734375" bestFit="1" customWidth="1"/>
    <col min="3229" max="3229" width="13" bestFit="1" customWidth="1"/>
    <col min="3230" max="3230" width="15.77734375" bestFit="1" customWidth="1"/>
    <col min="3231" max="3231" width="13" bestFit="1" customWidth="1"/>
    <col min="3232" max="3232" width="15.77734375" bestFit="1" customWidth="1"/>
    <col min="3233" max="3233" width="13" bestFit="1" customWidth="1"/>
    <col min="3234" max="3234" width="15.77734375" bestFit="1" customWidth="1"/>
    <col min="3235" max="3235" width="13" bestFit="1" customWidth="1"/>
    <col min="3236" max="3236" width="15.77734375" bestFit="1" customWidth="1"/>
    <col min="3237" max="3237" width="13" bestFit="1" customWidth="1"/>
    <col min="3238" max="3238" width="15.77734375" bestFit="1" customWidth="1"/>
    <col min="3239" max="3239" width="13" bestFit="1" customWidth="1"/>
    <col min="3240" max="3240" width="15.77734375" bestFit="1" customWidth="1"/>
    <col min="3241" max="3241" width="13" bestFit="1" customWidth="1"/>
    <col min="3242" max="3242" width="15.77734375" bestFit="1" customWidth="1"/>
    <col min="3243" max="3243" width="13" bestFit="1" customWidth="1"/>
    <col min="3244" max="3244" width="15.77734375" bestFit="1" customWidth="1"/>
    <col min="3245" max="3245" width="13" bestFit="1" customWidth="1"/>
    <col min="3246" max="3246" width="15.77734375" bestFit="1" customWidth="1"/>
    <col min="3247" max="3247" width="13" bestFit="1" customWidth="1"/>
    <col min="3248" max="3248" width="15.77734375" bestFit="1" customWidth="1"/>
    <col min="3249" max="3249" width="13" bestFit="1" customWidth="1"/>
    <col min="3250" max="3250" width="15.77734375" bestFit="1" customWidth="1"/>
    <col min="3251" max="3251" width="13" bestFit="1" customWidth="1"/>
    <col min="3252" max="3252" width="15.77734375" bestFit="1" customWidth="1"/>
    <col min="3253" max="3253" width="13" bestFit="1" customWidth="1"/>
    <col min="3254" max="3254" width="15.77734375" bestFit="1" customWidth="1"/>
    <col min="3255" max="3255" width="13" bestFit="1" customWidth="1"/>
    <col min="3256" max="3256" width="15.77734375" bestFit="1" customWidth="1"/>
    <col min="3257" max="3257" width="13" bestFit="1" customWidth="1"/>
    <col min="3258" max="3258" width="15.77734375" bestFit="1" customWidth="1"/>
    <col min="3259" max="3259" width="13" bestFit="1" customWidth="1"/>
    <col min="3260" max="3260" width="15.77734375" bestFit="1" customWidth="1"/>
    <col min="3261" max="3261" width="13" bestFit="1" customWidth="1"/>
    <col min="3262" max="3262" width="15.77734375" bestFit="1" customWidth="1"/>
    <col min="3263" max="3263" width="13" bestFit="1" customWidth="1"/>
    <col min="3264" max="3264" width="15.77734375" bestFit="1" customWidth="1"/>
    <col min="3265" max="3265" width="13" bestFit="1" customWidth="1"/>
    <col min="3266" max="3266" width="15.77734375" bestFit="1" customWidth="1"/>
    <col min="3267" max="3267" width="13" bestFit="1" customWidth="1"/>
    <col min="3268" max="3268" width="15.77734375" bestFit="1" customWidth="1"/>
    <col min="3269" max="3269" width="13" bestFit="1" customWidth="1"/>
    <col min="3270" max="3270" width="15.77734375" bestFit="1" customWidth="1"/>
    <col min="3271" max="3271" width="13" bestFit="1" customWidth="1"/>
    <col min="3272" max="3272" width="15.77734375" bestFit="1" customWidth="1"/>
    <col min="3273" max="3273" width="13" bestFit="1" customWidth="1"/>
    <col min="3274" max="3274" width="15.77734375" bestFit="1" customWidth="1"/>
    <col min="3275" max="3275" width="13" bestFit="1" customWidth="1"/>
    <col min="3276" max="3276" width="15.77734375" bestFit="1" customWidth="1"/>
    <col min="3277" max="3277" width="13" bestFit="1" customWidth="1"/>
    <col min="3278" max="3278" width="15.77734375" bestFit="1" customWidth="1"/>
    <col min="3279" max="3279" width="13" bestFit="1" customWidth="1"/>
    <col min="3280" max="3280" width="15.77734375" bestFit="1" customWidth="1"/>
    <col min="3281" max="3281" width="13" bestFit="1" customWidth="1"/>
    <col min="3282" max="3282" width="15.77734375" bestFit="1" customWidth="1"/>
    <col min="3283" max="3283" width="13" bestFit="1" customWidth="1"/>
    <col min="3284" max="3284" width="15.77734375" bestFit="1" customWidth="1"/>
    <col min="3285" max="3285" width="13" bestFit="1" customWidth="1"/>
    <col min="3286" max="3286" width="15.77734375" bestFit="1" customWidth="1"/>
    <col min="3287" max="3287" width="13" bestFit="1" customWidth="1"/>
    <col min="3288" max="3288" width="15.77734375" bestFit="1" customWidth="1"/>
    <col min="3289" max="3289" width="13" bestFit="1" customWidth="1"/>
    <col min="3290" max="3290" width="15.77734375" bestFit="1" customWidth="1"/>
    <col min="3291" max="3291" width="13" bestFit="1" customWidth="1"/>
    <col min="3292" max="3292" width="15.77734375" bestFit="1" customWidth="1"/>
    <col min="3293" max="3293" width="13" bestFit="1" customWidth="1"/>
    <col min="3294" max="3294" width="15.77734375" bestFit="1" customWidth="1"/>
    <col min="3295" max="3295" width="13" bestFit="1" customWidth="1"/>
    <col min="3296" max="3296" width="15.77734375" bestFit="1" customWidth="1"/>
    <col min="3297" max="3297" width="13" bestFit="1" customWidth="1"/>
    <col min="3298" max="3298" width="15.77734375" bestFit="1" customWidth="1"/>
    <col min="3299" max="3299" width="13" bestFit="1" customWidth="1"/>
    <col min="3300" max="3300" width="15.77734375" bestFit="1" customWidth="1"/>
    <col min="3301" max="3301" width="13" bestFit="1" customWidth="1"/>
    <col min="3302" max="3302" width="15.77734375" bestFit="1" customWidth="1"/>
    <col min="3303" max="3303" width="13" bestFit="1" customWidth="1"/>
    <col min="3304" max="3304" width="15.77734375" bestFit="1" customWidth="1"/>
    <col min="3305" max="3305" width="13" bestFit="1" customWidth="1"/>
    <col min="3306" max="3306" width="15.77734375" bestFit="1" customWidth="1"/>
    <col min="3307" max="3307" width="13" bestFit="1" customWidth="1"/>
    <col min="3308" max="3308" width="15.77734375" bestFit="1" customWidth="1"/>
    <col min="3309" max="3309" width="13" bestFit="1" customWidth="1"/>
    <col min="3310" max="3310" width="15.77734375" bestFit="1" customWidth="1"/>
    <col min="3311" max="3311" width="13" bestFit="1" customWidth="1"/>
    <col min="3312" max="3312" width="15.77734375" bestFit="1" customWidth="1"/>
    <col min="3313" max="3313" width="13" bestFit="1" customWidth="1"/>
    <col min="3314" max="3314" width="15.77734375" bestFit="1" customWidth="1"/>
    <col min="3315" max="3315" width="13" bestFit="1" customWidth="1"/>
    <col min="3316" max="3316" width="15.77734375" bestFit="1" customWidth="1"/>
    <col min="3317" max="3317" width="13" bestFit="1" customWidth="1"/>
    <col min="3318" max="3318" width="15.77734375" bestFit="1" customWidth="1"/>
    <col min="3319" max="3319" width="13" bestFit="1" customWidth="1"/>
    <col min="3320" max="3320" width="15.77734375" bestFit="1" customWidth="1"/>
    <col min="3321" max="3321" width="13" bestFit="1" customWidth="1"/>
    <col min="3322" max="3322" width="15.77734375" bestFit="1" customWidth="1"/>
    <col min="3323" max="3323" width="13" bestFit="1" customWidth="1"/>
    <col min="3324" max="3324" width="15.77734375" bestFit="1" customWidth="1"/>
    <col min="3325" max="3325" width="13" bestFit="1" customWidth="1"/>
    <col min="3326" max="3326" width="15.77734375" bestFit="1" customWidth="1"/>
    <col min="3327" max="3327" width="13" bestFit="1" customWidth="1"/>
    <col min="3328" max="3328" width="15.77734375" bestFit="1" customWidth="1"/>
    <col min="3329" max="3329" width="13" bestFit="1" customWidth="1"/>
    <col min="3330" max="3330" width="15.77734375" bestFit="1" customWidth="1"/>
    <col min="3331" max="3331" width="13" bestFit="1" customWidth="1"/>
    <col min="3332" max="3332" width="15.77734375" bestFit="1" customWidth="1"/>
    <col min="3333" max="3333" width="13" bestFit="1" customWidth="1"/>
    <col min="3334" max="3334" width="15.77734375" bestFit="1" customWidth="1"/>
    <col min="3335" max="3335" width="13" bestFit="1" customWidth="1"/>
    <col min="3336" max="3336" width="15.77734375" bestFit="1" customWidth="1"/>
    <col min="3337" max="3337" width="13" bestFit="1" customWidth="1"/>
    <col min="3338" max="3338" width="15.77734375" bestFit="1" customWidth="1"/>
    <col min="3339" max="3339" width="13" bestFit="1" customWidth="1"/>
    <col min="3340" max="3340" width="15.77734375" bestFit="1" customWidth="1"/>
    <col min="3341" max="3341" width="13" bestFit="1" customWidth="1"/>
    <col min="3342" max="3342" width="15.77734375" bestFit="1" customWidth="1"/>
    <col min="3343" max="3343" width="13" bestFit="1" customWidth="1"/>
    <col min="3344" max="3344" width="15.77734375" bestFit="1" customWidth="1"/>
    <col min="3345" max="3345" width="13" bestFit="1" customWidth="1"/>
    <col min="3346" max="3346" width="15.77734375" bestFit="1" customWidth="1"/>
    <col min="3347" max="3347" width="13" bestFit="1" customWidth="1"/>
    <col min="3348" max="3348" width="15.77734375" bestFit="1" customWidth="1"/>
    <col min="3349" max="3349" width="13" bestFit="1" customWidth="1"/>
    <col min="3350" max="3350" width="15.77734375" bestFit="1" customWidth="1"/>
    <col min="3351" max="3351" width="13" bestFit="1" customWidth="1"/>
    <col min="3352" max="3352" width="15.77734375" bestFit="1" customWidth="1"/>
    <col min="3353" max="3353" width="13" bestFit="1" customWidth="1"/>
    <col min="3354" max="3354" width="15.77734375" bestFit="1" customWidth="1"/>
    <col min="3355" max="3355" width="13" bestFit="1" customWidth="1"/>
    <col min="3356" max="3356" width="15.77734375" bestFit="1" customWidth="1"/>
    <col min="3357" max="3357" width="13" bestFit="1" customWidth="1"/>
    <col min="3358" max="3358" width="15.77734375" bestFit="1" customWidth="1"/>
    <col min="3359" max="3359" width="13" bestFit="1" customWidth="1"/>
    <col min="3360" max="3360" width="15.77734375" bestFit="1" customWidth="1"/>
    <col min="3361" max="3361" width="13" bestFit="1" customWidth="1"/>
    <col min="3362" max="3362" width="15.77734375" bestFit="1" customWidth="1"/>
    <col min="3363" max="3363" width="13" bestFit="1" customWidth="1"/>
    <col min="3364" max="3364" width="15.77734375" bestFit="1" customWidth="1"/>
    <col min="3365" max="3365" width="13" bestFit="1" customWidth="1"/>
    <col min="3366" max="3366" width="15.77734375" bestFit="1" customWidth="1"/>
    <col min="3367" max="3367" width="13" bestFit="1" customWidth="1"/>
    <col min="3368" max="3368" width="15.77734375" bestFit="1" customWidth="1"/>
    <col min="3369" max="3369" width="13" bestFit="1" customWidth="1"/>
    <col min="3370" max="3370" width="15.77734375" bestFit="1" customWidth="1"/>
    <col min="3371" max="3371" width="13" bestFit="1" customWidth="1"/>
    <col min="3372" max="3372" width="15.77734375" bestFit="1" customWidth="1"/>
    <col min="3373" max="3373" width="13" bestFit="1" customWidth="1"/>
    <col min="3374" max="3374" width="15.77734375" bestFit="1" customWidth="1"/>
    <col min="3375" max="3375" width="13" bestFit="1" customWidth="1"/>
    <col min="3376" max="3376" width="15.77734375" bestFit="1" customWidth="1"/>
    <col min="3377" max="3377" width="13" bestFit="1" customWidth="1"/>
    <col min="3378" max="3378" width="15.77734375" bestFit="1" customWidth="1"/>
    <col min="3379" max="3379" width="13" bestFit="1" customWidth="1"/>
    <col min="3380" max="3380" width="15.77734375" bestFit="1" customWidth="1"/>
    <col min="3381" max="3381" width="13" bestFit="1" customWidth="1"/>
    <col min="3382" max="3382" width="15.77734375" bestFit="1" customWidth="1"/>
    <col min="3383" max="3383" width="13" bestFit="1" customWidth="1"/>
    <col min="3384" max="3384" width="15.77734375" bestFit="1" customWidth="1"/>
    <col min="3385" max="3385" width="13" bestFit="1" customWidth="1"/>
    <col min="3386" max="3386" width="15.77734375" bestFit="1" customWidth="1"/>
    <col min="3387" max="3387" width="13" bestFit="1" customWidth="1"/>
    <col min="3388" max="3388" width="15.77734375" bestFit="1" customWidth="1"/>
    <col min="3389" max="3389" width="13" bestFit="1" customWidth="1"/>
    <col min="3390" max="3390" width="15.77734375" bestFit="1" customWidth="1"/>
    <col min="3391" max="3391" width="13" bestFit="1" customWidth="1"/>
    <col min="3392" max="3392" width="15.77734375" bestFit="1" customWidth="1"/>
    <col min="3393" max="3393" width="13" bestFit="1" customWidth="1"/>
    <col min="3394" max="3394" width="15.77734375" bestFit="1" customWidth="1"/>
    <col min="3395" max="3395" width="13" bestFit="1" customWidth="1"/>
    <col min="3396" max="3396" width="15.77734375" bestFit="1" customWidth="1"/>
    <col min="3397" max="3397" width="13" bestFit="1" customWidth="1"/>
    <col min="3398" max="3398" width="15.77734375" bestFit="1" customWidth="1"/>
    <col min="3399" max="3399" width="13" bestFit="1" customWidth="1"/>
    <col min="3400" max="3400" width="15.77734375" bestFit="1" customWidth="1"/>
    <col min="3401" max="3401" width="13" bestFit="1" customWidth="1"/>
    <col min="3402" max="3402" width="15.77734375" bestFit="1" customWidth="1"/>
    <col min="3403" max="3403" width="13" bestFit="1" customWidth="1"/>
    <col min="3404" max="3404" width="15.77734375" bestFit="1" customWidth="1"/>
    <col min="3405" max="3405" width="13" bestFit="1" customWidth="1"/>
    <col min="3406" max="3406" width="15.77734375" bestFit="1" customWidth="1"/>
    <col min="3407" max="3407" width="13" bestFit="1" customWidth="1"/>
    <col min="3408" max="3408" width="15.77734375" bestFit="1" customWidth="1"/>
    <col min="3409" max="3409" width="13" bestFit="1" customWidth="1"/>
    <col min="3410" max="3410" width="15.77734375" bestFit="1" customWidth="1"/>
    <col min="3411" max="3411" width="13" bestFit="1" customWidth="1"/>
    <col min="3412" max="3412" width="15.77734375" bestFit="1" customWidth="1"/>
    <col min="3413" max="3413" width="13" bestFit="1" customWidth="1"/>
    <col min="3414" max="3414" width="15.77734375" bestFit="1" customWidth="1"/>
    <col min="3415" max="3415" width="13" bestFit="1" customWidth="1"/>
    <col min="3416" max="3416" width="15.77734375" bestFit="1" customWidth="1"/>
    <col min="3417" max="3417" width="13" bestFit="1" customWidth="1"/>
    <col min="3418" max="3418" width="15.77734375" bestFit="1" customWidth="1"/>
    <col min="3419" max="3419" width="13" bestFit="1" customWidth="1"/>
    <col min="3420" max="3420" width="15.77734375" bestFit="1" customWidth="1"/>
    <col min="3421" max="3421" width="13" bestFit="1" customWidth="1"/>
    <col min="3422" max="3422" width="15.77734375" bestFit="1" customWidth="1"/>
    <col min="3423" max="3423" width="13" bestFit="1" customWidth="1"/>
    <col min="3424" max="3424" width="15.77734375" bestFit="1" customWidth="1"/>
    <col min="3425" max="3425" width="13" bestFit="1" customWidth="1"/>
    <col min="3426" max="3426" width="15.77734375" bestFit="1" customWidth="1"/>
    <col min="3427" max="3427" width="13" bestFit="1" customWidth="1"/>
    <col min="3428" max="3428" width="15.77734375" bestFit="1" customWidth="1"/>
    <col min="3429" max="3429" width="13" bestFit="1" customWidth="1"/>
    <col min="3430" max="3430" width="15.77734375" bestFit="1" customWidth="1"/>
    <col min="3431" max="3431" width="13" bestFit="1" customWidth="1"/>
    <col min="3432" max="3432" width="15.77734375" bestFit="1" customWidth="1"/>
    <col min="3433" max="3433" width="13" bestFit="1" customWidth="1"/>
    <col min="3434" max="3434" width="15.77734375" bestFit="1" customWidth="1"/>
    <col min="3435" max="3435" width="13" bestFit="1" customWidth="1"/>
    <col min="3436" max="3436" width="15.77734375" bestFit="1" customWidth="1"/>
    <col min="3437" max="3437" width="13" bestFit="1" customWidth="1"/>
    <col min="3438" max="3438" width="15.77734375" bestFit="1" customWidth="1"/>
    <col min="3439" max="3439" width="13" bestFit="1" customWidth="1"/>
    <col min="3440" max="3440" width="15.77734375" bestFit="1" customWidth="1"/>
    <col min="3441" max="3441" width="13" bestFit="1" customWidth="1"/>
    <col min="3442" max="3442" width="15.77734375" bestFit="1" customWidth="1"/>
    <col min="3443" max="3443" width="13" bestFit="1" customWidth="1"/>
    <col min="3444" max="3444" width="15.77734375" bestFit="1" customWidth="1"/>
    <col min="3445" max="3445" width="13" bestFit="1" customWidth="1"/>
    <col min="3446" max="3446" width="15.77734375" bestFit="1" customWidth="1"/>
    <col min="3447" max="3447" width="13" bestFit="1" customWidth="1"/>
    <col min="3448" max="3448" width="15.77734375" bestFit="1" customWidth="1"/>
    <col min="3449" max="3449" width="13" bestFit="1" customWidth="1"/>
    <col min="3450" max="3450" width="15.77734375" bestFit="1" customWidth="1"/>
    <col min="3451" max="3451" width="13" bestFit="1" customWidth="1"/>
    <col min="3452" max="3452" width="15.77734375" bestFit="1" customWidth="1"/>
    <col min="3453" max="3453" width="13" bestFit="1" customWidth="1"/>
    <col min="3454" max="3454" width="15.77734375" bestFit="1" customWidth="1"/>
    <col min="3455" max="3455" width="13" bestFit="1" customWidth="1"/>
    <col min="3456" max="3456" width="15.77734375" bestFit="1" customWidth="1"/>
    <col min="3457" max="3457" width="13" bestFit="1" customWidth="1"/>
    <col min="3458" max="3458" width="15.77734375" bestFit="1" customWidth="1"/>
    <col min="3459" max="3459" width="13" bestFit="1" customWidth="1"/>
    <col min="3460" max="3460" width="15.77734375" bestFit="1" customWidth="1"/>
    <col min="3461" max="3461" width="13" bestFit="1" customWidth="1"/>
    <col min="3462" max="3462" width="15.77734375" bestFit="1" customWidth="1"/>
    <col min="3463" max="3463" width="13" bestFit="1" customWidth="1"/>
    <col min="3464" max="3464" width="15.77734375" bestFit="1" customWidth="1"/>
    <col min="3465" max="3465" width="13" bestFit="1" customWidth="1"/>
    <col min="3466" max="3466" width="15.77734375" bestFit="1" customWidth="1"/>
    <col min="3467" max="3467" width="13" bestFit="1" customWidth="1"/>
    <col min="3468" max="3468" width="15.77734375" bestFit="1" customWidth="1"/>
    <col min="3469" max="3469" width="13" bestFit="1" customWidth="1"/>
    <col min="3470" max="3470" width="15.77734375" bestFit="1" customWidth="1"/>
    <col min="3471" max="3471" width="13" bestFit="1" customWidth="1"/>
    <col min="3472" max="3472" width="15.77734375" bestFit="1" customWidth="1"/>
    <col min="3473" max="3473" width="13" bestFit="1" customWidth="1"/>
    <col min="3474" max="3474" width="15.77734375" bestFit="1" customWidth="1"/>
    <col min="3475" max="3475" width="13" bestFit="1" customWidth="1"/>
    <col min="3476" max="3476" width="15.77734375" bestFit="1" customWidth="1"/>
    <col min="3477" max="3477" width="13" bestFit="1" customWidth="1"/>
    <col min="3478" max="3478" width="15.77734375" bestFit="1" customWidth="1"/>
    <col min="3479" max="3479" width="13" bestFit="1" customWidth="1"/>
    <col min="3480" max="3480" width="15.77734375" bestFit="1" customWidth="1"/>
    <col min="3481" max="3481" width="13" bestFit="1" customWidth="1"/>
    <col min="3482" max="3482" width="15.77734375" bestFit="1" customWidth="1"/>
    <col min="3483" max="3483" width="13" bestFit="1" customWidth="1"/>
    <col min="3484" max="3484" width="15.77734375" bestFit="1" customWidth="1"/>
    <col min="3485" max="3485" width="13" bestFit="1" customWidth="1"/>
    <col min="3486" max="3486" width="15.77734375" bestFit="1" customWidth="1"/>
    <col min="3487" max="3487" width="13" bestFit="1" customWidth="1"/>
    <col min="3488" max="3488" width="15.77734375" bestFit="1" customWidth="1"/>
    <col min="3489" max="3489" width="13" bestFit="1" customWidth="1"/>
    <col min="3490" max="3490" width="15.77734375" bestFit="1" customWidth="1"/>
    <col min="3491" max="3491" width="13" bestFit="1" customWidth="1"/>
    <col min="3492" max="3492" width="15.77734375" bestFit="1" customWidth="1"/>
    <col min="3493" max="3493" width="13" bestFit="1" customWidth="1"/>
    <col min="3494" max="3494" width="15.77734375" bestFit="1" customWidth="1"/>
    <col min="3495" max="3495" width="13" bestFit="1" customWidth="1"/>
    <col min="3496" max="3496" width="15.77734375" bestFit="1" customWidth="1"/>
    <col min="3497" max="3497" width="13" bestFit="1" customWidth="1"/>
    <col min="3498" max="3498" width="15.77734375" bestFit="1" customWidth="1"/>
    <col min="3499" max="3499" width="13" bestFit="1" customWidth="1"/>
    <col min="3500" max="3500" width="15.77734375" bestFit="1" customWidth="1"/>
    <col min="3501" max="3501" width="13" bestFit="1" customWidth="1"/>
    <col min="3502" max="3502" width="15.77734375" bestFit="1" customWidth="1"/>
    <col min="3503" max="3503" width="13" bestFit="1" customWidth="1"/>
    <col min="3504" max="3504" width="15.77734375" bestFit="1" customWidth="1"/>
    <col min="3505" max="3505" width="13" bestFit="1" customWidth="1"/>
    <col min="3506" max="3506" width="15.77734375" bestFit="1" customWidth="1"/>
    <col min="3507" max="3507" width="13" bestFit="1" customWidth="1"/>
    <col min="3508" max="3508" width="15.77734375" bestFit="1" customWidth="1"/>
    <col min="3509" max="3509" width="13" bestFit="1" customWidth="1"/>
    <col min="3510" max="3510" width="15.77734375" bestFit="1" customWidth="1"/>
    <col min="3511" max="3511" width="13" bestFit="1" customWidth="1"/>
    <col min="3512" max="3512" width="15.77734375" bestFit="1" customWidth="1"/>
    <col min="3513" max="3513" width="13" bestFit="1" customWidth="1"/>
    <col min="3514" max="3514" width="15.77734375" bestFit="1" customWidth="1"/>
    <col min="3515" max="3515" width="13" bestFit="1" customWidth="1"/>
    <col min="3516" max="3516" width="15.77734375" bestFit="1" customWidth="1"/>
    <col min="3517" max="3517" width="13" bestFit="1" customWidth="1"/>
    <col min="3518" max="3518" width="15.77734375" bestFit="1" customWidth="1"/>
    <col min="3519" max="3519" width="13" bestFit="1" customWidth="1"/>
    <col min="3520" max="3520" width="15.77734375" bestFit="1" customWidth="1"/>
    <col min="3521" max="3521" width="13" bestFit="1" customWidth="1"/>
    <col min="3522" max="3522" width="15.77734375" bestFit="1" customWidth="1"/>
    <col min="3523" max="3523" width="13" bestFit="1" customWidth="1"/>
    <col min="3524" max="3524" width="15.77734375" bestFit="1" customWidth="1"/>
    <col min="3525" max="3525" width="13" bestFit="1" customWidth="1"/>
    <col min="3526" max="3526" width="15.77734375" bestFit="1" customWidth="1"/>
    <col min="3527" max="3527" width="13" bestFit="1" customWidth="1"/>
    <col min="3528" max="3528" width="15.77734375" bestFit="1" customWidth="1"/>
    <col min="3529" max="3529" width="13" bestFit="1" customWidth="1"/>
    <col min="3530" max="3530" width="15.77734375" bestFit="1" customWidth="1"/>
    <col min="3531" max="3531" width="13" bestFit="1" customWidth="1"/>
    <col min="3532" max="3532" width="15.77734375" bestFit="1" customWidth="1"/>
    <col min="3533" max="3533" width="13" bestFit="1" customWidth="1"/>
    <col min="3534" max="3534" width="15.77734375" bestFit="1" customWidth="1"/>
    <col min="3535" max="3535" width="13" bestFit="1" customWidth="1"/>
    <col min="3536" max="3536" width="15.77734375" bestFit="1" customWidth="1"/>
    <col min="3537" max="3537" width="13" bestFit="1" customWidth="1"/>
    <col min="3538" max="3538" width="15.77734375" bestFit="1" customWidth="1"/>
    <col min="3539" max="3539" width="13" bestFit="1" customWidth="1"/>
    <col min="3540" max="3540" width="15.77734375" bestFit="1" customWidth="1"/>
    <col min="3541" max="3541" width="13" bestFit="1" customWidth="1"/>
    <col min="3542" max="3542" width="15.77734375" bestFit="1" customWidth="1"/>
    <col min="3543" max="3543" width="13" bestFit="1" customWidth="1"/>
    <col min="3544" max="3544" width="15.77734375" bestFit="1" customWidth="1"/>
    <col min="3545" max="3545" width="13" bestFit="1" customWidth="1"/>
    <col min="3546" max="3546" width="15.77734375" bestFit="1" customWidth="1"/>
    <col min="3547" max="3547" width="13" bestFit="1" customWidth="1"/>
    <col min="3548" max="3548" width="15.77734375" bestFit="1" customWidth="1"/>
    <col min="3549" max="3549" width="13" bestFit="1" customWidth="1"/>
    <col min="3550" max="3550" width="15.77734375" bestFit="1" customWidth="1"/>
    <col min="3551" max="3551" width="13" bestFit="1" customWidth="1"/>
    <col min="3552" max="3552" width="15.77734375" bestFit="1" customWidth="1"/>
    <col min="3553" max="3553" width="13" bestFit="1" customWidth="1"/>
    <col min="3554" max="3554" width="15.77734375" bestFit="1" customWidth="1"/>
    <col min="3555" max="3555" width="13" bestFit="1" customWidth="1"/>
    <col min="3556" max="3556" width="15.77734375" bestFit="1" customWidth="1"/>
    <col min="3557" max="3557" width="13" bestFit="1" customWidth="1"/>
    <col min="3558" max="3558" width="15.77734375" bestFit="1" customWidth="1"/>
    <col min="3559" max="3559" width="13" bestFit="1" customWidth="1"/>
    <col min="3560" max="3560" width="15.77734375" bestFit="1" customWidth="1"/>
    <col min="3561" max="3561" width="13" bestFit="1" customWidth="1"/>
    <col min="3562" max="3562" width="15.77734375" bestFit="1" customWidth="1"/>
    <col min="3563" max="3563" width="13" bestFit="1" customWidth="1"/>
    <col min="3564" max="3564" width="15.77734375" bestFit="1" customWidth="1"/>
    <col min="3565" max="3565" width="13" bestFit="1" customWidth="1"/>
    <col min="3566" max="3566" width="15.77734375" bestFit="1" customWidth="1"/>
    <col min="3567" max="3567" width="13" bestFit="1" customWidth="1"/>
    <col min="3568" max="3568" width="15.77734375" bestFit="1" customWidth="1"/>
    <col min="3569" max="3569" width="13" bestFit="1" customWidth="1"/>
    <col min="3570" max="3570" width="15.77734375" bestFit="1" customWidth="1"/>
    <col min="3571" max="3571" width="13" bestFit="1" customWidth="1"/>
    <col min="3572" max="3572" width="15.77734375" bestFit="1" customWidth="1"/>
    <col min="3573" max="3573" width="13" bestFit="1" customWidth="1"/>
    <col min="3574" max="3574" width="15.77734375" bestFit="1" customWidth="1"/>
    <col min="3575" max="3575" width="13" bestFit="1" customWidth="1"/>
    <col min="3576" max="3576" width="15.77734375" bestFit="1" customWidth="1"/>
    <col min="3577" max="3577" width="13" bestFit="1" customWidth="1"/>
    <col min="3578" max="3578" width="15.77734375" bestFit="1" customWidth="1"/>
    <col min="3579" max="3579" width="13" bestFit="1" customWidth="1"/>
    <col min="3580" max="3580" width="15.77734375" bestFit="1" customWidth="1"/>
    <col min="3581" max="3581" width="13" bestFit="1" customWidth="1"/>
    <col min="3582" max="3582" width="15.77734375" bestFit="1" customWidth="1"/>
    <col min="3583" max="3583" width="13" bestFit="1" customWidth="1"/>
    <col min="3584" max="3584" width="15.77734375" bestFit="1" customWidth="1"/>
    <col min="3585" max="3585" width="13" bestFit="1" customWidth="1"/>
    <col min="3586" max="3586" width="15.77734375" bestFit="1" customWidth="1"/>
    <col min="3587" max="3587" width="13" bestFit="1" customWidth="1"/>
    <col min="3588" max="3588" width="15.77734375" bestFit="1" customWidth="1"/>
    <col min="3589" max="3589" width="13" bestFit="1" customWidth="1"/>
    <col min="3590" max="3590" width="15.77734375" bestFit="1" customWidth="1"/>
    <col min="3591" max="3591" width="13" bestFit="1" customWidth="1"/>
    <col min="3592" max="3592" width="15.77734375" bestFit="1" customWidth="1"/>
    <col min="3593" max="3593" width="13" bestFit="1" customWidth="1"/>
    <col min="3594" max="3594" width="15.77734375" bestFit="1" customWidth="1"/>
    <col min="3595" max="3595" width="13" bestFit="1" customWidth="1"/>
    <col min="3596" max="3596" width="15.77734375" bestFit="1" customWidth="1"/>
    <col min="3597" max="3597" width="13" bestFit="1" customWidth="1"/>
    <col min="3598" max="3598" width="15.77734375" bestFit="1" customWidth="1"/>
    <col min="3599" max="3599" width="13" bestFit="1" customWidth="1"/>
    <col min="3600" max="3600" width="15.77734375" bestFit="1" customWidth="1"/>
    <col min="3601" max="3601" width="13" bestFit="1" customWidth="1"/>
    <col min="3602" max="3602" width="15.77734375" bestFit="1" customWidth="1"/>
    <col min="3603" max="3603" width="13" bestFit="1" customWidth="1"/>
    <col min="3604" max="3604" width="15.77734375" bestFit="1" customWidth="1"/>
    <col min="3605" max="3605" width="13" bestFit="1" customWidth="1"/>
    <col min="3606" max="3606" width="15.77734375" bestFit="1" customWidth="1"/>
    <col min="3607" max="3607" width="13" bestFit="1" customWidth="1"/>
    <col min="3608" max="3608" width="15.77734375" bestFit="1" customWidth="1"/>
    <col min="3609" max="3609" width="13" bestFit="1" customWidth="1"/>
    <col min="3610" max="3610" width="15.77734375" bestFit="1" customWidth="1"/>
    <col min="3611" max="3611" width="13" bestFit="1" customWidth="1"/>
    <col min="3612" max="3612" width="15.77734375" bestFit="1" customWidth="1"/>
    <col min="3613" max="3613" width="13" bestFit="1" customWidth="1"/>
    <col min="3614" max="3614" width="15.77734375" bestFit="1" customWidth="1"/>
    <col min="3615" max="3615" width="13" bestFit="1" customWidth="1"/>
    <col min="3616" max="3616" width="15.77734375" bestFit="1" customWidth="1"/>
    <col min="3617" max="3617" width="13" bestFit="1" customWidth="1"/>
    <col min="3618" max="3618" width="15.77734375" bestFit="1" customWidth="1"/>
    <col min="3619" max="3619" width="13" bestFit="1" customWidth="1"/>
    <col min="3620" max="3620" width="15.77734375" bestFit="1" customWidth="1"/>
    <col min="3621" max="3621" width="13" bestFit="1" customWidth="1"/>
    <col min="3622" max="3622" width="15.77734375" bestFit="1" customWidth="1"/>
    <col min="3623" max="3623" width="13" bestFit="1" customWidth="1"/>
    <col min="3624" max="3624" width="15.77734375" bestFit="1" customWidth="1"/>
    <col min="3625" max="3625" width="13" bestFit="1" customWidth="1"/>
    <col min="3626" max="3626" width="15.77734375" bestFit="1" customWidth="1"/>
    <col min="3627" max="3627" width="13" bestFit="1" customWidth="1"/>
    <col min="3628" max="3628" width="15.77734375" bestFit="1" customWidth="1"/>
    <col min="3629" max="3629" width="13" bestFit="1" customWidth="1"/>
    <col min="3630" max="3630" width="15.77734375" bestFit="1" customWidth="1"/>
    <col min="3631" max="3631" width="13" bestFit="1" customWidth="1"/>
    <col min="3632" max="3632" width="15.77734375" bestFit="1" customWidth="1"/>
    <col min="3633" max="3633" width="13" bestFit="1" customWidth="1"/>
    <col min="3634" max="3634" width="15.77734375" bestFit="1" customWidth="1"/>
    <col min="3635" max="3635" width="13" bestFit="1" customWidth="1"/>
    <col min="3636" max="3636" width="15.77734375" bestFit="1" customWidth="1"/>
    <col min="3637" max="3637" width="13" bestFit="1" customWidth="1"/>
    <col min="3638" max="3638" width="15.77734375" bestFit="1" customWidth="1"/>
    <col min="3639" max="3639" width="13" bestFit="1" customWidth="1"/>
    <col min="3640" max="3640" width="15.77734375" bestFit="1" customWidth="1"/>
    <col min="3641" max="3641" width="13" bestFit="1" customWidth="1"/>
    <col min="3642" max="3642" width="15.77734375" bestFit="1" customWidth="1"/>
    <col min="3643" max="3643" width="13" bestFit="1" customWidth="1"/>
    <col min="3644" max="3644" width="15.77734375" bestFit="1" customWidth="1"/>
    <col min="3645" max="3645" width="13" bestFit="1" customWidth="1"/>
    <col min="3646" max="3646" width="15.77734375" bestFit="1" customWidth="1"/>
    <col min="3647" max="3647" width="13" bestFit="1" customWidth="1"/>
    <col min="3648" max="3648" width="15.77734375" bestFit="1" customWidth="1"/>
    <col min="3649" max="3649" width="13" bestFit="1" customWidth="1"/>
    <col min="3650" max="3650" width="15.77734375" bestFit="1" customWidth="1"/>
    <col min="3651" max="3651" width="13" bestFit="1" customWidth="1"/>
    <col min="3652" max="3652" width="15.77734375" bestFit="1" customWidth="1"/>
    <col min="3653" max="3653" width="13" bestFit="1" customWidth="1"/>
    <col min="3654" max="3654" width="15.77734375" bestFit="1" customWidth="1"/>
    <col min="3655" max="3655" width="13" bestFit="1" customWidth="1"/>
    <col min="3656" max="3656" width="15.77734375" bestFit="1" customWidth="1"/>
    <col min="3657" max="3657" width="13" bestFit="1" customWidth="1"/>
    <col min="3658" max="3658" width="15.77734375" bestFit="1" customWidth="1"/>
    <col min="3659" max="3659" width="13" bestFit="1" customWidth="1"/>
    <col min="3660" max="3660" width="15.77734375" bestFit="1" customWidth="1"/>
    <col min="3661" max="3661" width="13" bestFit="1" customWidth="1"/>
    <col min="3662" max="3662" width="15.77734375" bestFit="1" customWidth="1"/>
    <col min="3663" max="3663" width="13" bestFit="1" customWidth="1"/>
    <col min="3664" max="3664" width="15.77734375" bestFit="1" customWidth="1"/>
    <col min="3665" max="3665" width="13" bestFit="1" customWidth="1"/>
    <col min="3666" max="3666" width="15.77734375" bestFit="1" customWidth="1"/>
    <col min="3667" max="3667" width="13" bestFit="1" customWidth="1"/>
    <col min="3668" max="3668" width="15.77734375" bestFit="1" customWidth="1"/>
    <col min="3669" max="3669" width="13" bestFit="1" customWidth="1"/>
    <col min="3670" max="3670" width="15.77734375" bestFit="1" customWidth="1"/>
    <col min="3671" max="3671" width="13" bestFit="1" customWidth="1"/>
    <col min="3672" max="3672" width="15.77734375" bestFit="1" customWidth="1"/>
    <col min="3673" max="3673" width="13" bestFit="1" customWidth="1"/>
    <col min="3674" max="3674" width="15.77734375" bestFit="1" customWidth="1"/>
    <col min="3675" max="3675" width="13" bestFit="1" customWidth="1"/>
    <col min="3676" max="3676" width="15.77734375" bestFit="1" customWidth="1"/>
    <col min="3677" max="3677" width="13" bestFit="1" customWidth="1"/>
    <col min="3678" max="3678" width="15.77734375" bestFit="1" customWidth="1"/>
    <col min="3679" max="3679" width="13" bestFit="1" customWidth="1"/>
    <col min="3680" max="3680" width="15.77734375" bestFit="1" customWidth="1"/>
    <col min="3681" max="3681" width="13" bestFit="1" customWidth="1"/>
    <col min="3682" max="3682" width="15.77734375" bestFit="1" customWidth="1"/>
    <col min="3683" max="3683" width="13" bestFit="1" customWidth="1"/>
    <col min="3684" max="3684" width="15.77734375" bestFit="1" customWidth="1"/>
    <col min="3685" max="3685" width="13" bestFit="1" customWidth="1"/>
    <col min="3686" max="3686" width="15.77734375" bestFit="1" customWidth="1"/>
    <col min="3687" max="3687" width="13" bestFit="1" customWidth="1"/>
    <col min="3688" max="3688" width="15.77734375" bestFit="1" customWidth="1"/>
    <col min="3689" max="3689" width="13" bestFit="1" customWidth="1"/>
    <col min="3690" max="3690" width="15.77734375" bestFit="1" customWidth="1"/>
    <col min="3691" max="3691" width="13" bestFit="1" customWidth="1"/>
    <col min="3692" max="3692" width="15.77734375" bestFit="1" customWidth="1"/>
    <col min="3693" max="3693" width="13" bestFit="1" customWidth="1"/>
    <col min="3694" max="3694" width="15.77734375" bestFit="1" customWidth="1"/>
    <col min="3695" max="3695" width="13" bestFit="1" customWidth="1"/>
    <col min="3696" max="3696" width="15.77734375" bestFit="1" customWidth="1"/>
    <col min="3697" max="3697" width="13" bestFit="1" customWidth="1"/>
    <col min="3698" max="3698" width="15.77734375" bestFit="1" customWidth="1"/>
    <col min="3699" max="3699" width="13" bestFit="1" customWidth="1"/>
    <col min="3700" max="3700" width="15.77734375" bestFit="1" customWidth="1"/>
    <col min="3701" max="3701" width="13" bestFit="1" customWidth="1"/>
    <col min="3702" max="3702" width="15.77734375" bestFit="1" customWidth="1"/>
    <col min="3703" max="3703" width="13" bestFit="1" customWidth="1"/>
    <col min="3704" max="3704" width="15.77734375" bestFit="1" customWidth="1"/>
    <col min="3705" max="3705" width="13" bestFit="1" customWidth="1"/>
    <col min="3706" max="3706" width="15.77734375" bestFit="1" customWidth="1"/>
    <col min="3707" max="3707" width="13" bestFit="1" customWidth="1"/>
    <col min="3708" max="3708" width="15.77734375" bestFit="1" customWidth="1"/>
    <col min="3709" max="3709" width="13" bestFit="1" customWidth="1"/>
    <col min="3710" max="3710" width="15.77734375" bestFit="1" customWidth="1"/>
    <col min="3711" max="3711" width="13" bestFit="1" customWidth="1"/>
    <col min="3712" max="3712" width="15.77734375" bestFit="1" customWidth="1"/>
    <col min="3713" max="3713" width="13" bestFit="1" customWidth="1"/>
    <col min="3714" max="3714" width="15.77734375" bestFit="1" customWidth="1"/>
    <col min="3715" max="3715" width="13" bestFit="1" customWidth="1"/>
    <col min="3716" max="3716" width="15.77734375" bestFit="1" customWidth="1"/>
    <col min="3717" max="3717" width="13" bestFit="1" customWidth="1"/>
    <col min="3718" max="3718" width="15.77734375" bestFit="1" customWidth="1"/>
    <col min="3719" max="3719" width="13" bestFit="1" customWidth="1"/>
    <col min="3720" max="3720" width="15.77734375" bestFit="1" customWidth="1"/>
    <col min="3721" max="3721" width="13" bestFit="1" customWidth="1"/>
    <col min="3722" max="3722" width="15.77734375" bestFit="1" customWidth="1"/>
    <col min="3723" max="3723" width="13" bestFit="1" customWidth="1"/>
    <col min="3724" max="3724" width="15.77734375" bestFit="1" customWidth="1"/>
    <col min="3725" max="3725" width="13" bestFit="1" customWidth="1"/>
    <col min="3726" max="3726" width="15.77734375" bestFit="1" customWidth="1"/>
    <col min="3727" max="3727" width="13" bestFit="1" customWidth="1"/>
    <col min="3728" max="3728" width="15.77734375" bestFit="1" customWidth="1"/>
    <col min="3729" max="3729" width="13" bestFit="1" customWidth="1"/>
    <col min="3730" max="3730" width="15.77734375" bestFit="1" customWidth="1"/>
    <col min="3731" max="3731" width="13" bestFit="1" customWidth="1"/>
    <col min="3732" max="3732" width="15.77734375" bestFit="1" customWidth="1"/>
    <col min="3733" max="3733" width="13" bestFit="1" customWidth="1"/>
    <col min="3734" max="3734" width="15.77734375" bestFit="1" customWidth="1"/>
    <col min="3735" max="3735" width="13" bestFit="1" customWidth="1"/>
    <col min="3736" max="3736" width="15.77734375" bestFit="1" customWidth="1"/>
    <col min="3737" max="3737" width="13" bestFit="1" customWidth="1"/>
    <col min="3738" max="3738" width="15.77734375" bestFit="1" customWidth="1"/>
    <col min="3739" max="3739" width="13" bestFit="1" customWidth="1"/>
    <col min="3740" max="3740" width="15.77734375" bestFit="1" customWidth="1"/>
    <col min="3741" max="3741" width="13" bestFit="1" customWidth="1"/>
    <col min="3742" max="3742" width="15.77734375" bestFit="1" customWidth="1"/>
    <col min="3743" max="3743" width="13" bestFit="1" customWidth="1"/>
    <col min="3744" max="3744" width="15.77734375" bestFit="1" customWidth="1"/>
    <col min="3745" max="3745" width="13" bestFit="1" customWidth="1"/>
    <col min="3746" max="3746" width="15.77734375" bestFit="1" customWidth="1"/>
    <col min="3747" max="3747" width="13" bestFit="1" customWidth="1"/>
    <col min="3748" max="3748" width="15.77734375" bestFit="1" customWidth="1"/>
    <col min="3749" max="3749" width="13" bestFit="1" customWidth="1"/>
    <col min="3750" max="3750" width="15.77734375" bestFit="1" customWidth="1"/>
    <col min="3751" max="3751" width="13" bestFit="1" customWidth="1"/>
    <col min="3752" max="3752" width="15.77734375" bestFit="1" customWidth="1"/>
    <col min="3753" max="3753" width="13" bestFit="1" customWidth="1"/>
    <col min="3754" max="3754" width="15.77734375" bestFit="1" customWidth="1"/>
    <col min="3755" max="3755" width="13" bestFit="1" customWidth="1"/>
    <col min="3756" max="3756" width="15.77734375" bestFit="1" customWidth="1"/>
    <col min="3757" max="3757" width="13" bestFit="1" customWidth="1"/>
    <col min="3758" max="3758" width="15.77734375" bestFit="1" customWidth="1"/>
    <col min="3759" max="3759" width="13" bestFit="1" customWidth="1"/>
    <col min="3760" max="3760" width="15.77734375" bestFit="1" customWidth="1"/>
    <col min="3761" max="3761" width="13" bestFit="1" customWidth="1"/>
    <col min="3762" max="3762" width="15.77734375" bestFit="1" customWidth="1"/>
    <col min="3763" max="3763" width="13" bestFit="1" customWidth="1"/>
    <col min="3764" max="3764" width="15.77734375" bestFit="1" customWidth="1"/>
    <col min="3765" max="3765" width="13" bestFit="1" customWidth="1"/>
    <col min="3766" max="3766" width="15.77734375" bestFit="1" customWidth="1"/>
    <col min="3767" max="3767" width="13" bestFit="1" customWidth="1"/>
    <col min="3768" max="3768" width="15.77734375" bestFit="1" customWidth="1"/>
    <col min="3769" max="3769" width="13" bestFit="1" customWidth="1"/>
    <col min="3770" max="3770" width="15.77734375" bestFit="1" customWidth="1"/>
    <col min="3771" max="3771" width="13" bestFit="1" customWidth="1"/>
    <col min="3772" max="3772" width="15.77734375" bestFit="1" customWidth="1"/>
    <col min="3773" max="3773" width="13" bestFit="1" customWidth="1"/>
    <col min="3774" max="3774" width="15.77734375" bestFit="1" customWidth="1"/>
    <col min="3775" max="3775" width="13" bestFit="1" customWidth="1"/>
    <col min="3776" max="3776" width="15.77734375" bestFit="1" customWidth="1"/>
    <col min="3777" max="3777" width="13" bestFit="1" customWidth="1"/>
    <col min="3778" max="3778" width="15.77734375" bestFit="1" customWidth="1"/>
    <col min="3779" max="3779" width="13" bestFit="1" customWidth="1"/>
    <col min="3780" max="3780" width="15.77734375" bestFit="1" customWidth="1"/>
    <col min="3781" max="3781" width="13" bestFit="1" customWidth="1"/>
    <col min="3782" max="3782" width="15.77734375" bestFit="1" customWidth="1"/>
    <col min="3783" max="3783" width="13" bestFit="1" customWidth="1"/>
    <col min="3784" max="3784" width="15.77734375" bestFit="1" customWidth="1"/>
    <col min="3785" max="3785" width="13" bestFit="1" customWidth="1"/>
    <col min="3786" max="3786" width="15.77734375" bestFit="1" customWidth="1"/>
    <col min="3787" max="3787" width="13" bestFit="1" customWidth="1"/>
    <col min="3788" max="3788" width="15.77734375" bestFit="1" customWidth="1"/>
    <col min="3789" max="3789" width="13" bestFit="1" customWidth="1"/>
    <col min="3790" max="3790" width="15.77734375" bestFit="1" customWidth="1"/>
    <col min="3791" max="3791" width="13" bestFit="1" customWidth="1"/>
    <col min="3792" max="3792" width="15.77734375" bestFit="1" customWidth="1"/>
    <col min="3793" max="3793" width="13" bestFit="1" customWidth="1"/>
    <col min="3794" max="3794" width="15.77734375" bestFit="1" customWidth="1"/>
    <col min="3795" max="3795" width="13" bestFit="1" customWidth="1"/>
    <col min="3796" max="3796" width="15.77734375" bestFit="1" customWidth="1"/>
    <col min="3797" max="3797" width="13" bestFit="1" customWidth="1"/>
    <col min="3798" max="3798" width="15.77734375" bestFit="1" customWidth="1"/>
    <col min="3799" max="3799" width="13" bestFit="1" customWidth="1"/>
    <col min="3800" max="3800" width="15.77734375" bestFit="1" customWidth="1"/>
    <col min="3801" max="3801" width="13" bestFit="1" customWidth="1"/>
    <col min="3802" max="3802" width="15.77734375" bestFit="1" customWidth="1"/>
    <col min="3803" max="3803" width="13" bestFit="1" customWidth="1"/>
    <col min="3804" max="3804" width="15.77734375" bestFit="1" customWidth="1"/>
    <col min="3805" max="3805" width="13" bestFit="1" customWidth="1"/>
    <col min="3806" max="3806" width="15.77734375" bestFit="1" customWidth="1"/>
    <col min="3807" max="3807" width="13" bestFit="1" customWidth="1"/>
    <col min="3808" max="3808" width="15.77734375" bestFit="1" customWidth="1"/>
    <col min="3809" max="3809" width="13" bestFit="1" customWidth="1"/>
    <col min="3810" max="3810" width="15.77734375" bestFit="1" customWidth="1"/>
    <col min="3811" max="3811" width="13" bestFit="1" customWidth="1"/>
    <col min="3812" max="3812" width="15.77734375" bestFit="1" customWidth="1"/>
    <col min="3813" max="3813" width="13" bestFit="1" customWidth="1"/>
    <col min="3814" max="3814" width="15.77734375" bestFit="1" customWidth="1"/>
    <col min="3815" max="3815" width="13" bestFit="1" customWidth="1"/>
    <col min="3816" max="3816" width="15.77734375" bestFit="1" customWidth="1"/>
    <col min="3817" max="3817" width="13" bestFit="1" customWidth="1"/>
    <col min="3818" max="3818" width="15.77734375" bestFit="1" customWidth="1"/>
    <col min="3819" max="3819" width="13" bestFit="1" customWidth="1"/>
    <col min="3820" max="3820" width="15.77734375" bestFit="1" customWidth="1"/>
    <col min="3821" max="3821" width="13" bestFit="1" customWidth="1"/>
    <col min="3822" max="3822" width="15.77734375" bestFit="1" customWidth="1"/>
    <col min="3823" max="3823" width="13" bestFit="1" customWidth="1"/>
    <col min="3824" max="3824" width="15.77734375" bestFit="1" customWidth="1"/>
    <col min="3825" max="3825" width="13" bestFit="1" customWidth="1"/>
    <col min="3826" max="3826" width="15.77734375" bestFit="1" customWidth="1"/>
    <col min="3827" max="3827" width="13" bestFit="1" customWidth="1"/>
    <col min="3828" max="3828" width="15.77734375" bestFit="1" customWidth="1"/>
    <col min="3829" max="3829" width="13" bestFit="1" customWidth="1"/>
    <col min="3830" max="3830" width="15.77734375" bestFit="1" customWidth="1"/>
    <col min="3831" max="3831" width="13" bestFit="1" customWidth="1"/>
    <col min="3832" max="3832" width="15.77734375" bestFit="1" customWidth="1"/>
    <col min="3833" max="3833" width="13" bestFit="1" customWidth="1"/>
    <col min="3834" max="3834" width="15.77734375" bestFit="1" customWidth="1"/>
    <col min="3835" max="3835" width="13" bestFit="1" customWidth="1"/>
    <col min="3836" max="3836" width="15.77734375" bestFit="1" customWidth="1"/>
    <col min="3837" max="3837" width="13" bestFit="1" customWidth="1"/>
    <col min="3838" max="3838" width="15.77734375" bestFit="1" customWidth="1"/>
    <col min="3839" max="3839" width="13" bestFit="1" customWidth="1"/>
    <col min="3840" max="3840" width="15.77734375" bestFit="1" customWidth="1"/>
    <col min="3841" max="3841" width="13" bestFit="1" customWidth="1"/>
    <col min="3842" max="3842" width="15.77734375" bestFit="1" customWidth="1"/>
    <col min="3843" max="3843" width="13" bestFit="1" customWidth="1"/>
    <col min="3844" max="3844" width="15.77734375" bestFit="1" customWidth="1"/>
    <col min="3845" max="3845" width="13" bestFit="1" customWidth="1"/>
    <col min="3846" max="3846" width="15.77734375" bestFit="1" customWidth="1"/>
    <col min="3847" max="3847" width="13" bestFit="1" customWidth="1"/>
    <col min="3848" max="3848" width="15.77734375" bestFit="1" customWidth="1"/>
    <col min="3849" max="3849" width="13" bestFit="1" customWidth="1"/>
    <col min="3850" max="3850" width="15.77734375" bestFit="1" customWidth="1"/>
    <col min="3851" max="3851" width="13" bestFit="1" customWidth="1"/>
    <col min="3852" max="3852" width="15.77734375" bestFit="1" customWidth="1"/>
    <col min="3853" max="3853" width="13" bestFit="1" customWidth="1"/>
    <col min="3854" max="3854" width="15.77734375" bestFit="1" customWidth="1"/>
    <col min="3855" max="3855" width="13" bestFit="1" customWidth="1"/>
    <col min="3856" max="3856" width="15.77734375" bestFit="1" customWidth="1"/>
    <col min="3857" max="3857" width="13" bestFit="1" customWidth="1"/>
    <col min="3858" max="3858" width="15.77734375" bestFit="1" customWidth="1"/>
    <col min="3859" max="3859" width="13" bestFit="1" customWidth="1"/>
    <col min="3860" max="3860" width="15.77734375" bestFit="1" customWidth="1"/>
    <col min="3861" max="3861" width="13" bestFit="1" customWidth="1"/>
    <col min="3862" max="3862" width="15.77734375" bestFit="1" customWidth="1"/>
    <col min="3863" max="3863" width="13" bestFit="1" customWidth="1"/>
    <col min="3864" max="3864" width="15.77734375" bestFit="1" customWidth="1"/>
    <col min="3865" max="3865" width="13" bestFit="1" customWidth="1"/>
    <col min="3866" max="3866" width="15.77734375" bestFit="1" customWidth="1"/>
    <col min="3867" max="3867" width="13" bestFit="1" customWidth="1"/>
    <col min="3868" max="3868" width="15.77734375" bestFit="1" customWidth="1"/>
    <col min="3869" max="3869" width="13" bestFit="1" customWidth="1"/>
    <col min="3870" max="3870" width="15.77734375" bestFit="1" customWidth="1"/>
    <col min="3871" max="3871" width="13" bestFit="1" customWidth="1"/>
    <col min="3872" max="3872" width="15.77734375" bestFit="1" customWidth="1"/>
    <col min="3873" max="3873" width="13" bestFit="1" customWidth="1"/>
    <col min="3874" max="3874" width="15.77734375" bestFit="1" customWidth="1"/>
    <col min="3875" max="3875" width="13" bestFit="1" customWidth="1"/>
    <col min="3876" max="3876" width="15.77734375" bestFit="1" customWidth="1"/>
    <col min="3877" max="3877" width="13" bestFit="1" customWidth="1"/>
    <col min="3878" max="3878" width="15.77734375" bestFit="1" customWidth="1"/>
    <col min="3879" max="3879" width="13" bestFit="1" customWidth="1"/>
    <col min="3880" max="3880" width="15.77734375" bestFit="1" customWidth="1"/>
    <col min="3881" max="3881" width="13" bestFit="1" customWidth="1"/>
    <col min="3882" max="3882" width="15.77734375" bestFit="1" customWidth="1"/>
    <col min="3883" max="3883" width="13" bestFit="1" customWidth="1"/>
    <col min="3884" max="3884" width="15.77734375" bestFit="1" customWidth="1"/>
    <col min="3885" max="3885" width="13" bestFit="1" customWidth="1"/>
    <col min="3886" max="3886" width="15.77734375" bestFit="1" customWidth="1"/>
    <col min="3887" max="3887" width="13" bestFit="1" customWidth="1"/>
    <col min="3888" max="3888" width="15.77734375" bestFit="1" customWidth="1"/>
    <col min="3889" max="3889" width="13" bestFit="1" customWidth="1"/>
    <col min="3890" max="3890" width="15.77734375" bestFit="1" customWidth="1"/>
    <col min="3891" max="3891" width="13" bestFit="1" customWidth="1"/>
    <col min="3892" max="3892" width="15.77734375" bestFit="1" customWidth="1"/>
    <col min="3893" max="3893" width="13" bestFit="1" customWidth="1"/>
    <col min="3894" max="3894" width="15.77734375" bestFit="1" customWidth="1"/>
    <col min="3895" max="3895" width="13" bestFit="1" customWidth="1"/>
    <col min="3896" max="3896" width="15.77734375" bestFit="1" customWidth="1"/>
    <col min="3897" max="3897" width="13" bestFit="1" customWidth="1"/>
    <col min="3898" max="3898" width="15.77734375" bestFit="1" customWidth="1"/>
    <col min="3899" max="3899" width="13" bestFit="1" customWidth="1"/>
    <col min="3900" max="3900" width="15.77734375" bestFit="1" customWidth="1"/>
    <col min="3901" max="3901" width="13" bestFit="1" customWidth="1"/>
    <col min="3902" max="3902" width="15.77734375" bestFit="1" customWidth="1"/>
    <col min="3903" max="3903" width="13" bestFit="1" customWidth="1"/>
    <col min="3904" max="3904" width="15.77734375" bestFit="1" customWidth="1"/>
    <col min="3905" max="3905" width="13" bestFit="1" customWidth="1"/>
    <col min="3906" max="3906" width="15.77734375" bestFit="1" customWidth="1"/>
    <col min="3907" max="3907" width="13" bestFit="1" customWidth="1"/>
    <col min="3908" max="3908" width="15.77734375" bestFit="1" customWidth="1"/>
    <col min="3909" max="3909" width="13" bestFit="1" customWidth="1"/>
    <col min="3910" max="3910" width="15.77734375" bestFit="1" customWidth="1"/>
    <col min="3911" max="3911" width="13" bestFit="1" customWidth="1"/>
    <col min="3912" max="3912" width="15.77734375" bestFit="1" customWidth="1"/>
    <col min="3913" max="3913" width="13" bestFit="1" customWidth="1"/>
    <col min="3914" max="3914" width="15.77734375" bestFit="1" customWidth="1"/>
    <col min="3915" max="3915" width="13" bestFit="1" customWidth="1"/>
    <col min="3916" max="3916" width="15.77734375" bestFit="1" customWidth="1"/>
    <col min="3917" max="3917" width="13" bestFit="1" customWidth="1"/>
    <col min="3918" max="3918" width="15.77734375" bestFit="1" customWidth="1"/>
    <col min="3919" max="3919" width="13" bestFit="1" customWidth="1"/>
    <col min="3920" max="3920" width="15.77734375" bestFit="1" customWidth="1"/>
    <col min="3921" max="3921" width="13" bestFit="1" customWidth="1"/>
    <col min="3922" max="3922" width="15.77734375" bestFit="1" customWidth="1"/>
    <col min="3923" max="3923" width="13" bestFit="1" customWidth="1"/>
    <col min="3924" max="3924" width="15.77734375" bestFit="1" customWidth="1"/>
    <col min="3925" max="3925" width="13" bestFit="1" customWidth="1"/>
    <col min="3926" max="3926" width="15.77734375" bestFit="1" customWidth="1"/>
    <col min="3927" max="3927" width="13" bestFit="1" customWidth="1"/>
    <col min="3928" max="3928" width="15.77734375" bestFit="1" customWidth="1"/>
    <col min="3929" max="3929" width="13" bestFit="1" customWidth="1"/>
    <col min="3930" max="3930" width="15.77734375" bestFit="1" customWidth="1"/>
    <col min="3931" max="3931" width="13" bestFit="1" customWidth="1"/>
    <col min="3932" max="3932" width="15.77734375" bestFit="1" customWidth="1"/>
    <col min="3933" max="3933" width="13" bestFit="1" customWidth="1"/>
    <col min="3934" max="3934" width="15.77734375" bestFit="1" customWidth="1"/>
    <col min="3935" max="3935" width="13" bestFit="1" customWidth="1"/>
    <col min="3936" max="3936" width="15.77734375" bestFit="1" customWidth="1"/>
    <col min="3937" max="3937" width="13" bestFit="1" customWidth="1"/>
    <col min="3938" max="3938" width="15.77734375" bestFit="1" customWidth="1"/>
    <col min="3939" max="3939" width="13" bestFit="1" customWidth="1"/>
    <col min="3940" max="3940" width="15.77734375" bestFit="1" customWidth="1"/>
    <col min="3941" max="3941" width="13" bestFit="1" customWidth="1"/>
    <col min="3942" max="3942" width="15.77734375" bestFit="1" customWidth="1"/>
    <col min="3943" max="3943" width="13" bestFit="1" customWidth="1"/>
    <col min="3944" max="3944" width="15.77734375" bestFit="1" customWidth="1"/>
    <col min="3945" max="3945" width="13" bestFit="1" customWidth="1"/>
    <col min="3946" max="3946" width="15.77734375" bestFit="1" customWidth="1"/>
    <col min="3947" max="3947" width="13" bestFit="1" customWidth="1"/>
    <col min="3948" max="3948" width="15.77734375" bestFit="1" customWidth="1"/>
    <col min="3949" max="3949" width="13" bestFit="1" customWidth="1"/>
    <col min="3950" max="3950" width="15.77734375" bestFit="1" customWidth="1"/>
    <col min="3951" max="3951" width="13" bestFit="1" customWidth="1"/>
    <col min="3952" max="3952" width="15.77734375" bestFit="1" customWidth="1"/>
    <col min="3953" max="3953" width="13" bestFit="1" customWidth="1"/>
    <col min="3954" max="3954" width="15.77734375" bestFit="1" customWidth="1"/>
    <col min="3955" max="3955" width="13" bestFit="1" customWidth="1"/>
    <col min="3956" max="3956" width="15.77734375" bestFit="1" customWidth="1"/>
    <col min="3957" max="3957" width="13" bestFit="1" customWidth="1"/>
    <col min="3958" max="3958" width="15.77734375" bestFit="1" customWidth="1"/>
    <col min="3959" max="3959" width="13" bestFit="1" customWidth="1"/>
    <col min="3960" max="3960" width="15.77734375" bestFit="1" customWidth="1"/>
    <col min="3961" max="3961" width="13" bestFit="1" customWidth="1"/>
    <col min="3962" max="3962" width="15.77734375" bestFit="1" customWidth="1"/>
    <col min="3963" max="3963" width="13" bestFit="1" customWidth="1"/>
    <col min="3964" max="3964" width="15.77734375" bestFit="1" customWidth="1"/>
    <col min="3965" max="3965" width="13" bestFit="1" customWidth="1"/>
    <col min="3966" max="3966" width="15.77734375" bestFit="1" customWidth="1"/>
    <col min="3967" max="3967" width="13" bestFit="1" customWidth="1"/>
    <col min="3968" max="3968" width="15.77734375" bestFit="1" customWidth="1"/>
    <col min="3969" max="3969" width="13" bestFit="1" customWidth="1"/>
    <col min="3970" max="3970" width="15.77734375" bestFit="1" customWidth="1"/>
    <col min="3971" max="3971" width="13" bestFit="1" customWidth="1"/>
    <col min="3972" max="3972" width="15.77734375" bestFit="1" customWidth="1"/>
    <col min="3973" max="3973" width="13" bestFit="1" customWidth="1"/>
    <col min="3974" max="3974" width="15.77734375" bestFit="1" customWidth="1"/>
    <col min="3975" max="3975" width="13" bestFit="1" customWidth="1"/>
    <col min="3976" max="3976" width="15.77734375" bestFit="1" customWidth="1"/>
    <col min="3977" max="3977" width="13" bestFit="1" customWidth="1"/>
    <col min="3978" max="3978" width="15.77734375" bestFit="1" customWidth="1"/>
    <col min="3979" max="3979" width="13" bestFit="1" customWidth="1"/>
    <col min="3980" max="3980" width="15.77734375" bestFit="1" customWidth="1"/>
    <col min="3981" max="3981" width="13" bestFit="1" customWidth="1"/>
    <col min="3982" max="3982" width="15.77734375" bestFit="1" customWidth="1"/>
    <col min="3983" max="3983" width="13" bestFit="1" customWidth="1"/>
    <col min="3984" max="3984" width="15.77734375" bestFit="1" customWidth="1"/>
    <col min="3985" max="3985" width="13" bestFit="1" customWidth="1"/>
    <col min="3986" max="3986" width="15.77734375" bestFit="1" customWidth="1"/>
    <col min="3987" max="3987" width="13" bestFit="1" customWidth="1"/>
    <col min="3988" max="3988" width="15.77734375" bestFit="1" customWidth="1"/>
    <col min="3989" max="3989" width="13" bestFit="1" customWidth="1"/>
    <col min="3990" max="3990" width="15.77734375" bestFit="1" customWidth="1"/>
    <col min="3991" max="3991" width="13" bestFit="1" customWidth="1"/>
    <col min="3992" max="3992" width="15.77734375" bestFit="1" customWidth="1"/>
    <col min="3993" max="3993" width="13" bestFit="1" customWidth="1"/>
    <col min="3994" max="3994" width="15.77734375" bestFit="1" customWidth="1"/>
    <col min="3995" max="3995" width="13" bestFit="1" customWidth="1"/>
    <col min="3996" max="3996" width="15.77734375" bestFit="1" customWidth="1"/>
    <col min="3997" max="3997" width="13" bestFit="1" customWidth="1"/>
    <col min="3998" max="3998" width="15.77734375" bestFit="1" customWidth="1"/>
    <col min="3999" max="3999" width="13" bestFit="1" customWidth="1"/>
    <col min="4000" max="4000" width="15.77734375" bestFit="1" customWidth="1"/>
    <col min="4001" max="4001" width="13" bestFit="1" customWidth="1"/>
    <col min="4002" max="4002" width="15.77734375" bestFit="1" customWidth="1"/>
    <col min="4003" max="4003" width="13" bestFit="1" customWidth="1"/>
    <col min="4004" max="4004" width="15.77734375" bestFit="1" customWidth="1"/>
    <col min="4005" max="4005" width="13" bestFit="1" customWidth="1"/>
    <col min="4006" max="4006" width="15.77734375" bestFit="1" customWidth="1"/>
    <col min="4007" max="4007" width="13" bestFit="1" customWidth="1"/>
    <col min="4008" max="4008" width="15.77734375" bestFit="1" customWidth="1"/>
    <col min="4009" max="4009" width="13" bestFit="1" customWidth="1"/>
    <col min="4010" max="4010" width="15.77734375" bestFit="1" customWidth="1"/>
    <col min="4011" max="4011" width="13" bestFit="1" customWidth="1"/>
    <col min="4012" max="4012" width="15.77734375" bestFit="1" customWidth="1"/>
    <col min="4013" max="4013" width="13" bestFit="1" customWidth="1"/>
    <col min="4014" max="4014" width="15.77734375" bestFit="1" customWidth="1"/>
    <col min="4015" max="4015" width="13" bestFit="1" customWidth="1"/>
    <col min="4016" max="4016" width="15.77734375" bestFit="1" customWidth="1"/>
    <col min="4017" max="4017" width="13" bestFit="1" customWidth="1"/>
    <col min="4018" max="4018" width="15.77734375" bestFit="1" customWidth="1"/>
    <col min="4019" max="4019" width="13" bestFit="1" customWidth="1"/>
    <col min="4020" max="4020" width="15.77734375" bestFit="1" customWidth="1"/>
    <col min="4021" max="4021" width="13" bestFit="1" customWidth="1"/>
    <col min="4022" max="4022" width="15.77734375" bestFit="1" customWidth="1"/>
    <col min="4023" max="4023" width="13" bestFit="1" customWidth="1"/>
    <col min="4024" max="4024" width="15.77734375" bestFit="1" customWidth="1"/>
    <col min="4025" max="4025" width="13" bestFit="1" customWidth="1"/>
    <col min="4026" max="4026" width="15.77734375" bestFit="1" customWidth="1"/>
    <col min="4027" max="4027" width="13" bestFit="1" customWidth="1"/>
    <col min="4028" max="4028" width="15.77734375" bestFit="1" customWidth="1"/>
    <col min="4029" max="4029" width="13" bestFit="1" customWidth="1"/>
    <col min="4030" max="4030" width="15.77734375" bestFit="1" customWidth="1"/>
    <col min="4031" max="4031" width="13" bestFit="1" customWidth="1"/>
    <col min="4032" max="4032" width="15.77734375" bestFit="1" customWidth="1"/>
    <col min="4033" max="4033" width="13" bestFit="1" customWidth="1"/>
    <col min="4034" max="4034" width="15.77734375" bestFit="1" customWidth="1"/>
    <col min="4035" max="4035" width="13" bestFit="1" customWidth="1"/>
    <col min="4036" max="4036" width="15.77734375" bestFit="1" customWidth="1"/>
    <col min="4037" max="4037" width="13" bestFit="1" customWidth="1"/>
    <col min="4038" max="4038" width="15.77734375" bestFit="1" customWidth="1"/>
    <col min="4039" max="4039" width="13" bestFit="1" customWidth="1"/>
    <col min="4040" max="4040" width="15.77734375" bestFit="1" customWidth="1"/>
    <col min="4041" max="4041" width="13" bestFit="1" customWidth="1"/>
    <col min="4042" max="4042" width="15.77734375" bestFit="1" customWidth="1"/>
    <col min="4043" max="4043" width="13" bestFit="1" customWidth="1"/>
    <col min="4044" max="4044" width="15.77734375" bestFit="1" customWidth="1"/>
    <col min="4045" max="4045" width="13" bestFit="1" customWidth="1"/>
    <col min="4046" max="4046" width="15.77734375" bestFit="1" customWidth="1"/>
    <col min="4047" max="4047" width="13" bestFit="1" customWidth="1"/>
    <col min="4048" max="4048" width="15.77734375" bestFit="1" customWidth="1"/>
    <col min="4049" max="4049" width="13" bestFit="1" customWidth="1"/>
    <col min="4050" max="4050" width="15.77734375" bestFit="1" customWidth="1"/>
    <col min="4051" max="4051" width="13" bestFit="1" customWidth="1"/>
    <col min="4052" max="4052" width="15.77734375" bestFit="1" customWidth="1"/>
    <col min="4053" max="4053" width="13" bestFit="1" customWidth="1"/>
    <col min="4054" max="4054" width="15.77734375" bestFit="1" customWidth="1"/>
    <col min="4055" max="4055" width="13" bestFit="1" customWidth="1"/>
    <col min="4056" max="4056" width="15.77734375" bestFit="1" customWidth="1"/>
    <col min="4057" max="4057" width="13" bestFit="1" customWidth="1"/>
    <col min="4058" max="4058" width="15.77734375" bestFit="1" customWidth="1"/>
    <col min="4059" max="4059" width="13" bestFit="1" customWidth="1"/>
    <col min="4060" max="4060" width="15.77734375" bestFit="1" customWidth="1"/>
    <col min="4061" max="4061" width="13" bestFit="1" customWidth="1"/>
    <col min="4062" max="4062" width="15.77734375" bestFit="1" customWidth="1"/>
    <col min="4063" max="4063" width="13" bestFit="1" customWidth="1"/>
    <col min="4064" max="4064" width="15.77734375" bestFit="1" customWidth="1"/>
    <col min="4065" max="4065" width="13" bestFit="1" customWidth="1"/>
    <col min="4066" max="4066" width="15.77734375" bestFit="1" customWidth="1"/>
    <col min="4067" max="4067" width="13" bestFit="1" customWidth="1"/>
    <col min="4068" max="4068" width="15.77734375" bestFit="1" customWidth="1"/>
    <col min="4069" max="4069" width="13" bestFit="1" customWidth="1"/>
    <col min="4070" max="4070" width="15.77734375" bestFit="1" customWidth="1"/>
    <col min="4071" max="4071" width="13" bestFit="1" customWidth="1"/>
    <col min="4072" max="4072" width="15.77734375" bestFit="1" customWidth="1"/>
    <col min="4073" max="4073" width="13" bestFit="1" customWidth="1"/>
    <col min="4074" max="4074" width="15.77734375" bestFit="1" customWidth="1"/>
    <col min="4075" max="4075" width="13" bestFit="1" customWidth="1"/>
    <col min="4076" max="4076" width="15.77734375" bestFit="1" customWidth="1"/>
    <col min="4077" max="4077" width="13" bestFit="1" customWidth="1"/>
    <col min="4078" max="4078" width="15.77734375" bestFit="1" customWidth="1"/>
    <col min="4079" max="4079" width="13" bestFit="1" customWidth="1"/>
    <col min="4080" max="4080" width="15.77734375" bestFit="1" customWidth="1"/>
    <col min="4081" max="4081" width="13" bestFit="1" customWidth="1"/>
    <col min="4082" max="4082" width="15.77734375" bestFit="1" customWidth="1"/>
    <col min="4083" max="4083" width="13" bestFit="1" customWidth="1"/>
    <col min="4084" max="4084" width="15.77734375" bestFit="1" customWidth="1"/>
    <col min="4085" max="4085" width="13" bestFit="1" customWidth="1"/>
    <col min="4086" max="4086" width="15.77734375" bestFit="1" customWidth="1"/>
    <col min="4087" max="4087" width="13" bestFit="1" customWidth="1"/>
    <col min="4088" max="4088" width="15.77734375" bestFit="1" customWidth="1"/>
    <col min="4089" max="4089" width="13" bestFit="1" customWidth="1"/>
    <col min="4090" max="4090" width="15.77734375" bestFit="1" customWidth="1"/>
    <col min="4091" max="4091" width="13" bestFit="1" customWidth="1"/>
    <col min="4092" max="4092" width="15.77734375" bestFit="1" customWidth="1"/>
    <col min="4093" max="4093" width="13" bestFit="1" customWidth="1"/>
    <col min="4094" max="4094" width="15.77734375" bestFit="1" customWidth="1"/>
    <col min="4095" max="4095" width="13" bestFit="1" customWidth="1"/>
    <col min="4096" max="4096" width="15.77734375" bestFit="1" customWidth="1"/>
    <col min="4097" max="4097" width="13" bestFit="1" customWidth="1"/>
    <col min="4098" max="4098" width="15.77734375" bestFit="1" customWidth="1"/>
    <col min="4099" max="4099" width="13" bestFit="1" customWidth="1"/>
    <col min="4100" max="4100" width="15.77734375" bestFit="1" customWidth="1"/>
    <col min="4101" max="4101" width="13" bestFit="1" customWidth="1"/>
    <col min="4102" max="4102" width="15.77734375" bestFit="1" customWidth="1"/>
    <col min="4103" max="4103" width="13" bestFit="1" customWidth="1"/>
    <col min="4104" max="4104" width="15.77734375" bestFit="1" customWidth="1"/>
    <col min="4105" max="4105" width="13" bestFit="1" customWidth="1"/>
    <col min="4106" max="4106" width="15.77734375" bestFit="1" customWidth="1"/>
    <col min="4107" max="4107" width="13" bestFit="1" customWidth="1"/>
    <col min="4108" max="4108" width="15.77734375" bestFit="1" customWidth="1"/>
    <col min="4109" max="4109" width="13" bestFit="1" customWidth="1"/>
    <col min="4110" max="4110" width="15.77734375" bestFit="1" customWidth="1"/>
    <col min="4111" max="4111" width="13" bestFit="1" customWidth="1"/>
    <col min="4112" max="4112" width="15.77734375" bestFit="1" customWidth="1"/>
    <col min="4113" max="4113" width="13" bestFit="1" customWidth="1"/>
    <col min="4114" max="4114" width="15.77734375" bestFit="1" customWidth="1"/>
    <col min="4115" max="4115" width="13" bestFit="1" customWidth="1"/>
    <col min="4116" max="4116" width="15.77734375" bestFit="1" customWidth="1"/>
    <col min="4117" max="4117" width="13" bestFit="1" customWidth="1"/>
    <col min="4118" max="4118" width="15.77734375" bestFit="1" customWidth="1"/>
    <col min="4119" max="4119" width="13" bestFit="1" customWidth="1"/>
    <col min="4120" max="4120" width="15.77734375" bestFit="1" customWidth="1"/>
    <col min="4121" max="4121" width="13" bestFit="1" customWidth="1"/>
    <col min="4122" max="4122" width="15.77734375" bestFit="1" customWidth="1"/>
    <col min="4123" max="4123" width="13" bestFit="1" customWidth="1"/>
    <col min="4124" max="4124" width="15.77734375" bestFit="1" customWidth="1"/>
    <col min="4125" max="4125" width="13" bestFit="1" customWidth="1"/>
    <col min="4126" max="4126" width="15.77734375" bestFit="1" customWidth="1"/>
    <col min="4127" max="4127" width="13" bestFit="1" customWidth="1"/>
    <col min="4128" max="4128" width="15.77734375" bestFit="1" customWidth="1"/>
    <col min="4129" max="4129" width="13" bestFit="1" customWidth="1"/>
    <col min="4130" max="4130" width="15.77734375" bestFit="1" customWidth="1"/>
    <col min="4131" max="4131" width="13" bestFit="1" customWidth="1"/>
    <col min="4132" max="4132" width="15.77734375" bestFit="1" customWidth="1"/>
    <col min="4133" max="4133" width="13" bestFit="1" customWidth="1"/>
    <col min="4134" max="4134" width="15.77734375" bestFit="1" customWidth="1"/>
    <col min="4135" max="4135" width="13" bestFit="1" customWidth="1"/>
    <col min="4136" max="4136" width="15.77734375" bestFit="1" customWidth="1"/>
    <col min="4137" max="4137" width="13" bestFit="1" customWidth="1"/>
    <col min="4138" max="4138" width="15.77734375" bestFit="1" customWidth="1"/>
    <col min="4139" max="4139" width="13" bestFit="1" customWidth="1"/>
    <col min="4140" max="4140" width="15.77734375" bestFit="1" customWidth="1"/>
    <col min="4141" max="4141" width="13" bestFit="1" customWidth="1"/>
    <col min="4142" max="4142" width="15.77734375" bestFit="1" customWidth="1"/>
    <col min="4143" max="4143" width="13" bestFit="1" customWidth="1"/>
    <col min="4144" max="4144" width="15.77734375" bestFit="1" customWidth="1"/>
    <col min="4145" max="4145" width="13" bestFit="1" customWidth="1"/>
    <col min="4146" max="4146" width="15.77734375" bestFit="1" customWidth="1"/>
    <col min="4147" max="4147" width="13" bestFit="1" customWidth="1"/>
    <col min="4148" max="4148" width="15.77734375" bestFit="1" customWidth="1"/>
    <col min="4149" max="4149" width="13" bestFit="1" customWidth="1"/>
    <col min="4150" max="4150" width="15.77734375" bestFit="1" customWidth="1"/>
    <col min="4151" max="4151" width="13" bestFit="1" customWidth="1"/>
    <col min="4152" max="4152" width="15.77734375" bestFit="1" customWidth="1"/>
    <col min="4153" max="4153" width="13" bestFit="1" customWidth="1"/>
    <col min="4154" max="4154" width="15.77734375" bestFit="1" customWidth="1"/>
    <col min="4155" max="4155" width="13" bestFit="1" customWidth="1"/>
    <col min="4156" max="4156" width="15.77734375" bestFit="1" customWidth="1"/>
    <col min="4157" max="4157" width="13" bestFit="1" customWidth="1"/>
    <col min="4158" max="4158" width="15.77734375" bestFit="1" customWidth="1"/>
    <col min="4159" max="4159" width="13" bestFit="1" customWidth="1"/>
    <col min="4160" max="4160" width="15.77734375" bestFit="1" customWidth="1"/>
    <col min="4161" max="4161" width="13" bestFit="1" customWidth="1"/>
    <col min="4162" max="4162" width="15.77734375" bestFit="1" customWidth="1"/>
    <col min="4163" max="4163" width="13" bestFit="1" customWidth="1"/>
    <col min="4164" max="4164" width="15.77734375" bestFit="1" customWidth="1"/>
    <col min="4165" max="4165" width="13" bestFit="1" customWidth="1"/>
    <col min="4166" max="4166" width="15.77734375" bestFit="1" customWidth="1"/>
    <col min="4167" max="4167" width="13" bestFit="1" customWidth="1"/>
    <col min="4168" max="4168" width="15.77734375" bestFit="1" customWidth="1"/>
    <col min="4169" max="4169" width="13" bestFit="1" customWidth="1"/>
    <col min="4170" max="4170" width="15.77734375" bestFit="1" customWidth="1"/>
    <col min="4171" max="4171" width="13" bestFit="1" customWidth="1"/>
    <col min="4172" max="4172" width="15.77734375" bestFit="1" customWidth="1"/>
    <col min="4173" max="4173" width="13" bestFit="1" customWidth="1"/>
    <col min="4174" max="4174" width="15.77734375" bestFit="1" customWidth="1"/>
    <col min="4175" max="4175" width="13" bestFit="1" customWidth="1"/>
    <col min="4176" max="4176" width="15.77734375" bestFit="1" customWidth="1"/>
    <col min="4177" max="4177" width="13" bestFit="1" customWidth="1"/>
    <col min="4178" max="4178" width="15.77734375" bestFit="1" customWidth="1"/>
    <col min="4179" max="4179" width="13" bestFit="1" customWidth="1"/>
    <col min="4180" max="4180" width="15.77734375" bestFit="1" customWidth="1"/>
    <col min="4181" max="4181" width="13" bestFit="1" customWidth="1"/>
    <col min="4182" max="4182" width="15.77734375" bestFit="1" customWidth="1"/>
    <col min="4183" max="4183" width="13" bestFit="1" customWidth="1"/>
    <col min="4184" max="4184" width="15.77734375" bestFit="1" customWidth="1"/>
    <col min="4185" max="4185" width="13" bestFit="1" customWidth="1"/>
    <col min="4186" max="4186" width="15.77734375" bestFit="1" customWidth="1"/>
    <col min="4187" max="4187" width="13" bestFit="1" customWidth="1"/>
    <col min="4188" max="4188" width="15.77734375" bestFit="1" customWidth="1"/>
    <col min="4189" max="4189" width="13" bestFit="1" customWidth="1"/>
    <col min="4190" max="4190" width="15.77734375" bestFit="1" customWidth="1"/>
    <col min="4191" max="4191" width="13" bestFit="1" customWidth="1"/>
    <col min="4192" max="4192" width="15.77734375" bestFit="1" customWidth="1"/>
    <col min="4193" max="4193" width="13" bestFit="1" customWidth="1"/>
    <col min="4194" max="4194" width="15.77734375" bestFit="1" customWidth="1"/>
    <col min="4195" max="4195" width="13" bestFit="1" customWidth="1"/>
    <col min="4196" max="4196" width="15.77734375" bestFit="1" customWidth="1"/>
    <col min="4197" max="4197" width="13" bestFit="1" customWidth="1"/>
    <col min="4198" max="4198" width="15.77734375" bestFit="1" customWidth="1"/>
    <col min="4199" max="4199" width="13" bestFit="1" customWidth="1"/>
    <col min="4200" max="4200" width="15.77734375" bestFit="1" customWidth="1"/>
    <col min="4201" max="4201" width="13" bestFit="1" customWidth="1"/>
    <col min="4202" max="4202" width="15.77734375" bestFit="1" customWidth="1"/>
    <col min="4203" max="4203" width="13" bestFit="1" customWidth="1"/>
    <col min="4204" max="4204" width="15.77734375" bestFit="1" customWidth="1"/>
    <col min="4205" max="4205" width="13" bestFit="1" customWidth="1"/>
    <col min="4206" max="4206" width="15.77734375" bestFit="1" customWidth="1"/>
    <col min="4207" max="4207" width="13" bestFit="1" customWidth="1"/>
    <col min="4208" max="4208" width="15.77734375" bestFit="1" customWidth="1"/>
    <col min="4209" max="4209" width="13" bestFit="1" customWidth="1"/>
    <col min="4210" max="4210" width="15.77734375" bestFit="1" customWidth="1"/>
    <col min="4211" max="4211" width="13" bestFit="1" customWidth="1"/>
    <col min="4212" max="4212" width="15.77734375" bestFit="1" customWidth="1"/>
    <col min="4213" max="4213" width="13" bestFit="1" customWidth="1"/>
    <col min="4214" max="4214" width="15.77734375" bestFit="1" customWidth="1"/>
    <col min="4215" max="4215" width="13" bestFit="1" customWidth="1"/>
    <col min="4216" max="4216" width="15.77734375" bestFit="1" customWidth="1"/>
    <col min="4217" max="4217" width="13" bestFit="1" customWidth="1"/>
    <col min="4218" max="4218" width="15.77734375" bestFit="1" customWidth="1"/>
    <col min="4219" max="4219" width="13" bestFit="1" customWidth="1"/>
    <col min="4220" max="4220" width="15.77734375" bestFit="1" customWidth="1"/>
    <col min="4221" max="4221" width="13" bestFit="1" customWidth="1"/>
    <col min="4222" max="4222" width="15.77734375" bestFit="1" customWidth="1"/>
    <col min="4223" max="4223" width="13" bestFit="1" customWidth="1"/>
    <col min="4224" max="4224" width="15.77734375" bestFit="1" customWidth="1"/>
    <col min="4225" max="4225" width="13" bestFit="1" customWidth="1"/>
    <col min="4226" max="4226" width="15.77734375" bestFit="1" customWidth="1"/>
    <col min="4227" max="4227" width="13" bestFit="1" customWidth="1"/>
    <col min="4228" max="4228" width="15.77734375" bestFit="1" customWidth="1"/>
    <col min="4229" max="4229" width="13" bestFit="1" customWidth="1"/>
    <col min="4230" max="4230" width="15.77734375" bestFit="1" customWidth="1"/>
    <col min="4231" max="4231" width="13" bestFit="1" customWidth="1"/>
    <col min="4232" max="4232" width="15.77734375" bestFit="1" customWidth="1"/>
    <col min="4233" max="4233" width="13" bestFit="1" customWidth="1"/>
    <col min="4234" max="4234" width="15.77734375" bestFit="1" customWidth="1"/>
    <col min="4235" max="4235" width="13" bestFit="1" customWidth="1"/>
    <col min="4236" max="4236" width="15.77734375" bestFit="1" customWidth="1"/>
    <col min="4237" max="4237" width="13" bestFit="1" customWidth="1"/>
    <col min="4238" max="4238" width="15.77734375" bestFit="1" customWidth="1"/>
    <col min="4239" max="4239" width="13" bestFit="1" customWidth="1"/>
    <col min="4240" max="4240" width="15.77734375" bestFit="1" customWidth="1"/>
    <col min="4241" max="4241" width="13" bestFit="1" customWidth="1"/>
    <col min="4242" max="4242" width="15.77734375" bestFit="1" customWidth="1"/>
    <col min="4243" max="4243" width="13" bestFit="1" customWidth="1"/>
    <col min="4244" max="4244" width="15.77734375" bestFit="1" customWidth="1"/>
    <col min="4245" max="4245" width="13" bestFit="1" customWidth="1"/>
    <col min="4246" max="4246" width="15.77734375" bestFit="1" customWidth="1"/>
    <col min="4247" max="4247" width="13" bestFit="1" customWidth="1"/>
    <col min="4248" max="4248" width="15.77734375" bestFit="1" customWidth="1"/>
    <col min="4249" max="4249" width="13" bestFit="1" customWidth="1"/>
    <col min="4250" max="4250" width="15.77734375" bestFit="1" customWidth="1"/>
    <col min="4251" max="4251" width="13" bestFit="1" customWidth="1"/>
    <col min="4252" max="4252" width="15.77734375" bestFit="1" customWidth="1"/>
    <col min="4253" max="4253" width="13" bestFit="1" customWidth="1"/>
    <col min="4254" max="4254" width="15.77734375" bestFit="1" customWidth="1"/>
    <col min="4255" max="4255" width="13" bestFit="1" customWidth="1"/>
    <col min="4256" max="4256" width="15.77734375" bestFit="1" customWidth="1"/>
    <col min="4257" max="4257" width="13" bestFit="1" customWidth="1"/>
    <col min="4258" max="4258" width="15.77734375" bestFit="1" customWidth="1"/>
    <col min="4259" max="4259" width="13" bestFit="1" customWidth="1"/>
    <col min="4260" max="4260" width="15.77734375" bestFit="1" customWidth="1"/>
    <col min="4261" max="4261" width="13" bestFit="1" customWidth="1"/>
    <col min="4262" max="4262" width="15.77734375" bestFit="1" customWidth="1"/>
    <col min="4263" max="4263" width="13" bestFit="1" customWidth="1"/>
    <col min="4264" max="4264" width="15.77734375" bestFit="1" customWidth="1"/>
    <col min="4265" max="4265" width="13" bestFit="1" customWidth="1"/>
    <col min="4266" max="4266" width="15.77734375" bestFit="1" customWidth="1"/>
    <col min="4267" max="4267" width="13" bestFit="1" customWidth="1"/>
    <col min="4268" max="4268" width="15.77734375" bestFit="1" customWidth="1"/>
    <col min="4269" max="4269" width="13" bestFit="1" customWidth="1"/>
    <col min="4270" max="4270" width="15.77734375" bestFit="1" customWidth="1"/>
    <col min="4271" max="4271" width="13" bestFit="1" customWidth="1"/>
    <col min="4272" max="4272" width="15.77734375" bestFit="1" customWidth="1"/>
    <col min="4273" max="4273" width="13" bestFit="1" customWidth="1"/>
    <col min="4274" max="4274" width="15.77734375" bestFit="1" customWidth="1"/>
    <col min="4275" max="4275" width="13" bestFit="1" customWidth="1"/>
    <col min="4276" max="4276" width="15.77734375" bestFit="1" customWidth="1"/>
    <col min="4277" max="4277" width="13" bestFit="1" customWidth="1"/>
    <col min="4278" max="4278" width="15.77734375" bestFit="1" customWidth="1"/>
    <col min="4279" max="4279" width="13" bestFit="1" customWidth="1"/>
    <col min="4280" max="4280" width="15.77734375" bestFit="1" customWidth="1"/>
    <col min="4281" max="4281" width="13" bestFit="1" customWidth="1"/>
    <col min="4282" max="4282" width="15.77734375" bestFit="1" customWidth="1"/>
    <col min="4283" max="4283" width="13" bestFit="1" customWidth="1"/>
    <col min="4284" max="4284" width="15.77734375" bestFit="1" customWidth="1"/>
    <col min="4285" max="4285" width="13" bestFit="1" customWidth="1"/>
    <col min="4286" max="4286" width="15.77734375" bestFit="1" customWidth="1"/>
    <col min="4287" max="4287" width="13" bestFit="1" customWidth="1"/>
    <col min="4288" max="4288" width="15.77734375" bestFit="1" customWidth="1"/>
    <col min="4289" max="4289" width="13" bestFit="1" customWidth="1"/>
    <col min="4290" max="4290" width="15.77734375" bestFit="1" customWidth="1"/>
    <col min="4291" max="4291" width="13" bestFit="1" customWidth="1"/>
    <col min="4292" max="4292" width="15.77734375" bestFit="1" customWidth="1"/>
    <col min="4293" max="4293" width="13" bestFit="1" customWidth="1"/>
    <col min="4294" max="4294" width="15.77734375" bestFit="1" customWidth="1"/>
    <col min="4295" max="4295" width="13" bestFit="1" customWidth="1"/>
    <col min="4296" max="4296" width="15.77734375" bestFit="1" customWidth="1"/>
    <col min="4297" max="4297" width="13" bestFit="1" customWidth="1"/>
    <col min="4298" max="4298" width="15.77734375" bestFit="1" customWidth="1"/>
    <col min="4299" max="4299" width="13" bestFit="1" customWidth="1"/>
    <col min="4300" max="4300" width="15.77734375" bestFit="1" customWidth="1"/>
    <col min="4301" max="4301" width="13" bestFit="1" customWidth="1"/>
    <col min="4302" max="4302" width="15.77734375" bestFit="1" customWidth="1"/>
    <col min="4303" max="4303" width="13" bestFit="1" customWidth="1"/>
    <col min="4304" max="4304" width="15.77734375" bestFit="1" customWidth="1"/>
    <col min="4305" max="4305" width="13" bestFit="1" customWidth="1"/>
    <col min="4306" max="4306" width="15.77734375" bestFit="1" customWidth="1"/>
    <col min="4307" max="4307" width="13" bestFit="1" customWidth="1"/>
    <col min="4308" max="4308" width="15.77734375" bestFit="1" customWidth="1"/>
    <col min="4309" max="4309" width="13" bestFit="1" customWidth="1"/>
    <col min="4310" max="4310" width="15.77734375" bestFit="1" customWidth="1"/>
    <col min="4311" max="4311" width="13" bestFit="1" customWidth="1"/>
    <col min="4312" max="4312" width="15.77734375" bestFit="1" customWidth="1"/>
    <col min="4313" max="4313" width="13" bestFit="1" customWidth="1"/>
    <col min="4314" max="4314" width="15.77734375" bestFit="1" customWidth="1"/>
    <col min="4315" max="4315" width="13" bestFit="1" customWidth="1"/>
    <col min="4316" max="4316" width="15.77734375" bestFit="1" customWidth="1"/>
    <col min="4317" max="4317" width="13" bestFit="1" customWidth="1"/>
    <col min="4318" max="4318" width="15.77734375" bestFit="1" customWidth="1"/>
    <col min="4319" max="4319" width="13" bestFit="1" customWidth="1"/>
    <col min="4320" max="4320" width="15.77734375" bestFit="1" customWidth="1"/>
    <col min="4321" max="4321" width="13" bestFit="1" customWidth="1"/>
    <col min="4322" max="4322" width="15.77734375" bestFit="1" customWidth="1"/>
    <col min="4323" max="4323" width="13" bestFit="1" customWidth="1"/>
    <col min="4324" max="4324" width="15.77734375" bestFit="1" customWidth="1"/>
    <col min="4325" max="4325" width="13" bestFit="1" customWidth="1"/>
    <col min="4326" max="4326" width="15.77734375" bestFit="1" customWidth="1"/>
    <col min="4327" max="4327" width="13" bestFit="1" customWidth="1"/>
    <col min="4328" max="4328" width="15.77734375" bestFit="1" customWidth="1"/>
    <col min="4329" max="4329" width="13" bestFit="1" customWidth="1"/>
    <col min="4330" max="4330" width="15.77734375" bestFit="1" customWidth="1"/>
    <col min="4331" max="4331" width="13" bestFit="1" customWidth="1"/>
    <col min="4332" max="4332" width="15.77734375" bestFit="1" customWidth="1"/>
    <col min="4333" max="4333" width="13" bestFit="1" customWidth="1"/>
    <col min="4334" max="4334" width="15.77734375" bestFit="1" customWidth="1"/>
    <col min="4335" max="4335" width="13" bestFit="1" customWidth="1"/>
    <col min="4336" max="4336" width="15.77734375" bestFit="1" customWidth="1"/>
    <col min="4337" max="4337" width="13" bestFit="1" customWidth="1"/>
    <col min="4338" max="4338" width="15.77734375" bestFit="1" customWidth="1"/>
    <col min="4339" max="4339" width="13" bestFit="1" customWidth="1"/>
    <col min="4340" max="4340" width="15.77734375" bestFit="1" customWidth="1"/>
    <col min="4341" max="4341" width="13" bestFit="1" customWidth="1"/>
    <col min="4342" max="4342" width="15.77734375" bestFit="1" customWidth="1"/>
    <col min="4343" max="4343" width="13" bestFit="1" customWidth="1"/>
    <col min="4344" max="4344" width="15.77734375" bestFit="1" customWidth="1"/>
    <col min="4345" max="4345" width="13" bestFit="1" customWidth="1"/>
    <col min="4346" max="4346" width="15.77734375" bestFit="1" customWidth="1"/>
    <col min="4347" max="4347" width="13" bestFit="1" customWidth="1"/>
    <col min="4348" max="4348" width="15.77734375" bestFit="1" customWidth="1"/>
    <col min="4349" max="4349" width="13" bestFit="1" customWidth="1"/>
    <col min="4350" max="4350" width="15.77734375" bestFit="1" customWidth="1"/>
    <col min="4351" max="4351" width="13" bestFit="1" customWidth="1"/>
    <col min="4352" max="4352" width="15.77734375" bestFit="1" customWidth="1"/>
    <col min="4353" max="4353" width="13" bestFit="1" customWidth="1"/>
    <col min="4354" max="4354" width="15.77734375" bestFit="1" customWidth="1"/>
    <col min="4355" max="4355" width="13" bestFit="1" customWidth="1"/>
    <col min="4356" max="4356" width="15.77734375" bestFit="1" customWidth="1"/>
    <col min="4357" max="4357" width="13" bestFit="1" customWidth="1"/>
    <col min="4358" max="4358" width="15.77734375" bestFit="1" customWidth="1"/>
    <col min="4359" max="4359" width="13" bestFit="1" customWidth="1"/>
    <col min="4360" max="4360" width="15.77734375" bestFit="1" customWidth="1"/>
    <col min="4361" max="4361" width="13" bestFit="1" customWidth="1"/>
    <col min="4362" max="4362" width="15.77734375" bestFit="1" customWidth="1"/>
    <col min="4363" max="4363" width="13" bestFit="1" customWidth="1"/>
    <col min="4364" max="4364" width="15.77734375" bestFit="1" customWidth="1"/>
    <col min="4365" max="4365" width="13" bestFit="1" customWidth="1"/>
    <col min="4366" max="4366" width="15.77734375" bestFit="1" customWidth="1"/>
    <col min="4367" max="4367" width="13" bestFit="1" customWidth="1"/>
    <col min="4368" max="4368" width="15.77734375" bestFit="1" customWidth="1"/>
    <col min="4369" max="4369" width="13" bestFit="1" customWidth="1"/>
    <col min="4370" max="4370" width="15.77734375" bestFit="1" customWidth="1"/>
    <col min="4371" max="4371" width="13" bestFit="1" customWidth="1"/>
    <col min="4372" max="4372" width="15.77734375" bestFit="1" customWidth="1"/>
    <col min="4373" max="4373" width="13" bestFit="1" customWidth="1"/>
    <col min="4374" max="4374" width="15.77734375" bestFit="1" customWidth="1"/>
    <col min="4375" max="4375" width="13" bestFit="1" customWidth="1"/>
    <col min="4376" max="4376" width="15.77734375" bestFit="1" customWidth="1"/>
    <col min="4377" max="4377" width="13" bestFit="1" customWidth="1"/>
    <col min="4378" max="4378" width="15.77734375" bestFit="1" customWidth="1"/>
    <col min="4379" max="4379" width="13" bestFit="1" customWidth="1"/>
    <col min="4380" max="4380" width="15.77734375" bestFit="1" customWidth="1"/>
    <col min="4381" max="4381" width="13" bestFit="1" customWidth="1"/>
    <col min="4382" max="4382" width="15.77734375" bestFit="1" customWidth="1"/>
    <col min="4383" max="4383" width="13" bestFit="1" customWidth="1"/>
    <col min="4384" max="4384" width="15.77734375" bestFit="1" customWidth="1"/>
    <col min="4385" max="4385" width="13" bestFit="1" customWidth="1"/>
    <col min="4386" max="4386" width="15.77734375" bestFit="1" customWidth="1"/>
    <col min="4387" max="4387" width="13" bestFit="1" customWidth="1"/>
    <col min="4388" max="4388" width="15.77734375" bestFit="1" customWidth="1"/>
    <col min="4389" max="4389" width="13" bestFit="1" customWidth="1"/>
    <col min="4390" max="4390" width="15.77734375" bestFit="1" customWidth="1"/>
    <col min="4391" max="4391" width="13" bestFit="1" customWidth="1"/>
    <col min="4392" max="4392" width="15.77734375" bestFit="1" customWidth="1"/>
    <col min="4393" max="4393" width="13" bestFit="1" customWidth="1"/>
    <col min="4394" max="4394" width="15.77734375" bestFit="1" customWidth="1"/>
    <col min="4395" max="4395" width="13" bestFit="1" customWidth="1"/>
    <col min="4396" max="4396" width="15.77734375" bestFit="1" customWidth="1"/>
    <col min="4397" max="4397" width="13" bestFit="1" customWidth="1"/>
    <col min="4398" max="4398" width="15.77734375" bestFit="1" customWidth="1"/>
    <col min="4399" max="4399" width="13" bestFit="1" customWidth="1"/>
    <col min="4400" max="4400" width="15.77734375" bestFit="1" customWidth="1"/>
    <col min="4401" max="4401" width="13" bestFit="1" customWidth="1"/>
    <col min="4402" max="4402" width="15.77734375" bestFit="1" customWidth="1"/>
    <col min="4403" max="4403" width="13" bestFit="1" customWidth="1"/>
    <col min="4404" max="4404" width="15.77734375" bestFit="1" customWidth="1"/>
    <col min="4405" max="4405" width="13" bestFit="1" customWidth="1"/>
    <col min="4406" max="4406" width="15.77734375" bestFit="1" customWidth="1"/>
    <col min="4407" max="4407" width="13" bestFit="1" customWidth="1"/>
    <col min="4408" max="4408" width="15.77734375" bestFit="1" customWidth="1"/>
    <col min="4409" max="4409" width="13" bestFit="1" customWidth="1"/>
    <col min="4410" max="4410" width="15.77734375" bestFit="1" customWidth="1"/>
    <col min="4411" max="4411" width="13" bestFit="1" customWidth="1"/>
    <col min="4412" max="4412" width="15.77734375" bestFit="1" customWidth="1"/>
    <col min="4413" max="4413" width="13" bestFit="1" customWidth="1"/>
    <col min="4414" max="4414" width="15.77734375" bestFit="1" customWidth="1"/>
    <col min="4415" max="4415" width="13" bestFit="1" customWidth="1"/>
    <col min="4416" max="4416" width="15.77734375" bestFit="1" customWidth="1"/>
    <col min="4417" max="4417" width="13" bestFit="1" customWidth="1"/>
    <col min="4418" max="4418" width="15.77734375" bestFit="1" customWidth="1"/>
    <col min="4419" max="4419" width="13" bestFit="1" customWidth="1"/>
    <col min="4420" max="4420" width="15.77734375" bestFit="1" customWidth="1"/>
    <col min="4421" max="4421" width="13" bestFit="1" customWidth="1"/>
    <col min="4422" max="4422" width="15.77734375" bestFit="1" customWidth="1"/>
    <col min="4423" max="4423" width="13" bestFit="1" customWidth="1"/>
    <col min="4424" max="4424" width="15.77734375" bestFit="1" customWidth="1"/>
    <col min="4425" max="4425" width="13" bestFit="1" customWidth="1"/>
    <col min="4426" max="4426" width="15.77734375" bestFit="1" customWidth="1"/>
    <col min="4427" max="4427" width="13" bestFit="1" customWidth="1"/>
    <col min="4428" max="4428" width="15.77734375" bestFit="1" customWidth="1"/>
    <col min="4429" max="4429" width="13" bestFit="1" customWidth="1"/>
    <col min="4430" max="4430" width="15.77734375" bestFit="1" customWidth="1"/>
    <col min="4431" max="4431" width="13" bestFit="1" customWidth="1"/>
    <col min="4432" max="4432" width="15.77734375" bestFit="1" customWidth="1"/>
    <col min="4433" max="4433" width="13" bestFit="1" customWidth="1"/>
    <col min="4434" max="4434" width="15.77734375" bestFit="1" customWidth="1"/>
    <col min="4435" max="4435" width="13" bestFit="1" customWidth="1"/>
    <col min="4436" max="4436" width="15.77734375" bestFit="1" customWidth="1"/>
    <col min="4437" max="4437" width="13" bestFit="1" customWidth="1"/>
    <col min="4438" max="4438" width="15.77734375" bestFit="1" customWidth="1"/>
    <col min="4439" max="4439" width="13" bestFit="1" customWidth="1"/>
    <col min="4440" max="4440" width="15.77734375" bestFit="1" customWidth="1"/>
    <col min="4441" max="4441" width="13" bestFit="1" customWidth="1"/>
    <col min="4442" max="4442" width="15.77734375" bestFit="1" customWidth="1"/>
    <col min="4443" max="4443" width="13" bestFit="1" customWidth="1"/>
    <col min="4444" max="4444" width="15.77734375" bestFit="1" customWidth="1"/>
    <col min="4445" max="4445" width="13" bestFit="1" customWidth="1"/>
    <col min="4446" max="4446" width="15.77734375" bestFit="1" customWidth="1"/>
    <col min="4447" max="4447" width="13" bestFit="1" customWidth="1"/>
    <col min="4448" max="4448" width="15.77734375" bestFit="1" customWidth="1"/>
    <col min="4449" max="4449" width="13" bestFit="1" customWidth="1"/>
    <col min="4450" max="4450" width="15.77734375" bestFit="1" customWidth="1"/>
    <col min="4451" max="4451" width="13" bestFit="1" customWidth="1"/>
    <col min="4452" max="4452" width="15.77734375" bestFit="1" customWidth="1"/>
    <col min="4453" max="4453" width="13" bestFit="1" customWidth="1"/>
    <col min="4454" max="4454" width="15.77734375" bestFit="1" customWidth="1"/>
    <col min="4455" max="4455" width="13" bestFit="1" customWidth="1"/>
    <col min="4456" max="4456" width="15.77734375" bestFit="1" customWidth="1"/>
    <col min="4457" max="4457" width="13" bestFit="1" customWidth="1"/>
    <col min="4458" max="4458" width="15.77734375" bestFit="1" customWidth="1"/>
    <col min="4459" max="4459" width="13" bestFit="1" customWidth="1"/>
    <col min="4460" max="4460" width="15.77734375" bestFit="1" customWidth="1"/>
    <col min="4461" max="4461" width="13" bestFit="1" customWidth="1"/>
    <col min="4462" max="4462" width="15.77734375" bestFit="1" customWidth="1"/>
    <col min="4463" max="4463" width="13" bestFit="1" customWidth="1"/>
    <col min="4464" max="4464" width="15.77734375" bestFit="1" customWidth="1"/>
    <col min="4465" max="4465" width="13" bestFit="1" customWidth="1"/>
    <col min="4466" max="4466" width="15.77734375" bestFit="1" customWidth="1"/>
    <col min="4467" max="4467" width="13" bestFit="1" customWidth="1"/>
    <col min="4468" max="4468" width="15.77734375" bestFit="1" customWidth="1"/>
    <col min="4469" max="4469" width="13" bestFit="1" customWidth="1"/>
    <col min="4470" max="4470" width="15.77734375" bestFit="1" customWidth="1"/>
    <col min="4471" max="4471" width="13" bestFit="1" customWidth="1"/>
    <col min="4472" max="4472" width="15.77734375" bestFit="1" customWidth="1"/>
    <col min="4473" max="4473" width="13" bestFit="1" customWidth="1"/>
    <col min="4474" max="4474" width="15.77734375" bestFit="1" customWidth="1"/>
    <col min="4475" max="4475" width="13" bestFit="1" customWidth="1"/>
    <col min="4476" max="4476" width="15.77734375" bestFit="1" customWidth="1"/>
    <col min="4477" max="4477" width="13" bestFit="1" customWidth="1"/>
    <col min="4478" max="4478" width="15.77734375" bestFit="1" customWidth="1"/>
    <col min="4479" max="4479" width="13" bestFit="1" customWidth="1"/>
    <col min="4480" max="4480" width="15.77734375" bestFit="1" customWidth="1"/>
    <col min="4481" max="4481" width="13" bestFit="1" customWidth="1"/>
    <col min="4482" max="4482" width="15.77734375" bestFit="1" customWidth="1"/>
    <col min="4483" max="4483" width="13" bestFit="1" customWidth="1"/>
    <col min="4484" max="4484" width="15.77734375" bestFit="1" customWidth="1"/>
    <col min="4485" max="4485" width="13" bestFit="1" customWidth="1"/>
    <col min="4486" max="4486" width="15.77734375" bestFit="1" customWidth="1"/>
    <col min="4487" max="4487" width="13" bestFit="1" customWidth="1"/>
    <col min="4488" max="4488" width="15.77734375" bestFit="1" customWidth="1"/>
    <col min="4489" max="4489" width="13" bestFit="1" customWidth="1"/>
    <col min="4490" max="4490" width="15.77734375" bestFit="1" customWidth="1"/>
    <col min="4491" max="4491" width="13" bestFit="1" customWidth="1"/>
    <col min="4492" max="4492" width="15.77734375" bestFit="1" customWidth="1"/>
    <col min="4493" max="4493" width="13" bestFit="1" customWidth="1"/>
    <col min="4494" max="4494" width="15.77734375" bestFit="1" customWidth="1"/>
    <col min="4495" max="4495" width="13" bestFit="1" customWidth="1"/>
    <col min="4496" max="4496" width="15.77734375" bestFit="1" customWidth="1"/>
    <col min="4497" max="4497" width="13" bestFit="1" customWidth="1"/>
    <col min="4498" max="4498" width="15.77734375" bestFit="1" customWidth="1"/>
    <col min="4499" max="4499" width="13" bestFit="1" customWidth="1"/>
    <col min="4500" max="4500" width="15.77734375" bestFit="1" customWidth="1"/>
    <col min="4501" max="4501" width="13" bestFit="1" customWidth="1"/>
    <col min="4502" max="4502" width="15.77734375" bestFit="1" customWidth="1"/>
    <col min="4503" max="4503" width="13" bestFit="1" customWidth="1"/>
    <col min="4504" max="4504" width="15.77734375" bestFit="1" customWidth="1"/>
    <col min="4505" max="4505" width="13" bestFit="1" customWidth="1"/>
    <col min="4506" max="4506" width="15.77734375" bestFit="1" customWidth="1"/>
    <col min="4507" max="4507" width="13" bestFit="1" customWidth="1"/>
    <col min="4508" max="4508" width="15.77734375" bestFit="1" customWidth="1"/>
    <col min="4509" max="4509" width="13" bestFit="1" customWidth="1"/>
    <col min="4510" max="4510" width="15.77734375" bestFit="1" customWidth="1"/>
    <col min="4511" max="4511" width="13" bestFit="1" customWidth="1"/>
    <col min="4512" max="4512" width="15.77734375" bestFit="1" customWidth="1"/>
    <col min="4513" max="4513" width="13" bestFit="1" customWidth="1"/>
    <col min="4514" max="4514" width="15.77734375" bestFit="1" customWidth="1"/>
    <col min="4515" max="4515" width="13" bestFit="1" customWidth="1"/>
    <col min="4516" max="4516" width="15.77734375" bestFit="1" customWidth="1"/>
    <col min="4517" max="4517" width="13" bestFit="1" customWidth="1"/>
    <col min="4518" max="4518" width="15.77734375" bestFit="1" customWidth="1"/>
    <col min="4519" max="4519" width="13" bestFit="1" customWidth="1"/>
    <col min="4520" max="4520" width="15.77734375" bestFit="1" customWidth="1"/>
    <col min="4521" max="4521" width="13" bestFit="1" customWidth="1"/>
    <col min="4522" max="4522" width="15.77734375" bestFit="1" customWidth="1"/>
    <col min="4523" max="4523" width="13" bestFit="1" customWidth="1"/>
    <col min="4524" max="4524" width="15.77734375" bestFit="1" customWidth="1"/>
    <col min="4525" max="4525" width="13" bestFit="1" customWidth="1"/>
    <col min="4526" max="4526" width="15.77734375" bestFit="1" customWidth="1"/>
    <col min="4527" max="4527" width="13" bestFit="1" customWidth="1"/>
    <col min="4528" max="4528" width="15.77734375" bestFit="1" customWidth="1"/>
    <col min="4529" max="4529" width="13" bestFit="1" customWidth="1"/>
    <col min="4530" max="4530" width="15.77734375" bestFit="1" customWidth="1"/>
    <col min="4531" max="4531" width="13" bestFit="1" customWidth="1"/>
    <col min="4532" max="4532" width="15.77734375" bestFit="1" customWidth="1"/>
    <col min="4533" max="4533" width="13" bestFit="1" customWidth="1"/>
    <col min="4534" max="4534" width="15.77734375" bestFit="1" customWidth="1"/>
    <col min="4535" max="4535" width="13" bestFit="1" customWidth="1"/>
    <col min="4536" max="4536" width="15.77734375" bestFit="1" customWidth="1"/>
    <col min="4537" max="4537" width="13" bestFit="1" customWidth="1"/>
    <col min="4538" max="4538" width="15.77734375" bestFit="1" customWidth="1"/>
    <col min="4539" max="4539" width="13" bestFit="1" customWidth="1"/>
    <col min="4540" max="4540" width="15.77734375" bestFit="1" customWidth="1"/>
    <col min="4541" max="4541" width="13" bestFit="1" customWidth="1"/>
    <col min="4542" max="4542" width="15.77734375" bestFit="1" customWidth="1"/>
    <col min="4543" max="4543" width="13" bestFit="1" customWidth="1"/>
    <col min="4544" max="4544" width="15.77734375" bestFit="1" customWidth="1"/>
    <col min="4545" max="4545" width="13" bestFit="1" customWidth="1"/>
    <col min="4546" max="4546" width="15.77734375" bestFit="1" customWidth="1"/>
    <col min="4547" max="4547" width="13" bestFit="1" customWidth="1"/>
    <col min="4548" max="4548" width="15.77734375" bestFit="1" customWidth="1"/>
    <col min="4549" max="4549" width="13" bestFit="1" customWidth="1"/>
    <col min="4550" max="4550" width="15.77734375" bestFit="1" customWidth="1"/>
    <col min="4551" max="4551" width="13" bestFit="1" customWidth="1"/>
    <col min="4552" max="4552" width="15.77734375" bestFit="1" customWidth="1"/>
    <col min="4553" max="4553" width="13" bestFit="1" customWidth="1"/>
    <col min="4554" max="4554" width="15.77734375" bestFit="1" customWidth="1"/>
    <col min="4555" max="4555" width="13" bestFit="1" customWidth="1"/>
    <col min="4556" max="4556" width="15.77734375" bestFit="1" customWidth="1"/>
    <col min="4557" max="4557" width="13" bestFit="1" customWidth="1"/>
    <col min="4558" max="4558" width="15.77734375" bestFit="1" customWidth="1"/>
    <col min="4559" max="4559" width="13" bestFit="1" customWidth="1"/>
    <col min="4560" max="4560" width="15.77734375" bestFit="1" customWidth="1"/>
    <col min="4561" max="4561" width="13" bestFit="1" customWidth="1"/>
    <col min="4562" max="4562" width="15.77734375" bestFit="1" customWidth="1"/>
    <col min="4563" max="4563" width="13" bestFit="1" customWidth="1"/>
    <col min="4564" max="4564" width="15.77734375" bestFit="1" customWidth="1"/>
    <col min="4565" max="4565" width="13" bestFit="1" customWidth="1"/>
    <col min="4566" max="4566" width="15.77734375" bestFit="1" customWidth="1"/>
    <col min="4567" max="4567" width="13" bestFit="1" customWidth="1"/>
    <col min="4568" max="4568" width="15.77734375" bestFit="1" customWidth="1"/>
    <col min="4569" max="4569" width="13" bestFit="1" customWidth="1"/>
    <col min="4570" max="4570" width="15.77734375" bestFit="1" customWidth="1"/>
    <col min="4571" max="4571" width="13" bestFit="1" customWidth="1"/>
    <col min="4572" max="4572" width="15.77734375" bestFit="1" customWidth="1"/>
    <col min="4573" max="4573" width="13" bestFit="1" customWidth="1"/>
    <col min="4574" max="4574" width="15.77734375" bestFit="1" customWidth="1"/>
    <col min="4575" max="4575" width="13" bestFit="1" customWidth="1"/>
    <col min="4576" max="4576" width="15.77734375" bestFit="1" customWidth="1"/>
    <col min="4577" max="4577" width="13" bestFit="1" customWidth="1"/>
    <col min="4578" max="4578" width="15.77734375" bestFit="1" customWidth="1"/>
    <col min="4579" max="4579" width="13" bestFit="1" customWidth="1"/>
    <col min="4580" max="4580" width="15.77734375" bestFit="1" customWidth="1"/>
    <col min="4581" max="4581" width="13" bestFit="1" customWidth="1"/>
    <col min="4582" max="4582" width="15.77734375" bestFit="1" customWidth="1"/>
    <col min="4583" max="4583" width="13" bestFit="1" customWidth="1"/>
    <col min="4584" max="4584" width="15.77734375" bestFit="1" customWidth="1"/>
    <col min="4585" max="4585" width="13" bestFit="1" customWidth="1"/>
    <col min="4586" max="4586" width="15.77734375" bestFit="1" customWidth="1"/>
    <col min="4587" max="4587" width="13" bestFit="1" customWidth="1"/>
    <col min="4588" max="4588" width="15.77734375" bestFit="1" customWidth="1"/>
    <col min="4589" max="4589" width="13" bestFit="1" customWidth="1"/>
    <col min="4590" max="4590" width="15.77734375" bestFit="1" customWidth="1"/>
    <col min="4591" max="4591" width="13" bestFit="1" customWidth="1"/>
    <col min="4592" max="4592" width="15.77734375" bestFit="1" customWidth="1"/>
    <col min="4593" max="4593" width="13" bestFit="1" customWidth="1"/>
    <col min="4594" max="4594" width="15.77734375" bestFit="1" customWidth="1"/>
    <col min="4595" max="4595" width="13" bestFit="1" customWidth="1"/>
    <col min="4596" max="4596" width="15.77734375" bestFit="1" customWidth="1"/>
    <col min="4597" max="4597" width="13" bestFit="1" customWidth="1"/>
    <col min="4598" max="4598" width="15.77734375" bestFit="1" customWidth="1"/>
    <col min="4599" max="4599" width="13" bestFit="1" customWidth="1"/>
    <col min="4600" max="4600" width="15.77734375" bestFit="1" customWidth="1"/>
    <col min="4601" max="4601" width="13" bestFit="1" customWidth="1"/>
    <col min="4602" max="4602" width="15.77734375" bestFit="1" customWidth="1"/>
    <col min="4603" max="4603" width="13" bestFit="1" customWidth="1"/>
    <col min="4604" max="4604" width="15.77734375" bestFit="1" customWidth="1"/>
    <col min="4605" max="4605" width="13" bestFit="1" customWidth="1"/>
    <col min="4606" max="4606" width="15.77734375" bestFit="1" customWidth="1"/>
    <col min="4607" max="4607" width="13" bestFit="1" customWidth="1"/>
    <col min="4608" max="4608" width="15.77734375" bestFit="1" customWidth="1"/>
    <col min="4609" max="4609" width="13" bestFit="1" customWidth="1"/>
    <col min="4610" max="4610" width="15.77734375" bestFit="1" customWidth="1"/>
    <col min="4611" max="4611" width="13" bestFit="1" customWidth="1"/>
    <col min="4612" max="4612" width="15.77734375" bestFit="1" customWidth="1"/>
    <col min="4613" max="4613" width="13" bestFit="1" customWidth="1"/>
    <col min="4614" max="4614" width="15.77734375" bestFit="1" customWidth="1"/>
    <col min="4615" max="4615" width="13" bestFit="1" customWidth="1"/>
    <col min="4616" max="4616" width="15.77734375" bestFit="1" customWidth="1"/>
    <col min="4617" max="4617" width="13" bestFit="1" customWidth="1"/>
    <col min="4618" max="4618" width="15.77734375" bestFit="1" customWidth="1"/>
    <col min="4619" max="4619" width="13" bestFit="1" customWidth="1"/>
    <col min="4620" max="4620" width="15.77734375" bestFit="1" customWidth="1"/>
    <col min="4621" max="4621" width="13" bestFit="1" customWidth="1"/>
    <col min="4622" max="4622" width="15.77734375" bestFit="1" customWidth="1"/>
    <col min="4623" max="4623" width="13" bestFit="1" customWidth="1"/>
    <col min="4624" max="4624" width="15.77734375" bestFit="1" customWidth="1"/>
    <col min="4625" max="4625" width="13" bestFit="1" customWidth="1"/>
    <col min="4626" max="4626" width="15.77734375" bestFit="1" customWidth="1"/>
    <col min="4627" max="4627" width="13" bestFit="1" customWidth="1"/>
    <col min="4628" max="4628" width="15.77734375" bestFit="1" customWidth="1"/>
    <col min="4629" max="4629" width="13" bestFit="1" customWidth="1"/>
    <col min="4630" max="4630" width="15.77734375" bestFit="1" customWidth="1"/>
    <col min="4631" max="4631" width="13" bestFit="1" customWidth="1"/>
    <col min="4632" max="4632" width="15.77734375" bestFit="1" customWidth="1"/>
    <col min="4633" max="4633" width="13" bestFit="1" customWidth="1"/>
    <col min="4634" max="4634" width="15.77734375" bestFit="1" customWidth="1"/>
    <col min="4635" max="4635" width="13" bestFit="1" customWidth="1"/>
    <col min="4636" max="4636" width="15.77734375" bestFit="1" customWidth="1"/>
    <col min="4637" max="4637" width="13" bestFit="1" customWidth="1"/>
    <col min="4638" max="4638" width="15.77734375" bestFit="1" customWidth="1"/>
    <col min="4639" max="4639" width="13" bestFit="1" customWidth="1"/>
    <col min="4640" max="4640" width="15.77734375" bestFit="1" customWidth="1"/>
    <col min="4641" max="4641" width="13" bestFit="1" customWidth="1"/>
    <col min="4642" max="4642" width="15.77734375" bestFit="1" customWidth="1"/>
    <col min="4643" max="4643" width="13" bestFit="1" customWidth="1"/>
    <col min="4644" max="4644" width="15.77734375" bestFit="1" customWidth="1"/>
    <col min="4645" max="4645" width="13" bestFit="1" customWidth="1"/>
    <col min="4646" max="4646" width="15.77734375" bestFit="1" customWidth="1"/>
    <col min="4647" max="4647" width="13" bestFit="1" customWidth="1"/>
    <col min="4648" max="4648" width="15.77734375" bestFit="1" customWidth="1"/>
    <col min="4649" max="4649" width="13" bestFit="1" customWidth="1"/>
    <col min="4650" max="4650" width="15.77734375" bestFit="1" customWidth="1"/>
    <col min="4651" max="4651" width="13" bestFit="1" customWidth="1"/>
    <col min="4652" max="4652" width="15.77734375" bestFit="1" customWidth="1"/>
    <col min="4653" max="4653" width="13" bestFit="1" customWidth="1"/>
    <col min="4654" max="4654" width="15.77734375" bestFit="1" customWidth="1"/>
    <col min="4655" max="4655" width="13" bestFit="1" customWidth="1"/>
    <col min="4656" max="4656" width="15.77734375" bestFit="1" customWidth="1"/>
    <col min="4657" max="4657" width="13" bestFit="1" customWidth="1"/>
    <col min="4658" max="4658" width="15.77734375" bestFit="1" customWidth="1"/>
    <col min="4659" max="4659" width="13" bestFit="1" customWidth="1"/>
    <col min="4660" max="4660" width="15.77734375" bestFit="1" customWidth="1"/>
    <col min="4661" max="4661" width="13" bestFit="1" customWidth="1"/>
    <col min="4662" max="4662" width="15.77734375" bestFit="1" customWidth="1"/>
    <col min="4663" max="4663" width="13" bestFit="1" customWidth="1"/>
    <col min="4664" max="4664" width="15.77734375" bestFit="1" customWidth="1"/>
    <col min="4665" max="4665" width="13" bestFit="1" customWidth="1"/>
    <col min="4666" max="4666" width="15.77734375" bestFit="1" customWidth="1"/>
    <col min="4667" max="4667" width="13" bestFit="1" customWidth="1"/>
    <col min="4668" max="4668" width="15.77734375" bestFit="1" customWidth="1"/>
    <col min="4669" max="4669" width="13" bestFit="1" customWidth="1"/>
    <col min="4670" max="4670" width="15.77734375" bestFit="1" customWidth="1"/>
    <col min="4671" max="4671" width="13" bestFit="1" customWidth="1"/>
    <col min="4672" max="4672" width="15.77734375" bestFit="1" customWidth="1"/>
    <col min="4673" max="4673" width="13" bestFit="1" customWidth="1"/>
    <col min="4674" max="4674" width="15.77734375" bestFit="1" customWidth="1"/>
    <col min="4675" max="4675" width="13" bestFit="1" customWidth="1"/>
    <col min="4676" max="4676" width="15.77734375" bestFit="1" customWidth="1"/>
    <col min="4677" max="4677" width="13" bestFit="1" customWidth="1"/>
    <col min="4678" max="4678" width="15.77734375" bestFit="1" customWidth="1"/>
    <col min="4679" max="4679" width="13" bestFit="1" customWidth="1"/>
    <col min="4680" max="4680" width="15.77734375" bestFit="1" customWidth="1"/>
    <col min="4681" max="4681" width="13" bestFit="1" customWidth="1"/>
    <col min="4682" max="4682" width="15.77734375" bestFit="1" customWidth="1"/>
    <col min="4683" max="4683" width="13" bestFit="1" customWidth="1"/>
    <col min="4684" max="4684" width="15.77734375" bestFit="1" customWidth="1"/>
    <col min="4685" max="4685" width="13" bestFit="1" customWidth="1"/>
    <col min="4686" max="4686" width="15.77734375" bestFit="1" customWidth="1"/>
    <col min="4687" max="4687" width="13" bestFit="1" customWidth="1"/>
    <col min="4688" max="4688" width="15.77734375" bestFit="1" customWidth="1"/>
    <col min="4689" max="4689" width="13" bestFit="1" customWidth="1"/>
    <col min="4690" max="4690" width="15.77734375" bestFit="1" customWidth="1"/>
    <col min="4691" max="4691" width="13" bestFit="1" customWidth="1"/>
    <col min="4692" max="4692" width="15.77734375" bestFit="1" customWidth="1"/>
    <col min="4693" max="4693" width="13" bestFit="1" customWidth="1"/>
    <col min="4694" max="4694" width="15.77734375" bestFit="1" customWidth="1"/>
    <col min="4695" max="4695" width="13" bestFit="1" customWidth="1"/>
    <col min="4696" max="4696" width="15.77734375" bestFit="1" customWidth="1"/>
    <col min="4697" max="4697" width="13" bestFit="1" customWidth="1"/>
    <col min="4698" max="4698" width="15.77734375" bestFit="1" customWidth="1"/>
    <col min="4699" max="4699" width="13" bestFit="1" customWidth="1"/>
    <col min="4700" max="4700" width="15.77734375" bestFit="1" customWidth="1"/>
    <col min="4701" max="4701" width="13" bestFit="1" customWidth="1"/>
    <col min="4702" max="4702" width="15.77734375" bestFit="1" customWidth="1"/>
    <col min="4703" max="4703" width="13" bestFit="1" customWidth="1"/>
    <col min="4704" max="4704" width="15.77734375" bestFit="1" customWidth="1"/>
    <col min="4705" max="4705" width="13" bestFit="1" customWidth="1"/>
    <col min="4706" max="4706" width="15.77734375" bestFit="1" customWidth="1"/>
    <col min="4707" max="4707" width="13" bestFit="1" customWidth="1"/>
    <col min="4708" max="4708" width="15.77734375" bestFit="1" customWidth="1"/>
    <col min="4709" max="4709" width="13" bestFit="1" customWidth="1"/>
    <col min="4710" max="4710" width="15.77734375" bestFit="1" customWidth="1"/>
    <col min="4711" max="4711" width="13" bestFit="1" customWidth="1"/>
    <col min="4712" max="4712" width="15.77734375" bestFit="1" customWidth="1"/>
    <col min="4713" max="4713" width="13" bestFit="1" customWidth="1"/>
    <col min="4714" max="4714" width="15.77734375" bestFit="1" customWidth="1"/>
    <col min="4715" max="4715" width="13" bestFit="1" customWidth="1"/>
    <col min="4716" max="4716" width="15.77734375" bestFit="1" customWidth="1"/>
    <col min="4717" max="4717" width="13" bestFit="1" customWidth="1"/>
    <col min="4718" max="4718" width="15.77734375" bestFit="1" customWidth="1"/>
    <col min="4719" max="4719" width="13" bestFit="1" customWidth="1"/>
    <col min="4720" max="4720" width="15.77734375" bestFit="1" customWidth="1"/>
    <col min="4721" max="4721" width="13" bestFit="1" customWidth="1"/>
    <col min="4722" max="4722" width="15.77734375" bestFit="1" customWidth="1"/>
    <col min="4723" max="4723" width="13" bestFit="1" customWidth="1"/>
    <col min="4724" max="4724" width="15.77734375" bestFit="1" customWidth="1"/>
    <col min="4725" max="4725" width="13" bestFit="1" customWidth="1"/>
    <col min="4726" max="4726" width="15.77734375" bestFit="1" customWidth="1"/>
    <col min="4727" max="4727" width="13" bestFit="1" customWidth="1"/>
    <col min="4728" max="4728" width="15.77734375" bestFit="1" customWidth="1"/>
    <col min="4729" max="4729" width="13" bestFit="1" customWidth="1"/>
    <col min="4730" max="4730" width="15.77734375" bestFit="1" customWidth="1"/>
    <col min="4731" max="4731" width="13" bestFit="1" customWidth="1"/>
    <col min="4732" max="4732" width="15.77734375" bestFit="1" customWidth="1"/>
    <col min="4733" max="4733" width="13" bestFit="1" customWidth="1"/>
    <col min="4734" max="4734" width="15.77734375" bestFit="1" customWidth="1"/>
    <col min="4735" max="4735" width="13" bestFit="1" customWidth="1"/>
    <col min="4736" max="4736" width="15.77734375" bestFit="1" customWidth="1"/>
    <col min="4737" max="4737" width="13" bestFit="1" customWidth="1"/>
    <col min="4738" max="4738" width="15.77734375" bestFit="1" customWidth="1"/>
    <col min="4739" max="4739" width="13" bestFit="1" customWidth="1"/>
    <col min="4740" max="4740" width="15.77734375" bestFit="1" customWidth="1"/>
    <col min="4741" max="4741" width="13" bestFit="1" customWidth="1"/>
    <col min="4742" max="4742" width="15.77734375" bestFit="1" customWidth="1"/>
    <col min="4743" max="4743" width="13" bestFit="1" customWidth="1"/>
    <col min="4744" max="4744" width="15.77734375" bestFit="1" customWidth="1"/>
    <col min="4745" max="4745" width="13" bestFit="1" customWidth="1"/>
    <col min="4746" max="4746" width="15.77734375" bestFit="1" customWidth="1"/>
    <col min="4747" max="4747" width="13" bestFit="1" customWidth="1"/>
    <col min="4748" max="4748" width="15.77734375" bestFit="1" customWidth="1"/>
    <col min="4749" max="4749" width="13" bestFit="1" customWidth="1"/>
    <col min="4750" max="4750" width="15.77734375" bestFit="1" customWidth="1"/>
    <col min="4751" max="4751" width="13" bestFit="1" customWidth="1"/>
    <col min="4752" max="4752" width="15.77734375" bestFit="1" customWidth="1"/>
    <col min="4753" max="4753" width="13" bestFit="1" customWidth="1"/>
    <col min="4754" max="4754" width="15.77734375" bestFit="1" customWidth="1"/>
    <col min="4755" max="4755" width="13" bestFit="1" customWidth="1"/>
    <col min="4756" max="4756" width="15.77734375" bestFit="1" customWidth="1"/>
    <col min="4757" max="4757" width="13" bestFit="1" customWidth="1"/>
    <col min="4758" max="4758" width="15.77734375" bestFit="1" customWidth="1"/>
    <col min="4759" max="4759" width="13" bestFit="1" customWidth="1"/>
    <col min="4760" max="4760" width="15.77734375" bestFit="1" customWidth="1"/>
    <col min="4761" max="4761" width="13" bestFit="1" customWidth="1"/>
    <col min="4762" max="4762" width="15.77734375" bestFit="1" customWidth="1"/>
    <col min="4763" max="4763" width="13" bestFit="1" customWidth="1"/>
    <col min="4764" max="4764" width="15.77734375" bestFit="1" customWidth="1"/>
    <col min="4765" max="4765" width="13" bestFit="1" customWidth="1"/>
    <col min="4766" max="4766" width="15.77734375" bestFit="1" customWidth="1"/>
    <col min="4767" max="4767" width="13" bestFit="1" customWidth="1"/>
    <col min="4768" max="4768" width="15.77734375" bestFit="1" customWidth="1"/>
    <col min="4769" max="4769" width="13" bestFit="1" customWidth="1"/>
    <col min="4770" max="4770" width="15.77734375" bestFit="1" customWidth="1"/>
    <col min="4771" max="4771" width="13" bestFit="1" customWidth="1"/>
    <col min="4772" max="4772" width="15.77734375" bestFit="1" customWidth="1"/>
    <col min="4773" max="4773" width="13" bestFit="1" customWidth="1"/>
    <col min="4774" max="4774" width="15.77734375" bestFit="1" customWidth="1"/>
    <col min="4775" max="4775" width="13" bestFit="1" customWidth="1"/>
    <col min="4776" max="4776" width="15.77734375" bestFit="1" customWidth="1"/>
    <col min="4777" max="4777" width="13" bestFit="1" customWidth="1"/>
    <col min="4778" max="4778" width="15.77734375" bestFit="1" customWidth="1"/>
    <col min="4779" max="4779" width="13" bestFit="1" customWidth="1"/>
    <col min="4780" max="4780" width="15.77734375" bestFit="1" customWidth="1"/>
    <col min="4781" max="4781" width="13" bestFit="1" customWidth="1"/>
    <col min="4782" max="4782" width="15.77734375" bestFit="1" customWidth="1"/>
    <col min="4783" max="4783" width="13" bestFit="1" customWidth="1"/>
    <col min="4784" max="4784" width="15.77734375" bestFit="1" customWidth="1"/>
    <col min="4785" max="4785" width="13" bestFit="1" customWidth="1"/>
    <col min="4786" max="4786" width="15.77734375" bestFit="1" customWidth="1"/>
    <col min="4787" max="4787" width="13" bestFit="1" customWidth="1"/>
    <col min="4788" max="4788" width="15.77734375" bestFit="1" customWidth="1"/>
    <col min="4789" max="4789" width="13" bestFit="1" customWidth="1"/>
    <col min="4790" max="4790" width="15.77734375" bestFit="1" customWidth="1"/>
    <col min="4791" max="4791" width="13" bestFit="1" customWidth="1"/>
    <col min="4792" max="4792" width="15.77734375" bestFit="1" customWidth="1"/>
    <col min="4793" max="4793" width="13" bestFit="1" customWidth="1"/>
    <col min="4794" max="4794" width="15.77734375" bestFit="1" customWidth="1"/>
    <col min="4795" max="4795" width="13" bestFit="1" customWidth="1"/>
    <col min="4796" max="4796" width="15.77734375" bestFit="1" customWidth="1"/>
    <col min="4797" max="4797" width="13" bestFit="1" customWidth="1"/>
    <col min="4798" max="4798" width="15.77734375" bestFit="1" customWidth="1"/>
    <col min="4799" max="4799" width="13" bestFit="1" customWidth="1"/>
    <col min="4800" max="4800" width="15.77734375" bestFit="1" customWidth="1"/>
    <col min="4801" max="4801" width="13" bestFit="1" customWidth="1"/>
    <col min="4802" max="4802" width="15.77734375" bestFit="1" customWidth="1"/>
    <col min="4803" max="4803" width="13" bestFit="1" customWidth="1"/>
    <col min="4804" max="4804" width="15.77734375" bestFit="1" customWidth="1"/>
    <col min="4805" max="4805" width="13" bestFit="1" customWidth="1"/>
    <col min="4806" max="4806" width="15.77734375" bestFit="1" customWidth="1"/>
    <col min="4807" max="4807" width="13" bestFit="1" customWidth="1"/>
    <col min="4808" max="4808" width="15.77734375" bestFit="1" customWidth="1"/>
    <col min="4809" max="4809" width="13" bestFit="1" customWidth="1"/>
    <col min="4810" max="4810" width="15.77734375" bestFit="1" customWidth="1"/>
    <col min="4811" max="4811" width="13" bestFit="1" customWidth="1"/>
    <col min="4812" max="4812" width="15.77734375" bestFit="1" customWidth="1"/>
    <col min="4813" max="4813" width="13" bestFit="1" customWidth="1"/>
    <col min="4814" max="4814" width="15.77734375" bestFit="1" customWidth="1"/>
    <col min="4815" max="4815" width="13" bestFit="1" customWidth="1"/>
    <col min="4816" max="4816" width="15.77734375" bestFit="1" customWidth="1"/>
    <col min="4817" max="4817" width="13" bestFit="1" customWidth="1"/>
    <col min="4818" max="4818" width="15.77734375" bestFit="1" customWidth="1"/>
    <col min="4819" max="4819" width="13" bestFit="1" customWidth="1"/>
    <col min="4820" max="4820" width="15.77734375" bestFit="1" customWidth="1"/>
    <col min="4821" max="4821" width="13" bestFit="1" customWidth="1"/>
    <col min="4822" max="4822" width="15.77734375" bestFit="1" customWidth="1"/>
    <col min="4823" max="4823" width="13" bestFit="1" customWidth="1"/>
    <col min="4824" max="4824" width="15.77734375" bestFit="1" customWidth="1"/>
    <col min="4825" max="4825" width="13" bestFit="1" customWidth="1"/>
    <col min="4826" max="4826" width="15.77734375" bestFit="1" customWidth="1"/>
    <col min="4827" max="4827" width="13" bestFit="1" customWidth="1"/>
    <col min="4828" max="4828" width="15.77734375" bestFit="1" customWidth="1"/>
    <col min="4829" max="4829" width="13" bestFit="1" customWidth="1"/>
    <col min="4830" max="4830" width="15.77734375" bestFit="1" customWidth="1"/>
    <col min="4831" max="4831" width="13" bestFit="1" customWidth="1"/>
    <col min="4832" max="4832" width="15.77734375" bestFit="1" customWidth="1"/>
    <col min="4833" max="4833" width="13" bestFit="1" customWidth="1"/>
    <col min="4834" max="4834" width="15.77734375" bestFit="1" customWidth="1"/>
    <col min="4835" max="4835" width="13" bestFit="1" customWidth="1"/>
    <col min="4836" max="4836" width="15.77734375" bestFit="1" customWidth="1"/>
    <col min="4837" max="4837" width="13" bestFit="1" customWidth="1"/>
    <col min="4838" max="4838" width="15.77734375" bestFit="1" customWidth="1"/>
    <col min="4839" max="4839" width="13" bestFit="1" customWidth="1"/>
    <col min="4840" max="4840" width="15.77734375" bestFit="1" customWidth="1"/>
    <col min="4841" max="4841" width="13" bestFit="1" customWidth="1"/>
    <col min="4842" max="4842" width="15.77734375" bestFit="1" customWidth="1"/>
    <col min="4843" max="4843" width="13" bestFit="1" customWidth="1"/>
    <col min="4844" max="4844" width="15.77734375" bestFit="1" customWidth="1"/>
    <col min="4845" max="4845" width="13" bestFit="1" customWidth="1"/>
    <col min="4846" max="4846" width="15.77734375" bestFit="1" customWidth="1"/>
    <col min="4847" max="4847" width="13" bestFit="1" customWidth="1"/>
    <col min="4848" max="4848" width="15.77734375" bestFit="1" customWidth="1"/>
    <col min="4849" max="4849" width="13" bestFit="1" customWidth="1"/>
    <col min="4850" max="4850" width="15.77734375" bestFit="1" customWidth="1"/>
    <col min="4851" max="4851" width="13" bestFit="1" customWidth="1"/>
    <col min="4852" max="4852" width="15.77734375" bestFit="1" customWidth="1"/>
    <col min="4853" max="4853" width="13" bestFit="1" customWidth="1"/>
    <col min="4854" max="4854" width="15.77734375" bestFit="1" customWidth="1"/>
    <col min="4855" max="4855" width="13" bestFit="1" customWidth="1"/>
    <col min="4856" max="4856" width="15.77734375" bestFit="1" customWidth="1"/>
    <col min="4857" max="4857" width="13" bestFit="1" customWidth="1"/>
    <col min="4858" max="4858" width="15.77734375" bestFit="1" customWidth="1"/>
    <col min="4859" max="4859" width="13" bestFit="1" customWidth="1"/>
    <col min="4860" max="4860" width="15.77734375" bestFit="1" customWidth="1"/>
    <col min="4861" max="4861" width="13" bestFit="1" customWidth="1"/>
    <col min="4862" max="4862" width="15.77734375" bestFit="1" customWidth="1"/>
    <col min="4863" max="4863" width="13" bestFit="1" customWidth="1"/>
    <col min="4864" max="4864" width="15.77734375" bestFit="1" customWidth="1"/>
    <col min="4865" max="4865" width="13" bestFit="1" customWidth="1"/>
    <col min="4866" max="4866" width="15.77734375" bestFit="1" customWidth="1"/>
    <col min="4867" max="4867" width="13" bestFit="1" customWidth="1"/>
    <col min="4868" max="4868" width="15.77734375" bestFit="1" customWidth="1"/>
    <col min="4869" max="4869" width="13" bestFit="1" customWidth="1"/>
    <col min="4870" max="4870" width="15.77734375" bestFit="1" customWidth="1"/>
    <col min="4871" max="4871" width="13" bestFit="1" customWidth="1"/>
    <col min="4872" max="4872" width="15.77734375" bestFit="1" customWidth="1"/>
    <col min="4873" max="4873" width="13" bestFit="1" customWidth="1"/>
    <col min="4874" max="4874" width="15.77734375" bestFit="1" customWidth="1"/>
    <col min="4875" max="4875" width="13" bestFit="1" customWidth="1"/>
    <col min="4876" max="4876" width="15.77734375" bestFit="1" customWidth="1"/>
    <col min="4877" max="4877" width="13" bestFit="1" customWidth="1"/>
    <col min="4878" max="4878" width="15.77734375" bestFit="1" customWidth="1"/>
    <col min="4879" max="4879" width="13" bestFit="1" customWidth="1"/>
    <col min="4880" max="4880" width="15.77734375" bestFit="1" customWidth="1"/>
    <col min="4881" max="4881" width="13" bestFit="1" customWidth="1"/>
    <col min="4882" max="4882" width="15.77734375" bestFit="1" customWidth="1"/>
    <col min="4883" max="4883" width="13" bestFit="1" customWidth="1"/>
    <col min="4884" max="4884" width="15.77734375" bestFit="1" customWidth="1"/>
    <col min="4885" max="4885" width="13" bestFit="1" customWidth="1"/>
    <col min="4886" max="4886" width="15.77734375" bestFit="1" customWidth="1"/>
    <col min="4887" max="4887" width="13" bestFit="1" customWidth="1"/>
    <col min="4888" max="4888" width="15.77734375" bestFit="1" customWidth="1"/>
    <col min="4889" max="4889" width="13" bestFit="1" customWidth="1"/>
    <col min="4890" max="4890" width="15.77734375" bestFit="1" customWidth="1"/>
    <col min="4891" max="4891" width="13" bestFit="1" customWidth="1"/>
    <col min="4892" max="4892" width="15.77734375" bestFit="1" customWidth="1"/>
    <col min="4893" max="4893" width="13" bestFit="1" customWidth="1"/>
    <col min="4894" max="4894" width="15.77734375" bestFit="1" customWidth="1"/>
    <col min="4895" max="4895" width="13" bestFit="1" customWidth="1"/>
    <col min="4896" max="4896" width="15.77734375" bestFit="1" customWidth="1"/>
    <col min="4897" max="4897" width="13" bestFit="1" customWidth="1"/>
    <col min="4898" max="4898" width="15.77734375" bestFit="1" customWidth="1"/>
    <col min="4899" max="4899" width="13" bestFit="1" customWidth="1"/>
    <col min="4900" max="4900" width="15.77734375" bestFit="1" customWidth="1"/>
    <col min="4901" max="4901" width="13" bestFit="1" customWidth="1"/>
    <col min="4902" max="4902" width="15.77734375" bestFit="1" customWidth="1"/>
    <col min="4903" max="4903" width="13" bestFit="1" customWidth="1"/>
    <col min="4904" max="4904" width="15.77734375" bestFit="1" customWidth="1"/>
    <col min="4905" max="4905" width="13" bestFit="1" customWidth="1"/>
    <col min="4906" max="4906" width="15.77734375" bestFit="1" customWidth="1"/>
    <col min="4907" max="4907" width="13" bestFit="1" customWidth="1"/>
    <col min="4908" max="4908" width="15.77734375" bestFit="1" customWidth="1"/>
    <col min="4909" max="4909" width="13" bestFit="1" customWidth="1"/>
    <col min="4910" max="4910" width="15.77734375" bestFit="1" customWidth="1"/>
    <col min="4911" max="4911" width="13" bestFit="1" customWidth="1"/>
    <col min="4912" max="4912" width="15.77734375" bestFit="1" customWidth="1"/>
    <col min="4913" max="4913" width="13" bestFit="1" customWidth="1"/>
    <col min="4914" max="4914" width="15.77734375" bestFit="1" customWidth="1"/>
    <col min="4915" max="4915" width="13" bestFit="1" customWidth="1"/>
    <col min="4916" max="4916" width="15.77734375" bestFit="1" customWidth="1"/>
    <col min="4917" max="4917" width="13" bestFit="1" customWidth="1"/>
    <col min="4918" max="4918" width="15.77734375" bestFit="1" customWidth="1"/>
    <col min="4919" max="4919" width="13" bestFit="1" customWidth="1"/>
    <col min="4920" max="4920" width="15.77734375" bestFit="1" customWidth="1"/>
    <col min="4921" max="4921" width="13" bestFit="1" customWidth="1"/>
    <col min="4922" max="4922" width="15.77734375" bestFit="1" customWidth="1"/>
    <col min="4923" max="4923" width="13" bestFit="1" customWidth="1"/>
    <col min="4924" max="4924" width="15.77734375" bestFit="1" customWidth="1"/>
    <col min="4925" max="4925" width="13" bestFit="1" customWidth="1"/>
    <col min="4926" max="4926" width="15.77734375" bestFit="1" customWidth="1"/>
    <col min="4927" max="4927" width="13" bestFit="1" customWidth="1"/>
    <col min="4928" max="4928" width="15.77734375" bestFit="1" customWidth="1"/>
    <col min="4929" max="4929" width="13" bestFit="1" customWidth="1"/>
    <col min="4930" max="4930" width="15.77734375" bestFit="1" customWidth="1"/>
    <col min="4931" max="4931" width="13" bestFit="1" customWidth="1"/>
    <col min="4932" max="4932" width="15.77734375" bestFit="1" customWidth="1"/>
    <col min="4933" max="4933" width="13" bestFit="1" customWidth="1"/>
    <col min="4934" max="4934" width="15.77734375" bestFit="1" customWidth="1"/>
    <col min="4935" max="4935" width="13" bestFit="1" customWidth="1"/>
    <col min="4936" max="4936" width="15.77734375" bestFit="1" customWidth="1"/>
    <col min="4937" max="4937" width="13" bestFit="1" customWidth="1"/>
    <col min="4938" max="4938" width="15.77734375" bestFit="1" customWidth="1"/>
    <col min="4939" max="4939" width="13" bestFit="1" customWidth="1"/>
    <col min="4940" max="4940" width="15.77734375" bestFit="1" customWidth="1"/>
    <col min="4941" max="4941" width="13" bestFit="1" customWidth="1"/>
    <col min="4942" max="4942" width="15.77734375" bestFit="1" customWidth="1"/>
    <col min="4943" max="4943" width="13" bestFit="1" customWidth="1"/>
    <col min="4944" max="4944" width="15.77734375" bestFit="1" customWidth="1"/>
    <col min="4945" max="4945" width="13" bestFit="1" customWidth="1"/>
    <col min="4946" max="4946" width="15.77734375" bestFit="1" customWidth="1"/>
    <col min="4947" max="4947" width="13" bestFit="1" customWidth="1"/>
    <col min="4948" max="4948" width="15.77734375" bestFit="1" customWidth="1"/>
    <col min="4949" max="4949" width="13" bestFit="1" customWidth="1"/>
    <col min="4950" max="4950" width="15.77734375" bestFit="1" customWidth="1"/>
    <col min="4951" max="4951" width="13" bestFit="1" customWidth="1"/>
    <col min="4952" max="4952" width="15.77734375" bestFit="1" customWidth="1"/>
    <col min="4953" max="4953" width="13" bestFit="1" customWidth="1"/>
    <col min="4954" max="4954" width="15.77734375" bestFit="1" customWidth="1"/>
    <col min="4955" max="4955" width="13" bestFit="1" customWidth="1"/>
    <col min="4956" max="4956" width="15.77734375" bestFit="1" customWidth="1"/>
    <col min="4957" max="4957" width="13" bestFit="1" customWidth="1"/>
    <col min="4958" max="4958" width="15.77734375" bestFit="1" customWidth="1"/>
    <col min="4959" max="4959" width="13" bestFit="1" customWidth="1"/>
    <col min="4960" max="4960" width="15.77734375" bestFit="1" customWidth="1"/>
    <col min="4961" max="4961" width="13" bestFit="1" customWidth="1"/>
    <col min="4962" max="4962" width="15.77734375" bestFit="1" customWidth="1"/>
    <col min="4963" max="4963" width="13" bestFit="1" customWidth="1"/>
    <col min="4964" max="4964" width="15.77734375" bestFit="1" customWidth="1"/>
    <col min="4965" max="4965" width="13" bestFit="1" customWidth="1"/>
    <col min="4966" max="4966" width="15.77734375" bestFit="1" customWidth="1"/>
    <col min="4967" max="4967" width="13" bestFit="1" customWidth="1"/>
    <col min="4968" max="4968" width="15.77734375" bestFit="1" customWidth="1"/>
    <col min="4969" max="4969" width="13" bestFit="1" customWidth="1"/>
    <col min="4970" max="4970" width="15.77734375" bestFit="1" customWidth="1"/>
    <col min="4971" max="4971" width="13" bestFit="1" customWidth="1"/>
    <col min="4972" max="4972" width="15.77734375" bestFit="1" customWidth="1"/>
    <col min="4973" max="4973" width="13" bestFit="1" customWidth="1"/>
    <col min="4974" max="4974" width="15.77734375" bestFit="1" customWidth="1"/>
    <col min="4975" max="4975" width="13" bestFit="1" customWidth="1"/>
    <col min="4976" max="4976" width="15.77734375" bestFit="1" customWidth="1"/>
    <col min="4977" max="4977" width="13" bestFit="1" customWidth="1"/>
    <col min="4978" max="4978" width="15.77734375" bestFit="1" customWidth="1"/>
    <col min="4979" max="4979" width="13" bestFit="1" customWidth="1"/>
    <col min="4980" max="4980" width="15.77734375" bestFit="1" customWidth="1"/>
    <col min="4981" max="4981" width="13" bestFit="1" customWidth="1"/>
    <col min="4982" max="4982" width="15.77734375" bestFit="1" customWidth="1"/>
    <col min="4983" max="4983" width="13" bestFit="1" customWidth="1"/>
    <col min="4984" max="4984" width="15.77734375" bestFit="1" customWidth="1"/>
    <col min="4985" max="4985" width="13" bestFit="1" customWidth="1"/>
    <col min="4986" max="4986" width="15.77734375" bestFit="1" customWidth="1"/>
    <col min="4987" max="4987" width="13" bestFit="1" customWidth="1"/>
    <col min="4988" max="4988" width="15.77734375" bestFit="1" customWidth="1"/>
    <col min="4989" max="4989" width="13" bestFit="1" customWidth="1"/>
    <col min="4990" max="4990" width="15.77734375" bestFit="1" customWidth="1"/>
    <col min="4991" max="4991" width="13" bestFit="1" customWidth="1"/>
    <col min="4992" max="4992" width="15.77734375" bestFit="1" customWidth="1"/>
    <col min="4993" max="4993" width="13" bestFit="1" customWidth="1"/>
    <col min="4994" max="4994" width="15.77734375" bestFit="1" customWidth="1"/>
    <col min="4995" max="4995" width="13" bestFit="1" customWidth="1"/>
    <col min="4996" max="4996" width="15.77734375" bestFit="1" customWidth="1"/>
    <col min="4997" max="4997" width="13" bestFit="1" customWidth="1"/>
    <col min="4998" max="4998" width="15.77734375" bestFit="1" customWidth="1"/>
    <col min="4999" max="4999" width="13" bestFit="1" customWidth="1"/>
    <col min="5000" max="5000" width="15.77734375" bestFit="1" customWidth="1"/>
    <col min="5001" max="5001" width="13" bestFit="1" customWidth="1"/>
    <col min="5002" max="5002" width="15.77734375" bestFit="1" customWidth="1"/>
    <col min="5003" max="5003" width="13" bestFit="1" customWidth="1"/>
    <col min="5004" max="5004" width="15.77734375" bestFit="1" customWidth="1"/>
    <col min="5005" max="5005" width="13" bestFit="1" customWidth="1"/>
    <col min="5006" max="5006" width="15.77734375" bestFit="1" customWidth="1"/>
    <col min="5007" max="5007" width="13" bestFit="1" customWidth="1"/>
    <col min="5008" max="5008" width="15.77734375" bestFit="1" customWidth="1"/>
    <col min="5009" max="5009" width="13" bestFit="1" customWidth="1"/>
    <col min="5010" max="5010" width="15.77734375" bestFit="1" customWidth="1"/>
    <col min="5011" max="5011" width="13" bestFit="1" customWidth="1"/>
    <col min="5012" max="5012" width="15.77734375" bestFit="1" customWidth="1"/>
    <col min="5013" max="5013" width="13" bestFit="1" customWidth="1"/>
    <col min="5014" max="5014" width="15.77734375" bestFit="1" customWidth="1"/>
    <col min="5015" max="5015" width="13" bestFit="1" customWidth="1"/>
    <col min="5016" max="5016" width="15.77734375" bestFit="1" customWidth="1"/>
    <col min="5017" max="5017" width="13" bestFit="1" customWidth="1"/>
    <col min="5018" max="5018" width="15.77734375" bestFit="1" customWidth="1"/>
    <col min="5019" max="5019" width="13" bestFit="1" customWidth="1"/>
    <col min="5020" max="5020" width="15.77734375" bestFit="1" customWidth="1"/>
    <col min="5021" max="5021" width="13" bestFit="1" customWidth="1"/>
    <col min="5022" max="5022" width="15.77734375" bestFit="1" customWidth="1"/>
    <col min="5023" max="5023" width="13" bestFit="1" customWidth="1"/>
    <col min="5024" max="5024" width="15.77734375" bestFit="1" customWidth="1"/>
    <col min="5025" max="5025" width="13" bestFit="1" customWidth="1"/>
    <col min="5026" max="5026" width="15.77734375" bestFit="1" customWidth="1"/>
    <col min="5027" max="5027" width="13" bestFit="1" customWidth="1"/>
    <col min="5028" max="5028" width="15.77734375" bestFit="1" customWidth="1"/>
    <col min="5029" max="5029" width="13" bestFit="1" customWidth="1"/>
    <col min="5030" max="5030" width="15.77734375" bestFit="1" customWidth="1"/>
    <col min="5031" max="5031" width="13" bestFit="1" customWidth="1"/>
    <col min="5032" max="5032" width="15.77734375" bestFit="1" customWidth="1"/>
    <col min="5033" max="5033" width="13" bestFit="1" customWidth="1"/>
    <col min="5034" max="5034" width="15.77734375" bestFit="1" customWidth="1"/>
    <col min="5035" max="5035" width="13" bestFit="1" customWidth="1"/>
    <col min="5036" max="5036" width="15.77734375" bestFit="1" customWidth="1"/>
    <col min="5037" max="5037" width="13" bestFit="1" customWidth="1"/>
    <col min="5038" max="5038" width="15.77734375" bestFit="1" customWidth="1"/>
    <col min="5039" max="5039" width="13" bestFit="1" customWidth="1"/>
    <col min="5040" max="5040" width="15.77734375" bestFit="1" customWidth="1"/>
    <col min="5041" max="5041" width="13" bestFit="1" customWidth="1"/>
    <col min="5042" max="5042" width="15.77734375" bestFit="1" customWidth="1"/>
    <col min="5043" max="5043" width="13" bestFit="1" customWidth="1"/>
    <col min="5044" max="5044" width="15.77734375" bestFit="1" customWidth="1"/>
    <col min="5045" max="5045" width="13" bestFit="1" customWidth="1"/>
    <col min="5046" max="5046" width="15.77734375" bestFit="1" customWidth="1"/>
    <col min="5047" max="5047" width="13" bestFit="1" customWidth="1"/>
    <col min="5048" max="5048" width="15.77734375" bestFit="1" customWidth="1"/>
    <col min="5049" max="5049" width="13" bestFit="1" customWidth="1"/>
    <col min="5050" max="5050" width="15.77734375" bestFit="1" customWidth="1"/>
    <col min="5051" max="5051" width="13" bestFit="1" customWidth="1"/>
    <col min="5052" max="5052" width="15.77734375" bestFit="1" customWidth="1"/>
    <col min="5053" max="5053" width="13" bestFit="1" customWidth="1"/>
    <col min="5054" max="5054" width="15.77734375" bestFit="1" customWidth="1"/>
    <col min="5055" max="5055" width="13" bestFit="1" customWidth="1"/>
    <col min="5056" max="5056" width="15.77734375" bestFit="1" customWidth="1"/>
    <col min="5057" max="5057" width="13" bestFit="1" customWidth="1"/>
    <col min="5058" max="5058" width="15.77734375" bestFit="1" customWidth="1"/>
    <col min="5059" max="5059" width="13" bestFit="1" customWidth="1"/>
    <col min="5060" max="5060" width="15.77734375" bestFit="1" customWidth="1"/>
    <col min="5061" max="5061" width="13" bestFit="1" customWidth="1"/>
    <col min="5062" max="5062" width="15.77734375" bestFit="1" customWidth="1"/>
    <col min="5063" max="5063" width="13" bestFit="1" customWidth="1"/>
    <col min="5064" max="5064" width="15.77734375" bestFit="1" customWidth="1"/>
    <col min="5065" max="5065" width="13" bestFit="1" customWidth="1"/>
    <col min="5066" max="5066" width="15.77734375" bestFit="1" customWidth="1"/>
    <col min="5067" max="5067" width="13" bestFit="1" customWidth="1"/>
    <col min="5068" max="5068" width="15.77734375" bestFit="1" customWidth="1"/>
    <col min="5069" max="5069" width="13" bestFit="1" customWidth="1"/>
    <col min="5070" max="5070" width="15.77734375" bestFit="1" customWidth="1"/>
    <col min="5071" max="5071" width="13" bestFit="1" customWidth="1"/>
    <col min="5072" max="5072" width="15.77734375" bestFit="1" customWidth="1"/>
    <col min="5073" max="5073" width="13" bestFit="1" customWidth="1"/>
    <col min="5074" max="5074" width="15.77734375" bestFit="1" customWidth="1"/>
    <col min="5075" max="5075" width="13" bestFit="1" customWidth="1"/>
    <col min="5076" max="5076" width="15.77734375" bestFit="1" customWidth="1"/>
    <col min="5077" max="5077" width="13" bestFit="1" customWidth="1"/>
    <col min="5078" max="5078" width="15.77734375" bestFit="1" customWidth="1"/>
    <col min="5079" max="5079" width="13" bestFit="1" customWidth="1"/>
    <col min="5080" max="5080" width="15.77734375" bestFit="1" customWidth="1"/>
    <col min="5081" max="5081" width="13" bestFit="1" customWidth="1"/>
    <col min="5082" max="5082" width="15.77734375" bestFit="1" customWidth="1"/>
    <col min="5083" max="5083" width="13" bestFit="1" customWidth="1"/>
    <col min="5084" max="5084" width="15.77734375" bestFit="1" customWidth="1"/>
    <col min="5085" max="5085" width="13" bestFit="1" customWidth="1"/>
    <col min="5086" max="5086" width="15.77734375" bestFit="1" customWidth="1"/>
    <col min="5087" max="5087" width="13" bestFit="1" customWidth="1"/>
    <col min="5088" max="5088" width="15.77734375" bestFit="1" customWidth="1"/>
    <col min="5089" max="5089" width="13" bestFit="1" customWidth="1"/>
    <col min="5090" max="5090" width="15.77734375" bestFit="1" customWidth="1"/>
    <col min="5091" max="5091" width="13" bestFit="1" customWidth="1"/>
    <col min="5092" max="5092" width="15.77734375" bestFit="1" customWidth="1"/>
    <col min="5093" max="5093" width="13" bestFit="1" customWidth="1"/>
    <col min="5094" max="5094" width="15.77734375" bestFit="1" customWidth="1"/>
    <col min="5095" max="5095" width="13" bestFit="1" customWidth="1"/>
    <col min="5096" max="5096" width="15.77734375" bestFit="1" customWidth="1"/>
    <col min="5097" max="5097" width="13" bestFit="1" customWidth="1"/>
    <col min="5098" max="5098" width="15.77734375" bestFit="1" customWidth="1"/>
    <col min="5099" max="5099" width="13" bestFit="1" customWidth="1"/>
    <col min="5100" max="5100" width="15.77734375" bestFit="1" customWidth="1"/>
    <col min="5101" max="5101" width="13" bestFit="1" customWidth="1"/>
    <col min="5102" max="5102" width="15.77734375" bestFit="1" customWidth="1"/>
    <col min="5103" max="5103" width="13" bestFit="1" customWidth="1"/>
    <col min="5104" max="5104" width="15.77734375" bestFit="1" customWidth="1"/>
    <col min="5105" max="5105" width="13" bestFit="1" customWidth="1"/>
    <col min="5106" max="5106" width="15.77734375" bestFit="1" customWidth="1"/>
    <col min="5107" max="5107" width="13" bestFit="1" customWidth="1"/>
    <col min="5108" max="5108" width="15.77734375" bestFit="1" customWidth="1"/>
    <col min="5109" max="5109" width="13" bestFit="1" customWidth="1"/>
    <col min="5110" max="5110" width="15.77734375" bestFit="1" customWidth="1"/>
    <col min="5111" max="5111" width="13" bestFit="1" customWidth="1"/>
    <col min="5112" max="5112" width="15.77734375" bestFit="1" customWidth="1"/>
    <col min="5113" max="5113" width="13" bestFit="1" customWidth="1"/>
    <col min="5114" max="5114" width="15.77734375" bestFit="1" customWidth="1"/>
    <col min="5115" max="5115" width="13" bestFit="1" customWidth="1"/>
    <col min="5116" max="5116" width="15.77734375" bestFit="1" customWidth="1"/>
    <col min="5117" max="5117" width="13" bestFit="1" customWidth="1"/>
    <col min="5118" max="5118" width="15.77734375" bestFit="1" customWidth="1"/>
    <col min="5119" max="5119" width="13" bestFit="1" customWidth="1"/>
    <col min="5120" max="5120" width="15.77734375" bestFit="1" customWidth="1"/>
    <col min="5121" max="5121" width="13" bestFit="1" customWidth="1"/>
    <col min="5122" max="5122" width="15.77734375" bestFit="1" customWidth="1"/>
    <col min="5123" max="5123" width="13" bestFit="1" customWidth="1"/>
    <col min="5124" max="5124" width="15.77734375" bestFit="1" customWidth="1"/>
    <col min="5125" max="5125" width="13" bestFit="1" customWidth="1"/>
    <col min="5126" max="5126" width="15.77734375" bestFit="1" customWidth="1"/>
    <col min="5127" max="5127" width="13" bestFit="1" customWidth="1"/>
    <col min="5128" max="5128" width="15.77734375" bestFit="1" customWidth="1"/>
    <col min="5129" max="5129" width="13" bestFit="1" customWidth="1"/>
    <col min="5130" max="5130" width="15.77734375" bestFit="1" customWidth="1"/>
    <col min="5131" max="5131" width="13" bestFit="1" customWidth="1"/>
    <col min="5132" max="5132" width="15.77734375" bestFit="1" customWidth="1"/>
    <col min="5133" max="5133" width="13" bestFit="1" customWidth="1"/>
    <col min="5134" max="5134" width="15.77734375" bestFit="1" customWidth="1"/>
    <col min="5135" max="5135" width="13" bestFit="1" customWidth="1"/>
    <col min="5136" max="5136" width="15.77734375" bestFit="1" customWidth="1"/>
    <col min="5137" max="5137" width="13" bestFit="1" customWidth="1"/>
    <col min="5138" max="5138" width="15.77734375" bestFit="1" customWidth="1"/>
    <col min="5139" max="5139" width="13" bestFit="1" customWidth="1"/>
    <col min="5140" max="5140" width="15.77734375" bestFit="1" customWidth="1"/>
    <col min="5141" max="5141" width="13" bestFit="1" customWidth="1"/>
    <col min="5142" max="5142" width="15.77734375" bestFit="1" customWidth="1"/>
    <col min="5143" max="5143" width="13" bestFit="1" customWidth="1"/>
    <col min="5144" max="5144" width="15.77734375" bestFit="1" customWidth="1"/>
    <col min="5145" max="5145" width="13" bestFit="1" customWidth="1"/>
    <col min="5146" max="5146" width="15.77734375" bestFit="1" customWidth="1"/>
    <col min="5147" max="5147" width="13" bestFit="1" customWidth="1"/>
    <col min="5148" max="5148" width="15.77734375" bestFit="1" customWidth="1"/>
    <col min="5149" max="5149" width="13" bestFit="1" customWidth="1"/>
    <col min="5150" max="5150" width="15.77734375" bestFit="1" customWidth="1"/>
    <col min="5151" max="5151" width="13" bestFit="1" customWidth="1"/>
    <col min="5152" max="5152" width="15.77734375" bestFit="1" customWidth="1"/>
    <col min="5153" max="5153" width="13" bestFit="1" customWidth="1"/>
    <col min="5154" max="5154" width="15.77734375" bestFit="1" customWidth="1"/>
    <col min="5155" max="5155" width="13" bestFit="1" customWidth="1"/>
    <col min="5156" max="5156" width="15.77734375" bestFit="1" customWidth="1"/>
    <col min="5157" max="5157" width="13" bestFit="1" customWidth="1"/>
    <col min="5158" max="5158" width="15.77734375" bestFit="1" customWidth="1"/>
    <col min="5159" max="5159" width="13" bestFit="1" customWidth="1"/>
    <col min="5160" max="5160" width="15.77734375" bestFit="1" customWidth="1"/>
    <col min="5161" max="5161" width="13" bestFit="1" customWidth="1"/>
    <col min="5162" max="5162" width="15.77734375" bestFit="1" customWidth="1"/>
    <col min="5163" max="5163" width="13" bestFit="1" customWidth="1"/>
    <col min="5164" max="5164" width="15.77734375" bestFit="1" customWidth="1"/>
    <col min="5165" max="5165" width="13" bestFit="1" customWidth="1"/>
    <col min="5166" max="5166" width="15.77734375" bestFit="1" customWidth="1"/>
    <col min="5167" max="5167" width="13" bestFit="1" customWidth="1"/>
    <col min="5168" max="5168" width="15.77734375" bestFit="1" customWidth="1"/>
    <col min="5169" max="5169" width="13" bestFit="1" customWidth="1"/>
    <col min="5170" max="5170" width="15.77734375" bestFit="1" customWidth="1"/>
    <col min="5171" max="5171" width="13" bestFit="1" customWidth="1"/>
    <col min="5172" max="5172" width="15.77734375" bestFit="1" customWidth="1"/>
    <col min="5173" max="5173" width="13" bestFit="1" customWidth="1"/>
    <col min="5174" max="5174" width="15.77734375" bestFit="1" customWidth="1"/>
    <col min="5175" max="5175" width="13" bestFit="1" customWidth="1"/>
    <col min="5176" max="5176" width="15.77734375" bestFit="1" customWidth="1"/>
    <col min="5177" max="5177" width="13" bestFit="1" customWidth="1"/>
    <col min="5178" max="5178" width="15.77734375" bestFit="1" customWidth="1"/>
    <col min="5179" max="5179" width="13" bestFit="1" customWidth="1"/>
    <col min="5180" max="5180" width="15.77734375" bestFit="1" customWidth="1"/>
    <col min="5181" max="5181" width="13" bestFit="1" customWidth="1"/>
    <col min="5182" max="5182" width="15.77734375" bestFit="1" customWidth="1"/>
    <col min="5183" max="5183" width="13" bestFit="1" customWidth="1"/>
    <col min="5184" max="5184" width="15.77734375" bestFit="1" customWidth="1"/>
    <col min="5185" max="5185" width="13" bestFit="1" customWidth="1"/>
    <col min="5186" max="5186" width="15.77734375" bestFit="1" customWidth="1"/>
    <col min="5187" max="5187" width="13" bestFit="1" customWidth="1"/>
    <col min="5188" max="5188" width="15.77734375" bestFit="1" customWidth="1"/>
    <col min="5189" max="5189" width="13" bestFit="1" customWidth="1"/>
    <col min="5190" max="5190" width="15.77734375" bestFit="1" customWidth="1"/>
    <col min="5191" max="5191" width="13" bestFit="1" customWidth="1"/>
    <col min="5192" max="5192" width="15.77734375" bestFit="1" customWidth="1"/>
    <col min="5193" max="5193" width="13" bestFit="1" customWidth="1"/>
    <col min="5194" max="5194" width="15.77734375" bestFit="1" customWidth="1"/>
    <col min="5195" max="5195" width="13" bestFit="1" customWidth="1"/>
    <col min="5196" max="5196" width="15.77734375" bestFit="1" customWidth="1"/>
    <col min="5197" max="5197" width="13" bestFit="1" customWidth="1"/>
    <col min="5198" max="5198" width="15.77734375" bestFit="1" customWidth="1"/>
    <col min="5199" max="5199" width="13" bestFit="1" customWidth="1"/>
    <col min="5200" max="5200" width="15.77734375" bestFit="1" customWidth="1"/>
    <col min="5201" max="5201" width="13" bestFit="1" customWidth="1"/>
    <col min="5202" max="5202" width="15.77734375" bestFit="1" customWidth="1"/>
    <col min="5203" max="5203" width="13" bestFit="1" customWidth="1"/>
    <col min="5204" max="5204" width="15.77734375" bestFit="1" customWidth="1"/>
    <col min="5205" max="5205" width="13" bestFit="1" customWidth="1"/>
    <col min="5206" max="5206" width="15.77734375" bestFit="1" customWidth="1"/>
    <col min="5207" max="5207" width="13" bestFit="1" customWidth="1"/>
    <col min="5208" max="5208" width="15.77734375" bestFit="1" customWidth="1"/>
    <col min="5209" max="5209" width="13" bestFit="1" customWidth="1"/>
    <col min="5210" max="5210" width="15.77734375" bestFit="1" customWidth="1"/>
    <col min="5211" max="5211" width="13" bestFit="1" customWidth="1"/>
    <col min="5212" max="5212" width="15.77734375" bestFit="1" customWidth="1"/>
    <col min="5213" max="5213" width="13" bestFit="1" customWidth="1"/>
    <col min="5214" max="5214" width="15.77734375" bestFit="1" customWidth="1"/>
    <col min="5215" max="5215" width="13" bestFit="1" customWidth="1"/>
    <col min="5216" max="5216" width="15.77734375" bestFit="1" customWidth="1"/>
    <col min="5217" max="5217" width="13" bestFit="1" customWidth="1"/>
    <col min="5218" max="5218" width="15.77734375" bestFit="1" customWidth="1"/>
    <col min="5219" max="5219" width="13" bestFit="1" customWidth="1"/>
    <col min="5220" max="5220" width="15.77734375" bestFit="1" customWidth="1"/>
    <col min="5221" max="5221" width="13" bestFit="1" customWidth="1"/>
    <col min="5222" max="5222" width="15.77734375" bestFit="1" customWidth="1"/>
    <col min="5223" max="5223" width="13" bestFit="1" customWidth="1"/>
    <col min="5224" max="5224" width="15.77734375" bestFit="1" customWidth="1"/>
    <col min="5225" max="5225" width="13" bestFit="1" customWidth="1"/>
    <col min="5226" max="5226" width="15.77734375" bestFit="1" customWidth="1"/>
    <col min="5227" max="5227" width="13" bestFit="1" customWidth="1"/>
    <col min="5228" max="5228" width="15.77734375" bestFit="1" customWidth="1"/>
    <col min="5229" max="5229" width="13" bestFit="1" customWidth="1"/>
    <col min="5230" max="5230" width="15.77734375" bestFit="1" customWidth="1"/>
    <col min="5231" max="5231" width="13" bestFit="1" customWidth="1"/>
    <col min="5232" max="5232" width="15.77734375" bestFit="1" customWidth="1"/>
    <col min="5233" max="5233" width="13" bestFit="1" customWidth="1"/>
    <col min="5234" max="5234" width="15.77734375" bestFit="1" customWidth="1"/>
    <col min="5235" max="5235" width="13" bestFit="1" customWidth="1"/>
    <col min="5236" max="5236" width="15.77734375" bestFit="1" customWidth="1"/>
    <col min="5237" max="5237" width="13" bestFit="1" customWidth="1"/>
    <col min="5238" max="5238" width="15.77734375" bestFit="1" customWidth="1"/>
    <col min="5239" max="5239" width="13" bestFit="1" customWidth="1"/>
    <col min="5240" max="5240" width="15.77734375" bestFit="1" customWidth="1"/>
    <col min="5241" max="5241" width="13" bestFit="1" customWidth="1"/>
    <col min="5242" max="5242" width="15.77734375" bestFit="1" customWidth="1"/>
    <col min="5243" max="5243" width="13" bestFit="1" customWidth="1"/>
    <col min="5244" max="5244" width="15.77734375" bestFit="1" customWidth="1"/>
    <col min="5245" max="5245" width="13" bestFit="1" customWidth="1"/>
    <col min="5246" max="5246" width="15.77734375" bestFit="1" customWidth="1"/>
    <col min="5247" max="5247" width="13" bestFit="1" customWidth="1"/>
    <col min="5248" max="5248" width="15.77734375" bestFit="1" customWidth="1"/>
    <col min="5249" max="5249" width="13" bestFit="1" customWidth="1"/>
    <col min="5250" max="5250" width="15.77734375" bestFit="1" customWidth="1"/>
    <col min="5251" max="5251" width="13" bestFit="1" customWidth="1"/>
    <col min="5252" max="5252" width="15.77734375" bestFit="1" customWidth="1"/>
    <col min="5253" max="5253" width="13" bestFit="1" customWidth="1"/>
    <col min="5254" max="5254" width="15.77734375" bestFit="1" customWidth="1"/>
    <col min="5255" max="5255" width="13" bestFit="1" customWidth="1"/>
    <col min="5256" max="5256" width="15.77734375" bestFit="1" customWidth="1"/>
    <col min="5257" max="5257" width="13" bestFit="1" customWidth="1"/>
    <col min="5258" max="5258" width="15.77734375" bestFit="1" customWidth="1"/>
    <col min="5259" max="5259" width="13" bestFit="1" customWidth="1"/>
    <col min="5260" max="5260" width="15.77734375" bestFit="1" customWidth="1"/>
    <col min="5261" max="5261" width="13" bestFit="1" customWidth="1"/>
    <col min="5262" max="5262" width="15.77734375" bestFit="1" customWidth="1"/>
    <col min="5263" max="5263" width="13" bestFit="1" customWidth="1"/>
    <col min="5264" max="5264" width="15.77734375" bestFit="1" customWidth="1"/>
    <col min="5265" max="5265" width="13" bestFit="1" customWidth="1"/>
    <col min="5266" max="5266" width="15.77734375" bestFit="1" customWidth="1"/>
    <col min="5267" max="5267" width="13" bestFit="1" customWidth="1"/>
    <col min="5268" max="5268" width="15.77734375" bestFit="1" customWidth="1"/>
    <col min="5269" max="5269" width="13" bestFit="1" customWidth="1"/>
    <col min="5270" max="5270" width="15.77734375" bestFit="1" customWidth="1"/>
    <col min="5271" max="5271" width="13" bestFit="1" customWidth="1"/>
    <col min="5272" max="5272" width="15.77734375" bestFit="1" customWidth="1"/>
    <col min="5273" max="5273" width="13" bestFit="1" customWidth="1"/>
    <col min="5274" max="5274" width="15.77734375" bestFit="1" customWidth="1"/>
    <col min="5275" max="5275" width="13" bestFit="1" customWidth="1"/>
    <col min="5276" max="5276" width="15.77734375" bestFit="1" customWidth="1"/>
    <col min="5277" max="5277" width="13" bestFit="1" customWidth="1"/>
    <col min="5278" max="5278" width="15.77734375" bestFit="1" customWidth="1"/>
    <col min="5279" max="5279" width="13" bestFit="1" customWidth="1"/>
    <col min="5280" max="5280" width="15.77734375" bestFit="1" customWidth="1"/>
    <col min="5281" max="5281" width="13" bestFit="1" customWidth="1"/>
    <col min="5282" max="5282" width="15.77734375" bestFit="1" customWidth="1"/>
    <col min="5283" max="5283" width="13" bestFit="1" customWidth="1"/>
    <col min="5284" max="5284" width="15.77734375" bestFit="1" customWidth="1"/>
    <col min="5285" max="5285" width="13" bestFit="1" customWidth="1"/>
    <col min="5286" max="5286" width="15.77734375" bestFit="1" customWidth="1"/>
    <col min="5287" max="5287" width="13" bestFit="1" customWidth="1"/>
    <col min="5288" max="5288" width="15.77734375" bestFit="1" customWidth="1"/>
    <col min="5289" max="5289" width="13" bestFit="1" customWidth="1"/>
    <col min="5290" max="5290" width="15.77734375" bestFit="1" customWidth="1"/>
    <col min="5291" max="5291" width="13" bestFit="1" customWidth="1"/>
    <col min="5292" max="5292" width="15.77734375" bestFit="1" customWidth="1"/>
    <col min="5293" max="5293" width="13" bestFit="1" customWidth="1"/>
    <col min="5294" max="5294" width="15.77734375" bestFit="1" customWidth="1"/>
    <col min="5295" max="5295" width="13" bestFit="1" customWidth="1"/>
    <col min="5296" max="5296" width="15.77734375" bestFit="1" customWidth="1"/>
    <col min="5297" max="5297" width="13" bestFit="1" customWidth="1"/>
    <col min="5298" max="5298" width="15.77734375" bestFit="1" customWidth="1"/>
    <col min="5299" max="5299" width="13" bestFit="1" customWidth="1"/>
    <col min="5300" max="5300" width="15.77734375" bestFit="1" customWidth="1"/>
    <col min="5301" max="5301" width="13" bestFit="1" customWidth="1"/>
    <col min="5302" max="5302" width="15.77734375" bestFit="1" customWidth="1"/>
    <col min="5303" max="5303" width="13" bestFit="1" customWidth="1"/>
    <col min="5304" max="5304" width="15.77734375" bestFit="1" customWidth="1"/>
    <col min="5305" max="5305" width="13" bestFit="1" customWidth="1"/>
    <col min="5306" max="5306" width="15.77734375" bestFit="1" customWidth="1"/>
    <col min="5307" max="5307" width="13" bestFit="1" customWidth="1"/>
    <col min="5308" max="5308" width="15.77734375" bestFit="1" customWidth="1"/>
    <col min="5309" max="5309" width="13" bestFit="1" customWidth="1"/>
    <col min="5310" max="5310" width="15.77734375" bestFit="1" customWidth="1"/>
    <col min="5311" max="5311" width="13" bestFit="1" customWidth="1"/>
    <col min="5312" max="5312" width="15.77734375" bestFit="1" customWidth="1"/>
    <col min="5313" max="5313" width="13" bestFit="1" customWidth="1"/>
    <col min="5314" max="5314" width="15.77734375" bestFit="1" customWidth="1"/>
    <col min="5315" max="5315" width="13" bestFit="1" customWidth="1"/>
    <col min="5316" max="5316" width="15.77734375" bestFit="1" customWidth="1"/>
    <col min="5317" max="5317" width="13" bestFit="1" customWidth="1"/>
    <col min="5318" max="5318" width="15.77734375" bestFit="1" customWidth="1"/>
    <col min="5319" max="5319" width="13" bestFit="1" customWidth="1"/>
    <col min="5320" max="5320" width="15.77734375" bestFit="1" customWidth="1"/>
    <col min="5321" max="5321" width="13" bestFit="1" customWidth="1"/>
    <col min="5322" max="5322" width="15.77734375" bestFit="1" customWidth="1"/>
    <col min="5323" max="5323" width="13" bestFit="1" customWidth="1"/>
    <col min="5324" max="5324" width="15.77734375" bestFit="1" customWidth="1"/>
    <col min="5325" max="5325" width="13" bestFit="1" customWidth="1"/>
    <col min="5326" max="5326" width="15.77734375" bestFit="1" customWidth="1"/>
    <col min="5327" max="5327" width="13" bestFit="1" customWidth="1"/>
    <col min="5328" max="5328" width="15.77734375" bestFit="1" customWidth="1"/>
    <col min="5329" max="5329" width="13" bestFit="1" customWidth="1"/>
    <col min="5330" max="5330" width="15.77734375" bestFit="1" customWidth="1"/>
    <col min="5331" max="5331" width="13" bestFit="1" customWidth="1"/>
    <col min="5332" max="5332" width="15.77734375" bestFit="1" customWidth="1"/>
    <col min="5333" max="5333" width="13" bestFit="1" customWidth="1"/>
    <col min="5334" max="5334" width="15.77734375" bestFit="1" customWidth="1"/>
    <col min="5335" max="5335" width="13" bestFit="1" customWidth="1"/>
    <col min="5336" max="5336" width="15.77734375" bestFit="1" customWidth="1"/>
    <col min="5337" max="5337" width="13" bestFit="1" customWidth="1"/>
    <col min="5338" max="5338" width="15.77734375" bestFit="1" customWidth="1"/>
    <col min="5339" max="5339" width="13" bestFit="1" customWidth="1"/>
    <col min="5340" max="5340" width="15.77734375" bestFit="1" customWidth="1"/>
    <col min="5341" max="5341" width="13" bestFit="1" customWidth="1"/>
    <col min="5342" max="5342" width="15.77734375" bestFit="1" customWidth="1"/>
    <col min="5343" max="5343" width="13" bestFit="1" customWidth="1"/>
    <col min="5344" max="5344" width="15.77734375" bestFit="1" customWidth="1"/>
    <col min="5345" max="5345" width="13" bestFit="1" customWidth="1"/>
    <col min="5346" max="5346" width="15.77734375" bestFit="1" customWidth="1"/>
    <col min="5347" max="5347" width="13" bestFit="1" customWidth="1"/>
    <col min="5348" max="5348" width="15.77734375" bestFit="1" customWidth="1"/>
    <col min="5349" max="5349" width="13" bestFit="1" customWidth="1"/>
    <col min="5350" max="5350" width="15.77734375" bestFit="1" customWidth="1"/>
    <col min="5351" max="5351" width="13" bestFit="1" customWidth="1"/>
    <col min="5352" max="5352" width="9.44140625" bestFit="1" customWidth="1"/>
    <col min="5353" max="5353" width="15.77734375" bestFit="1" customWidth="1"/>
    <col min="5354" max="5354" width="13" bestFit="1" customWidth="1"/>
    <col min="5355" max="5355" width="15.77734375" bestFit="1" customWidth="1"/>
    <col min="5356" max="5356" width="13" bestFit="1" customWidth="1"/>
    <col min="5357" max="5357" width="15.77734375" bestFit="1" customWidth="1"/>
    <col min="5358" max="5358" width="13" bestFit="1" customWidth="1"/>
    <col min="5359" max="5359" width="15.77734375" bestFit="1" customWidth="1"/>
    <col min="5360" max="5360" width="13" bestFit="1" customWidth="1"/>
    <col min="5361" max="5361" width="15.77734375" bestFit="1" customWidth="1"/>
    <col min="5362" max="5362" width="13" bestFit="1" customWidth="1"/>
    <col min="5363" max="5363" width="15.77734375" bestFit="1" customWidth="1"/>
    <col min="5364" max="5364" width="13" bestFit="1" customWidth="1"/>
    <col min="5365" max="5365" width="15.77734375" bestFit="1" customWidth="1"/>
    <col min="5366" max="5366" width="13" bestFit="1" customWidth="1"/>
    <col min="5367" max="5367" width="15.77734375" bestFit="1" customWidth="1"/>
    <col min="5368" max="5368" width="13" bestFit="1" customWidth="1"/>
    <col min="5369" max="5369" width="15.77734375" bestFit="1" customWidth="1"/>
    <col min="5370" max="5370" width="13" bestFit="1" customWidth="1"/>
    <col min="5371" max="5371" width="15.77734375" bestFit="1" customWidth="1"/>
    <col min="5372" max="5372" width="13" bestFit="1" customWidth="1"/>
    <col min="5373" max="5373" width="15.77734375" bestFit="1" customWidth="1"/>
    <col min="5374" max="5374" width="13" bestFit="1" customWidth="1"/>
    <col min="5375" max="5375" width="15.77734375" bestFit="1" customWidth="1"/>
    <col min="5376" max="5376" width="13" bestFit="1" customWidth="1"/>
    <col min="5377" max="5377" width="15.77734375" bestFit="1" customWidth="1"/>
    <col min="5378" max="5378" width="13" bestFit="1" customWidth="1"/>
    <col min="5379" max="5379" width="15.77734375" bestFit="1" customWidth="1"/>
    <col min="5380" max="5380" width="13" bestFit="1" customWidth="1"/>
    <col min="5381" max="5381" width="15.77734375" bestFit="1" customWidth="1"/>
    <col min="5382" max="5382" width="13" bestFit="1" customWidth="1"/>
    <col min="5383" max="5383" width="15.77734375" bestFit="1" customWidth="1"/>
    <col min="5384" max="5384" width="13" bestFit="1" customWidth="1"/>
    <col min="5385" max="5385" width="15.77734375" bestFit="1" customWidth="1"/>
    <col min="5386" max="5386" width="13" bestFit="1" customWidth="1"/>
    <col min="5387" max="5387" width="15.77734375" bestFit="1" customWidth="1"/>
    <col min="5388" max="5388" width="13" bestFit="1" customWidth="1"/>
    <col min="5389" max="5389" width="15.77734375" bestFit="1" customWidth="1"/>
    <col min="5390" max="5390" width="13" bestFit="1" customWidth="1"/>
    <col min="5391" max="5391" width="15.77734375" bestFit="1" customWidth="1"/>
    <col min="5392" max="5392" width="13" bestFit="1" customWidth="1"/>
    <col min="5393" max="5393" width="15.77734375" bestFit="1" customWidth="1"/>
    <col min="5394" max="5394" width="13" bestFit="1" customWidth="1"/>
    <col min="5395" max="5395" width="15.77734375" bestFit="1" customWidth="1"/>
    <col min="5396" max="5396" width="13" bestFit="1" customWidth="1"/>
    <col min="5397" max="5397" width="15.77734375" bestFit="1" customWidth="1"/>
    <col min="5398" max="5398" width="13" bestFit="1" customWidth="1"/>
    <col min="5399" max="5399" width="15.77734375" bestFit="1" customWidth="1"/>
    <col min="5400" max="5400" width="13" bestFit="1" customWidth="1"/>
    <col min="5401" max="5401" width="15.77734375" bestFit="1" customWidth="1"/>
    <col min="5402" max="5402" width="13" bestFit="1" customWidth="1"/>
    <col min="5403" max="5403" width="15.77734375" bestFit="1" customWidth="1"/>
    <col min="5404" max="5404" width="13" bestFit="1" customWidth="1"/>
    <col min="5405" max="5405" width="15.77734375" bestFit="1" customWidth="1"/>
    <col min="5406" max="5406" width="13" bestFit="1" customWidth="1"/>
    <col min="5407" max="5407" width="15.77734375" bestFit="1" customWidth="1"/>
    <col min="5408" max="5408" width="13" bestFit="1" customWidth="1"/>
    <col min="5409" max="5409" width="15.77734375" bestFit="1" customWidth="1"/>
    <col min="5410" max="5410" width="13" bestFit="1" customWidth="1"/>
    <col min="5411" max="5411" width="15.77734375" bestFit="1" customWidth="1"/>
    <col min="5412" max="5412" width="13" bestFit="1" customWidth="1"/>
    <col min="5413" max="5413" width="15.77734375" bestFit="1" customWidth="1"/>
    <col min="5414" max="5414" width="13" bestFit="1" customWidth="1"/>
    <col min="5415" max="5415" width="15.77734375" bestFit="1" customWidth="1"/>
    <col min="5416" max="5416" width="13" bestFit="1" customWidth="1"/>
    <col min="5417" max="5417" width="15.77734375" bestFit="1" customWidth="1"/>
    <col min="5418" max="5418" width="13" bestFit="1" customWidth="1"/>
    <col min="5419" max="5419" width="15.77734375" bestFit="1" customWidth="1"/>
    <col min="5420" max="5420" width="13" bestFit="1" customWidth="1"/>
    <col min="5421" max="5421" width="15.77734375" bestFit="1" customWidth="1"/>
    <col min="5422" max="5422" width="13" bestFit="1" customWidth="1"/>
    <col min="5423" max="5423" width="15.77734375" bestFit="1" customWidth="1"/>
    <col min="5424" max="5424" width="13" bestFit="1" customWidth="1"/>
    <col min="5425" max="5425" width="15.77734375" bestFit="1" customWidth="1"/>
    <col min="5426" max="5426" width="13" bestFit="1" customWidth="1"/>
    <col min="5427" max="5427" width="15.77734375" bestFit="1" customWidth="1"/>
    <col min="5428" max="5428" width="13" bestFit="1" customWidth="1"/>
    <col min="5429" max="5429" width="15.77734375" bestFit="1" customWidth="1"/>
    <col min="5430" max="5430" width="13" bestFit="1" customWidth="1"/>
    <col min="5431" max="5431" width="15.77734375" bestFit="1" customWidth="1"/>
    <col min="5432" max="5432" width="13" bestFit="1" customWidth="1"/>
    <col min="5433" max="5433" width="15.77734375" bestFit="1" customWidth="1"/>
    <col min="5434" max="5434" width="13" bestFit="1" customWidth="1"/>
    <col min="5435" max="5435" width="15.77734375" bestFit="1" customWidth="1"/>
    <col min="5436" max="5436" width="13" bestFit="1" customWidth="1"/>
    <col min="5437" max="5437" width="15.77734375" bestFit="1" customWidth="1"/>
    <col min="5438" max="5438" width="13" bestFit="1" customWidth="1"/>
    <col min="5439" max="5439" width="15.77734375" bestFit="1" customWidth="1"/>
    <col min="5440" max="5440" width="13" bestFit="1" customWidth="1"/>
    <col min="5441" max="5441" width="15.77734375" bestFit="1" customWidth="1"/>
    <col min="5442" max="5442" width="13" bestFit="1" customWidth="1"/>
    <col min="5443" max="5443" width="15.77734375" bestFit="1" customWidth="1"/>
    <col min="5444" max="5444" width="13" bestFit="1" customWidth="1"/>
    <col min="5445" max="5445" width="15.77734375" bestFit="1" customWidth="1"/>
    <col min="5446" max="5446" width="13" bestFit="1" customWidth="1"/>
    <col min="5447" max="5447" width="15.77734375" bestFit="1" customWidth="1"/>
    <col min="5448" max="5448" width="13" bestFit="1" customWidth="1"/>
    <col min="5449" max="5449" width="15.77734375" bestFit="1" customWidth="1"/>
    <col min="5450" max="5450" width="13" bestFit="1" customWidth="1"/>
    <col min="5451" max="5451" width="15.77734375" bestFit="1" customWidth="1"/>
    <col min="5452" max="5452" width="13" bestFit="1" customWidth="1"/>
    <col min="5453" max="5453" width="15.77734375" bestFit="1" customWidth="1"/>
    <col min="5454" max="5454" width="13" bestFit="1" customWidth="1"/>
    <col min="5455" max="5455" width="15.77734375" bestFit="1" customWidth="1"/>
    <col min="5456" max="5456" width="13" bestFit="1" customWidth="1"/>
    <col min="5457" max="5457" width="15.77734375" bestFit="1" customWidth="1"/>
    <col min="5458" max="5458" width="13" bestFit="1" customWidth="1"/>
    <col min="5459" max="5459" width="15.77734375" bestFit="1" customWidth="1"/>
    <col min="5460" max="5460" width="13" bestFit="1" customWidth="1"/>
    <col min="5461" max="5461" width="15.77734375" bestFit="1" customWidth="1"/>
    <col min="5462" max="5462" width="13" bestFit="1" customWidth="1"/>
    <col min="5463" max="5463" width="15.77734375" bestFit="1" customWidth="1"/>
    <col min="5464" max="5464" width="13" bestFit="1" customWidth="1"/>
    <col min="5465" max="5465" width="15.77734375" bestFit="1" customWidth="1"/>
    <col min="5466" max="5466" width="13" bestFit="1" customWidth="1"/>
    <col min="5467" max="5467" width="15.77734375" bestFit="1" customWidth="1"/>
    <col min="5468" max="5468" width="13" bestFit="1" customWidth="1"/>
    <col min="5469" max="5469" width="15.77734375" bestFit="1" customWidth="1"/>
    <col min="5470" max="5470" width="13" bestFit="1" customWidth="1"/>
    <col min="5471" max="5471" width="15.77734375" bestFit="1" customWidth="1"/>
    <col min="5472" max="5472" width="13" bestFit="1" customWidth="1"/>
    <col min="5473" max="5473" width="15.77734375" bestFit="1" customWidth="1"/>
    <col min="5474" max="5474" width="13" bestFit="1" customWidth="1"/>
    <col min="5475" max="5475" width="15.77734375" bestFit="1" customWidth="1"/>
    <col min="5476" max="5476" width="13" bestFit="1" customWidth="1"/>
    <col min="5477" max="5477" width="15.77734375" bestFit="1" customWidth="1"/>
    <col min="5478" max="5478" width="13" bestFit="1" customWidth="1"/>
    <col min="5479" max="5479" width="15.77734375" bestFit="1" customWidth="1"/>
    <col min="5480" max="5480" width="13" bestFit="1" customWidth="1"/>
    <col min="5481" max="5481" width="15.77734375" bestFit="1" customWidth="1"/>
    <col min="5482" max="5482" width="13" bestFit="1" customWidth="1"/>
    <col min="5483" max="5483" width="15.77734375" bestFit="1" customWidth="1"/>
    <col min="5484" max="5484" width="13" bestFit="1" customWidth="1"/>
    <col min="5485" max="5485" width="15.77734375" bestFit="1" customWidth="1"/>
    <col min="5486" max="5486" width="13" bestFit="1" customWidth="1"/>
    <col min="5487" max="5487" width="15.77734375" bestFit="1" customWidth="1"/>
    <col min="5488" max="5488" width="13" bestFit="1" customWidth="1"/>
    <col min="5489" max="5489" width="15.77734375" bestFit="1" customWidth="1"/>
    <col min="5490" max="5490" width="13" bestFit="1" customWidth="1"/>
    <col min="5491" max="5491" width="15.77734375" bestFit="1" customWidth="1"/>
    <col min="5492" max="5492" width="13" bestFit="1" customWidth="1"/>
    <col min="5493" max="5493" width="15.77734375" bestFit="1" customWidth="1"/>
    <col min="5494" max="5494" width="13" bestFit="1" customWidth="1"/>
    <col min="5495" max="5495" width="15.77734375" bestFit="1" customWidth="1"/>
    <col min="5496" max="5496" width="13" bestFit="1" customWidth="1"/>
    <col min="5497" max="5497" width="15.77734375" bestFit="1" customWidth="1"/>
    <col min="5498" max="5498" width="13" bestFit="1" customWidth="1"/>
    <col min="5499" max="5499" width="15.77734375" bestFit="1" customWidth="1"/>
    <col min="5500" max="5500" width="13" bestFit="1" customWidth="1"/>
    <col min="5501" max="5501" width="15.77734375" bestFit="1" customWidth="1"/>
    <col min="5502" max="5502" width="13" bestFit="1" customWidth="1"/>
    <col min="5503" max="5503" width="15.77734375" bestFit="1" customWidth="1"/>
    <col min="5504" max="5504" width="13" bestFit="1" customWidth="1"/>
    <col min="5505" max="5505" width="15.77734375" bestFit="1" customWidth="1"/>
    <col min="5506" max="5506" width="13" bestFit="1" customWidth="1"/>
    <col min="5507" max="5507" width="15.77734375" bestFit="1" customWidth="1"/>
    <col min="5508" max="5508" width="13" bestFit="1" customWidth="1"/>
    <col min="5509" max="5509" width="15.77734375" bestFit="1" customWidth="1"/>
    <col min="5510" max="5510" width="13" bestFit="1" customWidth="1"/>
    <col min="5511" max="5511" width="15.77734375" bestFit="1" customWidth="1"/>
    <col min="5512" max="5512" width="13" bestFit="1" customWidth="1"/>
    <col min="5513" max="5513" width="15.77734375" bestFit="1" customWidth="1"/>
    <col min="5514" max="5514" width="13" bestFit="1" customWidth="1"/>
    <col min="5515" max="5515" width="15.77734375" bestFit="1" customWidth="1"/>
    <col min="5516" max="5516" width="13" bestFit="1" customWidth="1"/>
    <col min="5517" max="5517" width="15.77734375" bestFit="1" customWidth="1"/>
    <col min="5518" max="5518" width="13" bestFit="1" customWidth="1"/>
    <col min="5519" max="5519" width="15.77734375" bestFit="1" customWidth="1"/>
    <col min="5520" max="5520" width="13" bestFit="1" customWidth="1"/>
    <col min="5521" max="5521" width="15.77734375" bestFit="1" customWidth="1"/>
    <col min="5522" max="5522" width="13" bestFit="1" customWidth="1"/>
    <col min="5523" max="5523" width="15.77734375" bestFit="1" customWidth="1"/>
    <col min="5524" max="5524" width="13" bestFit="1" customWidth="1"/>
    <col min="5525" max="5525" width="15.77734375" bestFit="1" customWidth="1"/>
    <col min="5526" max="5526" width="13" bestFit="1" customWidth="1"/>
    <col min="5527" max="5527" width="15.77734375" bestFit="1" customWidth="1"/>
    <col min="5528" max="5528" width="13" bestFit="1" customWidth="1"/>
    <col min="5529" max="5529" width="15.77734375" bestFit="1" customWidth="1"/>
    <col min="5530" max="5530" width="13" bestFit="1" customWidth="1"/>
    <col min="5531" max="5531" width="15.77734375" bestFit="1" customWidth="1"/>
    <col min="5532" max="5532" width="13" bestFit="1" customWidth="1"/>
    <col min="5533" max="5533" width="15.77734375" bestFit="1" customWidth="1"/>
    <col min="5534" max="5534" width="13" bestFit="1" customWidth="1"/>
    <col min="5535" max="5535" width="15.77734375" bestFit="1" customWidth="1"/>
    <col min="5536" max="5536" width="13" bestFit="1" customWidth="1"/>
    <col min="5537" max="5537" width="15.77734375" bestFit="1" customWidth="1"/>
    <col min="5538" max="5538" width="13" bestFit="1" customWidth="1"/>
    <col min="5539" max="5539" width="15.77734375" bestFit="1" customWidth="1"/>
    <col min="5540" max="5540" width="13" bestFit="1" customWidth="1"/>
    <col min="5541" max="5541" width="15.77734375" bestFit="1" customWidth="1"/>
    <col min="5542" max="5542" width="13" bestFit="1" customWidth="1"/>
    <col min="5543" max="5543" width="15.77734375" bestFit="1" customWidth="1"/>
    <col min="5544" max="5544" width="13" bestFit="1" customWidth="1"/>
    <col min="5545" max="5545" width="15.77734375" bestFit="1" customWidth="1"/>
    <col min="5546" max="5546" width="13" bestFit="1" customWidth="1"/>
    <col min="5547" max="5547" width="15.77734375" bestFit="1" customWidth="1"/>
    <col min="5548" max="5548" width="13" bestFit="1" customWidth="1"/>
    <col min="5549" max="5549" width="15.77734375" bestFit="1" customWidth="1"/>
    <col min="5550" max="5550" width="13" bestFit="1" customWidth="1"/>
    <col min="5551" max="5551" width="15.77734375" bestFit="1" customWidth="1"/>
    <col min="5552" max="5552" width="13" bestFit="1" customWidth="1"/>
    <col min="5553" max="5553" width="15.77734375" bestFit="1" customWidth="1"/>
    <col min="5554" max="5554" width="13" bestFit="1" customWidth="1"/>
    <col min="5555" max="5555" width="15.77734375" bestFit="1" customWidth="1"/>
    <col min="5556" max="5556" width="13" bestFit="1" customWidth="1"/>
    <col min="5557" max="5557" width="15.77734375" bestFit="1" customWidth="1"/>
    <col min="5558" max="5558" width="13" bestFit="1" customWidth="1"/>
    <col min="5559" max="5559" width="15.77734375" bestFit="1" customWidth="1"/>
    <col min="5560" max="5560" width="13" bestFit="1" customWidth="1"/>
    <col min="5561" max="5561" width="15.77734375" bestFit="1" customWidth="1"/>
    <col min="5562" max="5562" width="13" bestFit="1" customWidth="1"/>
    <col min="5563" max="5563" width="15.77734375" bestFit="1" customWidth="1"/>
    <col min="5564" max="5564" width="13" bestFit="1" customWidth="1"/>
    <col min="5565" max="5565" width="15.77734375" bestFit="1" customWidth="1"/>
    <col min="5566" max="5566" width="13" bestFit="1" customWidth="1"/>
    <col min="5567" max="5567" width="15.77734375" bestFit="1" customWidth="1"/>
    <col min="5568" max="5568" width="13" bestFit="1" customWidth="1"/>
    <col min="5569" max="5569" width="15.77734375" bestFit="1" customWidth="1"/>
    <col min="5570" max="5570" width="13" bestFit="1" customWidth="1"/>
    <col min="5571" max="5571" width="15.77734375" bestFit="1" customWidth="1"/>
    <col min="5572" max="5572" width="13" bestFit="1" customWidth="1"/>
    <col min="5573" max="5573" width="15.77734375" bestFit="1" customWidth="1"/>
    <col min="5574" max="5574" width="13" bestFit="1" customWidth="1"/>
    <col min="5575" max="5575" width="15.77734375" bestFit="1" customWidth="1"/>
    <col min="5576" max="5576" width="13" bestFit="1" customWidth="1"/>
    <col min="5577" max="5577" width="15.77734375" bestFit="1" customWidth="1"/>
    <col min="5578" max="5578" width="13" bestFit="1" customWidth="1"/>
    <col min="5579" max="5579" width="15.77734375" bestFit="1" customWidth="1"/>
    <col min="5580" max="5580" width="13" bestFit="1" customWidth="1"/>
    <col min="5581" max="5581" width="15.77734375" bestFit="1" customWidth="1"/>
    <col min="5582" max="5582" width="13" bestFit="1" customWidth="1"/>
    <col min="5583" max="5583" width="15.77734375" bestFit="1" customWidth="1"/>
    <col min="5584" max="5584" width="13" bestFit="1" customWidth="1"/>
    <col min="5585" max="5585" width="15.77734375" bestFit="1" customWidth="1"/>
    <col min="5586" max="5586" width="13" bestFit="1" customWidth="1"/>
    <col min="5587" max="5587" width="15.77734375" bestFit="1" customWidth="1"/>
    <col min="5588" max="5588" width="13" bestFit="1" customWidth="1"/>
    <col min="5589" max="5589" width="15.77734375" bestFit="1" customWidth="1"/>
    <col min="5590" max="5590" width="13" bestFit="1" customWidth="1"/>
    <col min="5591" max="5591" width="15.77734375" bestFit="1" customWidth="1"/>
    <col min="5592" max="5592" width="13" bestFit="1" customWidth="1"/>
    <col min="5593" max="5593" width="15.77734375" bestFit="1" customWidth="1"/>
    <col min="5594" max="5594" width="13" bestFit="1" customWidth="1"/>
    <col min="5595" max="5595" width="15.77734375" bestFit="1" customWidth="1"/>
    <col min="5596" max="5596" width="13" bestFit="1" customWidth="1"/>
    <col min="5597" max="5597" width="15.77734375" bestFit="1" customWidth="1"/>
    <col min="5598" max="5598" width="13" bestFit="1" customWidth="1"/>
    <col min="5599" max="5599" width="15.77734375" bestFit="1" customWidth="1"/>
    <col min="5600" max="5600" width="13" bestFit="1" customWidth="1"/>
    <col min="5601" max="5601" width="15.77734375" bestFit="1" customWidth="1"/>
    <col min="5602" max="5602" width="13" bestFit="1" customWidth="1"/>
    <col min="5603" max="5603" width="15.77734375" bestFit="1" customWidth="1"/>
    <col min="5604" max="5604" width="13" bestFit="1" customWidth="1"/>
    <col min="5605" max="5605" width="15.77734375" bestFit="1" customWidth="1"/>
    <col min="5606" max="5606" width="13" bestFit="1" customWidth="1"/>
    <col min="5607" max="5607" width="15.77734375" bestFit="1" customWidth="1"/>
    <col min="5608" max="5608" width="13" bestFit="1" customWidth="1"/>
    <col min="5609" max="5609" width="15.77734375" bestFit="1" customWidth="1"/>
    <col min="5610" max="5610" width="13" bestFit="1" customWidth="1"/>
    <col min="5611" max="5611" width="15.77734375" bestFit="1" customWidth="1"/>
    <col min="5612" max="5612" width="13" bestFit="1" customWidth="1"/>
    <col min="5613" max="5613" width="15.77734375" bestFit="1" customWidth="1"/>
    <col min="5614" max="5614" width="13" bestFit="1" customWidth="1"/>
    <col min="5615" max="5615" width="15.77734375" bestFit="1" customWidth="1"/>
    <col min="5616" max="5616" width="13" bestFit="1" customWidth="1"/>
    <col min="5617" max="5617" width="15.77734375" bestFit="1" customWidth="1"/>
    <col min="5618" max="5618" width="13" bestFit="1" customWidth="1"/>
    <col min="5619" max="5619" width="15.77734375" bestFit="1" customWidth="1"/>
    <col min="5620" max="5620" width="13" bestFit="1" customWidth="1"/>
    <col min="5621" max="5621" width="15.77734375" bestFit="1" customWidth="1"/>
    <col min="5622" max="5622" width="13" bestFit="1" customWidth="1"/>
    <col min="5623" max="5623" width="15.77734375" bestFit="1" customWidth="1"/>
    <col min="5624" max="5624" width="13" bestFit="1" customWidth="1"/>
    <col min="5625" max="5625" width="15.77734375" bestFit="1" customWidth="1"/>
    <col min="5626" max="5626" width="13" bestFit="1" customWidth="1"/>
    <col min="5627" max="5627" width="15.77734375" bestFit="1" customWidth="1"/>
    <col min="5628" max="5628" width="13" bestFit="1" customWidth="1"/>
    <col min="5629" max="5629" width="15.77734375" bestFit="1" customWidth="1"/>
    <col min="5630" max="5630" width="13" bestFit="1" customWidth="1"/>
    <col min="5631" max="5631" width="15.77734375" bestFit="1" customWidth="1"/>
    <col min="5632" max="5632" width="13" bestFit="1" customWidth="1"/>
    <col min="5633" max="5633" width="15.77734375" bestFit="1" customWidth="1"/>
    <col min="5634" max="5634" width="13" bestFit="1" customWidth="1"/>
    <col min="5635" max="5635" width="15.77734375" bestFit="1" customWidth="1"/>
    <col min="5636" max="5636" width="13" bestFit="1" customWidth="1"/>
    <col min="5637" max="5637" width="15.77734375" bestFit="1" customWidth="1"/>
    <col min="5638" max="5638" width="13" bestFit="1" customWidth="1"/>
    <col min="5639" max="5639" width="15.77734375" bestFit="1" customWidth="1"/>
    <col min="5640" max="5640" width="13" bestFit="1" customWidth="1"/>
    <col min="5641" max="5641" width="15.77734375" bestFit="1" customWidth="1"/>
    <col min="5642" max="5642" width="13" bestFit="1" customWidth="1"/>
    <col min="5643" max="5643" width="15.77734375" bestFit="1" customWidth="1"/>
    <col min="5644" max="5644" width="13" bestFit="1" customWidth="1"/>
    <col min="5645" max="5645" width="15.77734375" bestFit="1" customWidth="1"/>
    <col min="5646" max="5646" width="13" bestFit="1" customWidth="1"/>
    <col min="5647" max="5647" width="15.77734375" bestFit="1" customWidth="1"/>
    <col min="5648" max="5648" width="13" bestFit="1" customWidth="1"/>
    <col min="5649" max="5649" width="15.77734375" bestFit="1" customWidth="1"/>
    <col min="5650" max="5650" width="13" bestFit="1" customWidth="1"/>
    <col min="5651" max="5651" width="15.77734375" bestFit="1" customWidth="1"/>
    <col min="5652" max="5652" width="13" bestFit="1" customWidth="1"/>
    <col min="5653" max="5653" width="15.77734375" bestFit="1" customWidth="1"/>
    <col min="5654" max="5654" width="13" bestFit="1" customWidth="1"/>
    <col min="5655" max="5655" width="15.77734375" bestFit="1" customWidth="1"/>
    <col min="5656" max="5656" width="13" bestFit="1" customWidth="1"/>
    <col min="5657" max="5657" width="15.77734375" bestFit="1" customWidth="1"/>
    <col min="5658" max="5658" width="13" bestFit="1" customWidth="1"/>
    <col min="5659" max="5659" width="15.77734375" bestFit="1" customWidth="1"/>
    <col min="5660" max="5660" width="13" bestFit="1" customWidth="1"/>
    <col min="5661" max="5661" width="15.77734375" bestFit="1" customWidth="1"/>
    <col min="5662" max="5662" width="13" bestFit="1" customWidth="1"/>
    <col min="5663" max="5663" width="15.77734375" bestFit="1" customWidth="1"/>
    <col min="5664" max="5664" width="13" bestFit="1" customWidth="1"/>
    <col min="5665" max="5665" width="15.77734375" bestFit="1" customWidth="1"/>
    <col min="5666" max="5666" width="13" bestFit="1" customWidth="1"/>
    <col min="5667" max="5667" width="15.77734375" bestFit="1" customWidth="1"/>
    <col min="5668" max="5668" width="13" bestFit="1" customWidth="1"/>
    <col min="5669" max="5669" width="15.77734375" bestFit="1" customWidth="1"/>
    <col min="5670" max="5670" width="13" bestFit="1" customWidth="1"/>
    <col min="5671" max="5671" width="15.77734375" bestFit="1" customWidth="1"/>
    <col min="5672" max="5672" width="13" bestFit="1" customWidth="1"/>
    <col min="5673" max="5673" width="15.77734375" bestFit="1" customWidth="1"/>
    <col min="5674" max="5674" width="13" bestFit="1" customWidth="1"/>
    <col min="5675" max="5675" width="15.77734375" bestFit="1" customWidth="1"/>
    <col min="5676" max="5676" width="13" bestFit="1" customWidth="1"/>
    <col min="5677" max="5677" width="15.77734375" bestFit="1" customWidth="1"/>
    <col min="5678" max="5678" width="13" bestFit="1" customWidth="1"/>
    <col min="5679" max="5679" width="15.77734375" bestFit="1" customWidth="1"/>
    <col min="5680" max="5680" width="13" bestFit="1" customWidth="1"/>
    <col min="5681" max="5681" width="15.77734375" bestFit="1" customWidth="1"/>
    <col min="5682" max="5682" width="13" bestFit="1" customWidth="1"/>
    <col min="5683" max="5683" width="15.77734375" bestFit="1" customWidth="1"/>
    <col min="5684" max="5684" width="13" bestFit="1" customWidth="1"/>
    <col min="5685" max="5685" width="15.77734375" bestFit="1" customWidth="1"/>
    <col min="5686" max="5686" width="13" bestFit="1" customWidth="1"/>
    <col min="5687" max="5687" width="15.77734375" bestFit="1" customWidth="1"/>
    <col min="5688" max="5688" width="13" bestFit="1" customWidth="1"/>
    <col min="5689" max="5689" width="15.77734375" bestFit="1" customWidth="1"/>
    <col min="5690" max="5690" width="13" bestFit="1" customWidth="1"/>
    <col min="5691" max="5691" width="15.77734375" bestFit="1" customWidth="1"/>
    <col min="5692" max="5692" width="13" bestFit="1" customWidth="1"/>
    <col min="5693" max="5693" width="15.77734375" bestFit="1" customWidth="1"/>
    <col min="5694" max="5694" width="13" bestFit="1" customWidth="1"/>
    <col min="5695" max="5695" width="15.77734375" bestFit="1" customWidth="1"/>
    <col min="5696" max="5696" width="13" bestFit="1" customWidth="1"/>
    <col min="5697" max="5697" width="15.77734375" bestFit="1" customWidth="1"/>
    <col min="5698" max="5698" width="13" bestFit="1" customWidth="1"/>
    <col min="5699" max="5699" width="15.77734375" bestFit="1" customWidth="1"/>
    <col min="5700" max="5700" width="13" bestFit="1" customWidth="1"/>
    <col min="5701" max="5701" width="15.77734375" bestFit="1" customWidth="1"/>
    <col min="5702" max="5702" width="13" bestFit="1" customWidth="1"/>
    <col min="5703" max="5703" width="15.77734375" bestFit="1" customWidth="1"/>
    <col min="5704" max="5704" width="13" bestFit="1" customWidth="1"/>
    <col min="5705" max="5705" width="15.77734375" bestFit="1" customWidth="1"/>
    <col min="5706" max="5706" width="13" bestFit="1" customWidth="1"/>
    <col min="5707" max="5707" width="15.77734375" bestFit="1" customWidth="1"/>
    <col min="5708" max="5708" width="13" bestFit="1" customWidth="1"/>
    <col min="5709" max="5709" width="15.77734375" bestFit="1" customWidth="1"/>
    <col min="5710" max="5710" width="13" bestFit="1" customWidth="1"/>
    <col min="5711" max="5711" width="15.77734375" bestFit="1" customWidth="1"/>
    <col min="5712" max="5712" width="13" bestFit="1" customWidth="1"/>
    <col min="5713" max="5713" width="15.77734375" bestFit="1" customWidth="1"/>
    <col min="5714" max="5714" width="13" bestFit="1" customWidth="1"/>
    <col min="5715" max="5715" width="15.77734375" bestFit="1" customWidth="1"/>
    <col min="5716" max="5716" width="13" bestFit="1" customWidth="1"/>
    <col min="5717" max="5717" width="15.77734375" bestFit="1" customWidth="1"/>
    <col min="5718" max="5718" width="13" bestFit="1" customWidth="1"/>
    <col min="5719" max="5719" width="15.77734375" bestFit="1" customWidth="1"/>
    <col min="5720" max="5720" width="13" bestFit="1" customWidth="1"/>
    <col min="5721" max="5721" width="15.77734375" bestFit="1" customWidth="1"/>
    <col min="5722" max="5722" width="13" bestFit="1" customWidth="1"/>
    <col min="5723" max="5723" width="15.77734375" bestFit="1" customWidth="1"/>
    <col min="5724" max="5724" width="13" bestFit="1" customWidth="1"/>
    <col min="5725" max="5725" width="15.77734375" bestFit="1" customWidth="1"/>
    <col min="5726" max="5726" width="13" bestFit="1" customWidth="1"/>
    <col min="5727" max="5727" width="15.77734375" bestFit="1" customWidth="1"/>
    <col min="5728" max="5728" width="13" bestFit="1" customWidth="1"/>
    <col min="5729" max="5729" width="15.77734375" bestFit="1" customWidth="1"/>
    <col min="5730" max="5730" width="13" bestFit="1" customWidth="1"/>
    <col min="5731" max="5731" width="15.77734375" bestFit="1" customWidth="1"/>
    <col min="5732" max="5732" width="13" bestFit="1" customWidth="1"/>
    <col min="5733" max="5733" width="15.77734375" bestFit="1" customWidth="1"/>
    <col min="5734" max="5734" width="13" bestFit="1" customWidth="1"/>
    <col min="5735" max="5735" width="15.77734375" bestFit="1" customWidth="1"/>
    <col min="5736" max="5736" width="13" bestFit="1" customWidth="1"/>
    <col min="5737" max="5737" width="15.77734375" bestFit="1" customWidth="1"/>
    <col min="5738" max="5738" width="13" bestFit="1" customWidth="1"/>
    <col min="5739" max="5739" width="15.77734375" bestFit="1" customWidth="1"/>
    <col min="5740" max="5740" width="13" bestFit="1" customWidth="1"/>
    <col min="5741" max="5741" width="15.77734375" bestFit="1" customWidth="1"/>
    <col min="5742" max="5742" width="13" bestFit="1" customWidth="1"/>
    <col min="5743" max="5743" width="15.77734375" bestFit="1" customWidth="1"/>
    <col min="5744" max="5744" width="13" bestFit="1" customWidth="1"/>
    <col min="5745" max="5745" width="15.77734375" bestFit="1" customWidth="1"/>
    <col min="5746" max="5746" width="13" bestFit="1" customWidth="1"/>
    <col min="5747" max="5747" width="15.77734375" bestFit="1" customWidth="1"/>
    <col min="5748" max="5748" width="13" bestFit="1" customWidth="1"/>
    <col min="5749" max="5749" width="15.77734375" bestFit="1" customWidth="1"/>
    <col min="5750" max="5750" width="13" bestFit="1" customWidth="1"/>
    <col min="5751" max="5751" width="15.77734375" bestFit="1" customWidth="1"/>
    <col min="5752" max="5752" width="13" bestFit="1" customWidth="1"/>
    <col min="5753" max="5753" width="15.77734375" bestFit="1" customWidth="1"/>
    <col min="5754" max="5754" width="13" bestFit="1" customWidth="1"/>
    <col min="5755" max="5755" width="15.77734375" bestFit="1" customWidth="1"/>
    <col min="5756" max="5756" width="13" bestFit="1" customWidth="1"/>
    <col min="5757" max="5757" width="15.77734375" bestFit="1" customWidth="1"/>
    <col min="5758" max="5758" width="13" bestFit="1" customWidth="1"/>
    <col min="5759" max="5759" width="15.77734375" bestFit="1" customWidth="1"/>
    <col min="5760" max="5760" width="13" bestFit="1" customWidth="1"/>
    <col min="5761" max="5761" width="15.77734375" bestFit="1" customWidth="1"/>
    <col min="5762" max="5762" width="13" bestFit="1" customWidth="1"/>
    <col min="5763" max="5763" width="15.77734375" bestFit="1" customWidth="1"/>
    <col min="5764" max="5764" width="13" bestFit="1" customWidth="1"/>
    <col min="5765" max="5765" width="15.77734375" bestFit="1" customWidth="1"/>
    <col min="5766" max="5766" width="13" bestFit="1" customWidth="1"/>
    <col min="5767" max="5767" width="15.77734375" bestFit="1" customWidth="1"/>
    <col min="5768" max="5768" width="13" bestFit="1" customWidth="1"/>
    <col min="5769" max="5769" width="15.77734375" bestFit="1" customWidth="1"/>
    <col min="5770" max="5770" width="13" bestFit="1" customWidth="1"/>
    <col min="5771" max="5771" width="15.77734375" bestFit="1" customWidth="1"/>
    <col min="5772" max="5772" width="13" bestFit="1" customWidth="1"/>
    <col min="5773" max="5773" width="15.77734375" bestFit="1" customWidth="1"/>
    <col min="5774" max="5774" width="13" bestFit="1" customWidth="1"/>
    <col min="5775" max="5775" width="15.77734375" bestFit="1" customWidth="1"/>
    <col min="5776" max="5776" width="13" bestFit="1" customWidth="1"/>
    <col min="5777" max="5777" width="15.77734375" bestFit="1" customWidth="1"/>
    <col min="5778" max="5778" width="13" bestFit="1" customWidth="1"/>
    <col min="5779" max="5779" width="15.77734375" bestFit="1" customWidth="1"/>
    <col min="5780" max="5780" width="13" bestFit="1" customWidth="1"/>
    <col min="5781" max="5781" width="15.77734375" bestFit="1" customWidth="1"/>
    <col min="5782" max="5782" width="13" bestFit="1" customWidth="1"/>
    <col min="5783" max="5783" width="15.77734375" bestFit="1" customWidth="1"/>
    <col min="5784" max="5784" width="13" bestFit="1" customWidth="1"/>
    <col min="5785" max="5785" width="15.77734375" bestFit="1" customWidth="1"/>
    <col min="5786" max="5786" width="13" bestFit="1" customWidth="1"/>
    <col min="5787" max="5787" width="15.77734375" bestFit="1" customWidth="1"/>
    <col min="5788" max="5788" width="13" bestFit="1" customWidth="1"/>
    <col min="5789" max="5789" width="15.77734375" bestFit="1" customWidth="1"/>
    <col min="5790" max="5790" width="13" bestFit="1" customWidth="1"/>
    <col min="5791" max="5791" width="15.77734375" bestFit="1" customWidth="1"/>
    <col min="5792" max="5792" width="13" bestFit="1" customWidth="1"/>
    <col min="5793" max="5793" width="15.77734375" bestFit="1" customWidth="1"/>
    <col min="5794" max="5794" width="13" bestFit="1" customWidth="1"/>
    <col min="5795" max="5795" width="15.77734375" bestFit="1" customWidth="1"/>
    <col min="5796" max="5796" width="13" bestFit="1" customWidth="1"/>
    <col min="5797" max="5797" width="15.77734375" bestFit="1" customWidth="1"/>
    <col min="5798" max="5798" width="13" bestFit="1" customWidth="1"/>
    <col min="5799" max="5799" width="15.77734375" bestFit="1" customWidth="1"/>
    <col min="5800" max="5800" width="13" bestFit="1" customWidth="1"/>
    <col min="5801" max="5801" width="15.77734375" bestFit="1" customWidth="1"/>
    <col min="5802" max="5802" width="13" bestFit="1" customWidth="1"/>
    <col min="5803" max="5803" width="15.77734375" bestFit="1" customWidth="1"/>
    <col min="5804" max="5804" width="13" bestFit="1" customWidth="1"/>
    <col min="5805" max="5805" width="15.77734375" bestFit="1" customWidth="1"/>
    <col min="5806" max="5806" width="13" bestFit="1" customWidth="1"/>
    <col min="5807" max="5807" width="15.77734375" bestFit="1" customWidth="1"/>
    <col min="5808" max="5808" width="13" bestFit="1" customWidth="1"/>
    <col min="5809" max="5809" width="15.77734375" bestFit="1" customWidth="1"/>
    <col min="5810" max="5810" width="13" bestFit="1" customWidth="1"/>
    <col min="5811" max="5811" width="15.77734375" bestFit="1" customWidth="1"/>
    <col min="5812" max="5812" width="13" bestFit="1" customWidth="1"/>
    <col min="5813" max="5813" width="15.77734375" bestFit="1" customWidth="1"/>
    <col min="5814" max="5814" width="13" bestFit="1" customWidth="1"/>
    <col min="5815" max="5815" width="15.77734375" bestFit="1" customWidth="1"/>
    <col min="5816" max="5816" width="13" bestFit="1" customWidth="1"/>
    <col min="5817" max="5817" width="15.77734375" bestFit="1" customWidth="1"/>
    <col min="5818" max="5818" width="13" bestFit="1" customWidth="1"/>
    <col min="5819" max="5819" width="15.77734375" bestFit="1" customWidth="1"/>
    <col min="5820" max="5820" width="13" bestFit="1" customWidth="1"/>
    <col min="5821" max="5821" width="15.77734375" bestFit="1" customWidth="1"/>
    <col min="5822" max="5822" width="13" bestFit="1" customWidth="1"/>
    <col min="5823" max="5823" width="15.77734375" bestFit="1" customWidth="1"/>
    <col min="5824" max="5824" width="13" bestFit="1" customWidth="1"/>
    <col min="5825" max="5825" width="15.77734375" bestFit="1" customWidth="1"/>
    <col min="5826" max="5826" width="13" bestFit="1" customWidth="1"/>
    <col min="5827" max="5827" width="15.77734375" bestFit="1" customWidth="1"/>
    <col min="5828" max="5828" width="13" bestFit="1" customWidth="1"/>
    <col min="5829" max="5829" width="15.77734375" bestFit="1" customWidth="1"/>
    <col min="5830" max="5830" width="13" bestFit="1" customWidth="1"/>
    <col min="5831" max="5831" width="15.77734375" bestFit="1" customWidth="1"/>
    <col min="5832" max="5832" width="13" bestFit="1" customWidth="1"/>
    <col min="5833" max="5833" width="15.77734375" bestFit="1" customWidth="1"/>
    <col min="5834" max="5834" width="13" bestFit="1" customWidth="1"/>
    <col min="5835" max="5835" width="15.77734375" bestFit="1" customWidth="1"/>
    <col min="5836" max="5836" width="13" bestFit="1" customWidth="1"/>
    <col min="5837" max="5837" width="15.77734375" bestFit="1" customWidth="1"/>
    <col min="5838" max="5838" width="13" bestFit="1" customWidth="1"/>
    <col min="5839" max="5839" width="15.77734375" bestFit="1" customWidth="1"/>
    <col min="5840" max="5840" width="13" bestFit="1" customWidth="1"/>
    <col min="5841" max="5841" width="15.77734375" bestFit="1" customWidth="1"/>
    <col min="5842" max="5842" width="13" bestFit="1" customWidth="1"/>
    <col min="5843" max="5843" width="15.77734375" bestFit="1" customWidth="1"/>
    <col min="5844" max="5844" width="13" bestFit="1" customWidth="1"/>
    <col min="5845" max="5845" width="15.77734375" bestFit="1" customWidth="1"/>
    <col min="5846" max="5846" width="13" bestFit="1" customWidth="1"/>
    <col min="5847" max="5847" width="15.77734375" bestFit="1" customWidth="1"/>
    <col min="5848" max="5848" width="13" bestFit="1" customWidth="1"/>
    <col min="5849" max="5849" width="15.77734375" bestFit="1" customWidth="1"/>
    <col min="5850" max="5850" width="13" bestFit="1" customWidth="1"/>
    <col min="5851" max="5851" width="15.77734375" bestFit="1" customWidth="1"/>
    <col min="5852" max="5852" width="13" bestFit="1" customWidth="1"/>
    <col min="5853" max="5853" width="15.77734375" bestFit="1" customWidth="1"/>
    <col min="5854" max="5854" width="13" bestFit="1" customWidth="1"/>
    <col min="5855" max="5855" width="15.77734375" bestFit="1" customWidth="1"/>
    <col min="5856" max="5856" width="13" bestFit="1" customWidth="1"/>
    <col min="5857" max="5857" width="15.77734375" bestFit="1" customWidth="1"/>
    <col min="5858" max="5858" width="13" bestFit="1" customWidth="1"/>
    <col min="5859" max="5859" width="15.77734375" bestFit="1" customWidth="1"/>
    <col min="5860" max="5860" width="13" bestFit="1" customWidth="1"/>
    <col min="5861" max="5861" width="15.77734375" bestFit="1" customWidth="1"/>
    <col min="5862" max="5862" width="13" bestFit="1" customWidth="1"/>
    <col min="5863" max="5863" width="15.77734375" bestFit="1" customWidth="1"/>
    <col min="5864" max="5864" width="13" bestFit="1" customWidth="1"/>
    <col min="5865" max="5865" width="15.77734375" bestFit="1" customWidth="1"/>
    <col min="5866" max="5866" width="13" bestFit="1" customWidth="1"/>
    <col min="5867" max="5867" width="15.77734375" bestFit="1" customWidth="1"/>
    <col min="5868" max="5868" width="13" bestFit="1" customWidth="1"/>
    <col min="5869" max="5869" width="15.77734375" bestFit="1" customWidth="1"/>
    <col min="5870" max="5870" width="13" bestFit="1" customWidth="1"/>
    <col min="5871" max="5871" width="15.77734375" bestFit="1" customWidth="1"/>
    <col min="5872" max="5872" width="13" bestFit="1" customWidth="1"/>
    <col min="5873" max="5873" width="15.77734375" bestFit="1" customWidth="1"/>
    <col min="5874" max="5874" width="13" bestFit="1" customWidth="1"/>
    <col min="5875" max="5875" width="15.77734375" bestFit="1" customWidth="1"/>
    <col min="5876" max="5876" width="13" bestFit="1" customWidth="1"/>
    <col min="5877" max="5877" width="15.77734375" bestFit="1" customWidth="1"/>
    <col min="5878" max="5878" width="13" bestFit="1" customWidth="1"/>
    <col min="5879" max="5879" width="15.77734375" bestFit="1" customWidth="1"/>
    <col min="5880" max="5880" width="13" bestFit="1" customWidth="1"/>
    <col min="5881" max="5881" width="15.77734375" bestFit="1" customWidth="1"/>
    <col min="5882" max="5882" width="13" bestFit="1" customWidth="1"/>
    <col min="5883" max="5883" width="15.77734375" bestFit="1" customWidth="1"/>
    <col min="5884" max="5884" width="13" bestFit="1" customWidth="1"/>
    <col min="5885" max="5885" width="15.77734375" bestFit="1" customWidth="1"/>
    <col min="5886" max="5886" width="13" bestFit="1" customWidth="1"/>
    <col min="5887" max="5887" width="15.77734375" bestFit="1" customWidth="1"/>
    <col min="5888" max="5888" width="13" bestFit="1" customWidth="1"/>
    <col min="5889" max="5889" width="15.77734375" bestFit="1" customWidth="1"/>
    <col min="5890" max="5890" width="13" bestFit="1" customWidth="1"/>
    <col min="5891" max="5891" width="15.77734375" bestFit="1" customWidth="1"/>
    <col min="5892" max="5892" width="13" bestFit="1" customWidth="1"/>
    <col min="5893" max="5893" width="15.77734375" bestFit="1" customWidth="1"/>
    <col min="5894" max="5894" width="13" bestFit="1" customWidth="1"/>
    <col min="5895" max="5895" width="15.77734375" bestFit="1" customWidth="1"/>
    <col min="5896" max="5896" width="13" bestFit="1" customWidth="1"/>
    <col min="5897" max="5897" width="15.77734375" bestFit="1" customWidth="1"/>
    <col min="5898" max="5898" width="13" bestFit="1" customWidth="1"/>
    <col min="5899" max="5899" width="15.77734375" bestFit="1" customWidth="1"/>
    <col min="5900" max="5900" width="13" bestFit="1" customWidth="1"/>
    <col min="5901" max="5901" width="15.77734375" bestFit="1" customWidth="1"/>
    <col min="5902" max="5902" width="13" bestFit="1" customWidth="1"/>
    <col min="5903" max="5903" width="15.77734375" bestFit="1" customWidth="1"/>
    <col min="5904" max="5904" width="13" bestFit="1" customWidth="1"/>
    <col min="5905" max="5905" width="15.77734375" bestFit="1" customWidth="1"/>
    <col min="5906" max="5906" width="13" bestFit="1" customWidth="1"/>
    <col min="5907" max="5907" width="15.77734375" bestFit="1" customWidth="1"/>
    <col min="5908" max="5908" width="13" bestFit="1" customWidth="1"/>
    <col min="5909" max="5909" width="15.77734375" bestFit="1" customWidth="1"/>
    <col min="5910" max="5910" width="13" bestFit="1" customWidth="1"/>
    <col min="5911" max="5911" width="15.77734375" bestFit="1" customWidth="1"/>
    <col min="5912" max="5912" width="13" bestFit="1" customWidth="1"/>
    <col min="5913" max="5913" width="15.77734375" bestFit="1" customWidth="1"/>
    <col min="5914" max="5914" width="13" bestFit="1" customWidth="1"/>
    <col min="5915" max="5915" width="15.77734375" bestFit="1" customWidth="1"/>
    <col min="5916" max="5916" width="13" bestFit="1" customWidth="1"/>
    <col min="5917" max="5917" width="15.77734375" bestFit="1" customWidth="1"/>
    <col min="5918" max="5918" width="13" bestFit="1" customWidth="1"/>
    <col min="5919" max="5919" width="15.77734375" bestFit="1" customWidth="1"/>
    <col min="5920" max="5920" width="13" bestFit="1" customWidth="1"/>
    <col min="5921" max="5921" width="15.77734375" bestFit="1" customWidth="1"/>
    <col min="5922" max="5922" width="13" bestFit="1" customWidth="1"/>
    <col min="5923" max="5923" width="15.77734375" bestFit="1" customWidth="1"/>
    <col min="5924" max="5924" width="13" bestFit="1" customWidth="1"/>
    <col min="5925" max="5925" width="15.77734375" bestFit="1" customWidth="1"/>
    <col min="5926" max="5926" width="13" bestFit="1" customWidth="1"/>
    <col min="5927" max="5927" width="15.77734375" bestFit="1" customWidth="1"/>
    <col min="5928" max="5928" width="13" bestFit="1" customWidth="1"/>
    <col min="5929" max="5929" width="15.77734375" bestFit="1" customWidth="1"/>
    <col min="5930" max="5930" width="13" bestFit="1" customWidth="1"/>
    <col min="5931" max="5931" width="15.77734375" bestFit="1" customWidth="1"/>
    <col min="5932" max="5932" width="13" bestFit="1" customWidth="1"/>
    <col min="5933" max="5933" width="15.77734375" bestFit="1" customWidth="1"/>
    <col min="5934" max="5934" width="13" bestFit="1" customWidth="1"/>
    <col min="5935" max="5935" width="15.77734375" bestFit="1" customWidth="1"/>
    <col min="5936" max="5936" width="13" bestFit="1" customWidth="1"/>
    <col min="5937" max="5937" width="15.77734375" bestFit="1" customWidth="1"/>
    <col min="5938" max="5938" width="13" bestFit="1" customWidth="1"/>
    <col min="5939" max="5939" width="15.77734375" bestFit="1" customWidth="1"/>
    <col min="5940" max="5940" width="13" bestFit="1" customWidth="1"/>
    <col min="5941" max="5941" width="15.77734375" bestFit="1" customWidth="1"/>
    <col min="5942" max="5942" width="13" bestFit="1" customWidth="1"/>
    <col min="5943" max="5943" width="15.77734375" bestFit="1" customWidth="1"/>
    <col min="5944" max="5944" width="13" bestFit="1" customWidth="1"/>
    <col min="5945" max="5945" width="15.77734375" bestFit="1" customWidth="1"/>
    <col min="5946" max="5946" width="13" bestFit="1" customWidth="1"/>
    <col min="5947" max="5947" width="15.77734375" bestFit="1" customWidth="1"/>
    <col min="5948" max="5948" width="13" bestFit="1" customWidth="1"/>
    <col min="5949" max="5949" width="15.77734375" bestFit="1" customWidth="1"/>
    <col min="5950" max="5950" width="13" bestFit="1" customWidth="1"/>
    <col min="5951" max="5951" width="15.77734375" bestFit="1" customWidth="1"/>
    <col min="5952" max="5952" width="13" bestFit="1" customWidth="1"/>
    <col min="5953" max="5953" width="15.77734375" bestFit="1" customWidth="1"/>
    <col min="5954" max="5954" width="13" bestFit="1" customWidth="1"/>
    <col min="5955" max="5955" width="15.77734375" bestFit="1" customWidth="1"/>
    <col min="5956" max="5956" width="13" bestFit="1" customWidth="1"/>
    <col min="5957" max="5957" width="15.77734375" bestFit="1" customWidth="1"/>
    <col min="5958" max="5958" width="13" bestFit="1" customWidth="1"/>
    <col min="5959" max="5959" width="15.77734375" bestFit="1" customWidth="1"/>
    <col min="5960" max="5960" width="13" bestFit="1" customWidth="1"/>
    <col min="5961" max="5961" width="15.77734375" bestFit="1" customWidth="1"/>
    <col min="5962" max="5962" width="13" bestFit="1" customWidth="1"/>
    <col min="5963" max="5963" width="15.77734375" bestFit="1" customWidth="1"/>
    <col min="5964" max="5964" width="13" bestFit="1" customWidth="1"/>
    <col min="5965" max="5965" width="15.77734375" bestFit="1" customWidth="1"/>
    <col min="5966" max="5966" width="13" bestFit="1" customWidth="1"/>
    <col min="5967" max="5967" width="15.77734375" bestFit="1" customWidth="1"/>
    <col min="5968" max="5968" width="13" bestFit="1" customWidth="1"/>
    <col min="5969" max="5969" width="15.77734375" bestFit="1" customWidth="1"/>
    <col min="5970" max="5970" width="13" bestFit="1" customWidth="1"/>
    <col min="5971" max="5971" width="15.77734375" bestFit="1" customWidth="1"/>
    <col min="5972" max="5972" width="13" bestFit="1" customWidth="1"/>
    <col min="5973" max="5973" width="15.77734375" bestFit="1" customWidth="1"/>
    <col min="5974" max="5974" width="13" bestFit="1" customWidth="1"/>
    <col min="5975" max="5975" width="15.77734375" bestFit="1" customWidth="1"/>
    <col min="5976" max="5976" width="13" bestFit="1" customWidth="1"/>
    <col min="5977" max="5977" width="15.77734375" bestFit="1" customWidth="1"/>
    <col min="5978" max="5978" width="13" bestFit="1" customWidth="1"/>
    <col min="5979" max="5979" width="15.77734375" bestFit="1" customWidth="1"/>
    <col min="5980" max="5980" width="13" bestFit="1" customWidth="1"/>
    <col min="5981" max="5981" width="15.77734375" bestFit="1" customWidth="1"/>
    <col min="5982" max="5982" width="13" bestFit="1" customWidth="1"/>
    <col min="5983" max="5983" width="15.77734375" bestFit="1" customWidth="1"/>
    <col min="5984" max="5984" width="13" bestFit="1" customWidth="1"/>
    <col min="5985" max="5985" width="15.77734375" bestFit="1" customWidth="1"/>
    <col min="5986" max="5986" width="13" bestFit="1" customWidth="1"/>
    <col min="5987" max="5987" width="15.77734375" bestFit="1" customWidth="1"/>
    <col min="5988" max="5988" width="13" bestFit="1" customWidth="1"/>
    <col min="5989" max="5989" width="15.77734375" bestFit="1" customWidth="1"/>
    <col min="5990" max="5990" width="13" bestFit="1" customWidth="1"/>
    <col min="5991" max="5991" width="15.77734375" bestFit="1" customWidth="1"/>
    <col min="5992" max="5992" width="13" bestFit="1" customWidth="1"/>
    <col min="5993" max="5993" width="15.77734375" bestFit="1" customWidth="1"/>
    <col min="5994" max="5994" width="13" bestFit="1" customWidth="1"/>
    <col min="5995" max="5995" width="15.77734375" bestFit="1" customWidth="1"/>
    <col min="5996" max="5996" width="13" bestFit="1" customWidth="1"/>
    <col min="5997" max="5997" width="15.77734375" bestFit="1" customWidth="1"/>
    <col min="5998" max="5998" width="13" bestFit="1" customWidth="1"/>
    <col min="5999" max="5999" width="15.77734375" bestFit="1" customWidth="1"/>
    <col min="6000" max="6000" width="13" bestFit="1" customWidth="1"/>
    <col min="6001" max="6001" width="15.77734375" bestFit="1" customWidth="1"/>
    <col min="6002" max="6002" width="13" bestFit="1" customWidth="1"/>
    <col min="6003" max="6003" width="15.77734375" bestFit="1" customWidth="1"/>
    <col min="6004" max="6004" width="13" bestFit="1" customWidth="1"/>
    <col min="6005" max="6005" width="15.77734375" bestFit="1" customWidth="1"/>
    <col min="6006" max="6006" width="13" bestFit="1" customWidth="1"/>
    <col min="6007" max="6007" width="15.77734375" bestFit="1" customWidth="1"/>
    <col min="6008" max="6008" width="13" bestFit="1" customWidth="1"/>
    <col min="6009" max="6009" width="15.77734375" bestFit="1" customWidth="1"/>
    <col min="6010" max="6010" width="13" bestFit="1" customWidth="1"/>
    <col min="6011" max="6011" width="15.77734375" bestFit="1" customWidth="1"/>
    <col min="6012" max="6012" width="13" bestFit="1" customWidth="1"/>
    <col min="6013" max="6013" width="15.77734375" bestFit="1" customWidth="1"/>
    <col min="6014" max="6014" width="13" bestFit="1" customWidth="1"/>
    <col min="6015" max="6015" width="15.77734375" bestFit="1" customWidth="1"/>
    <col min="6016" max="6016" width="13" bestFit="1" customWidth="1"/>
    <col min="6017" max="6017" width="15.77734375" bestFit="1" customWidth="1"/>
    <col min="6018" max="6018" width="13" bestFit="1" customWidth="1"/>
    <col min="6019" max="6019" width="15.77734375" bestFit="1" customWidth="1"/>
    <col min="6020" max="6020" width="13" bestFit="1" customWidth="1"/>
    <col min="6021" max="6021" width="15.77734375" bestFit="1" customWidth="1"/>
    <col min="6022" max="6022" width="13" bestFit="1" customWidth="1"/>
    <col min="6023" max="6023" width="15.77734375" bestFit="1" customWidth="1"/>
    <col min="6024" max="6024" width="13" bestFit="1" customWidth="1"/>
    <col min="6025" max="6025" width="15.77734375" bestFit="1" customWidth="1"/>
    <col min="6026" max="6026" width="13" bestFit="1" customWidth="1"/>
    <col min="6027" max="6027" width="15.77734375" bestFit="1" customWidth="1"/>
    <col min="6028" max="6028" width="13" bestFit="1" customWidth="1"/>
    <col min="6029" max="6029" width="15.77734375" bestFit="1" customWidth="1"/>
    <col min="6030" max="6030" width="13" bestFit="1" customWidth="1"/>
    <col min="6031" max="6031" width="15.77734375" bestFit="1" customWidth="1"/>
    <col min="6032" max="6032" width="13" bestFit="1" customWidth="1"/>
    <col min="6033" max="6033" width="15.77734375" bestFit="1" customWidth="1"/>
    <col min="6034" max="6034" width="13" bestFit="1" customWidth="1"/>
    <col min="6035" max="6035" width="15.77734375" bestFit="1" customWidth="1"/>
    <col min="6036" max="6036" width="13" bestFit="1" customWidth="1"/>
    <col min="6037" max="6037" width="15.77734375" bestFit="1" customWidth="1"/>
    <col min="6038" max="6038" width="13" bestFit="1" customWidth="1"/>
    <col min="6039" max="6039" width="15.77734375" bestFit="1" customWidth="1"/>
    <col min="6040" max="6040" width="13" bestFit="1" customWidth="1"/>
    <col min="6041" max="6041" width="15.77734375" bestFit="1" customWidth="1"/>
    <col min="6042" max="6042" width="13" bestFit="1" customWidth="1"/>
    <col min="6043" max="6043" width="15.77734375" bestFit="1" customWidth="1"/>
    <col min="6044" max="6044" width="13" bestFit="1" customWidth="1"/>
    <col min="6045" max="6045" width="15.77734375" bestFit="1" customWidth="1"/>
    <col min="6046" max="6046" width="13" bestFit="1" customWidth="1"/>
    <col min="6047" max="6047" width="15.77734375" bestFit="1" customWidth="1"/>
    <col min="6048" max="6048" width="13" bestFit="1" customWidth="1"/>
    <col min="6049" max="6049" width="15.77734375" bestFit="1" customWidth="1"/>
    <col min="6050" max="6050" width="13" bestFit="1" customWidth="1"/>
    <col min="6051" max="6051" width="15.77734375" bestFit="1" customWidth="1"/>
    <col min="6052" max="6052" width="13" bestFit="1" customWidth="1"/>
    <col min="6053" max="6053" width="15.77734375" bestFit="1" customWidth="1"/>
    <col min="6054" max="6054" width="13" bestFit="1" customWidth="1"/>
    <col min="6055" max="6055" width="15.77734375" bestFit="1" customWidth="1"/>
    <col min="6056" max="6056" width="13" bestFit="1" customWidth="1"/>
    <col min="6057" max="6057" width="15.77734375" bestFit="1" customWidth="1"/>
    <col min="6058" max="6058" width="13" bestFit="1" customWidth="1"/>
    <col min="6059" max="6059" width="15.77734375" bestFit="1" customWidth="1"/>
    <col min="6060" max="6060" width="13" bestFit="1" customWidth="1"/>
    <col min="6061" max="6061" width="15.77734375" bestFit="1" customWidth="1"/>
    <col min="6062" max="6062" width="13" bestFit="1" customWidth="1"/>
    <col min="6063" max="6063" width="15.77734375" bestFit="1" customWidth="1"/>
    <col min="6064" max="6064" width="13" bestFit="1" customWidth="1"/>
    <col min="6065" max="6065" width="15.77734375" bestFit="1" customWidth="1"/>
    <col min="6066" max="6066" width="13" bestFit="1" customWidth="1"/>
    <col min="6067" max="6067" width="15.77734375" bestFit="1" customWidth="1"/>
    <col min="6068" max="6068" width="13" bestFit="1" customWidth="1"/>
    <col min="6069" max="6069" width="15.77734375" bestFit="1" customWidth="1"/>
    <col min="6070" max="6070" width="13" bestFit="1" customWidth="1"/>
    <col min="6071" max="6071" width="15.77734375" bestFit="1" customWidth="1"/>
    <col min="6072" max="6072" width="13" bestFit="1" customWidth="1"/>
    <col min="6073" max="6073" width="15.77734375" bestFit="1" customWidth="1"/>
    <col min="6074" max="6074" width="13" bestFit="1" customWidth="1"/>
    <col min="6075" max="6075" width="15.77734375" bestFit="1" customWidth="1"/>
    <col min="6076" max="6076" width="13" bestFit="1" customWidth="1"/>
    <col min="6077" max="6077" width="15.77734375" bestFit="1" customWidth="1"/>
    <col min="6078" max="6078" width="13" bestFit="1" customWidth="1"/>
    <col min="6079" max="6079" width="15.77734375" bestFit="1" customWidth="1"/>
    <col min="6080" max="6080" width="13" bestFit="1" customWidth="1"/>
    <col min="6081" max="6081" width="15.77734375" bestFit="1" customWidth="1"/>
    <col min="6082" max="6082" width="13" bestFit="1" customWidth="1"/>
    <col min="6083" max="6083" width="15.77734375" bestFit="1" customWidth="1"/>
    <col min="6084" max="6084" width="13" bestFit="1" customWidth="1"/>
    <col min="6085" max="6085" width="15.77734375" bestFit="1" customWidth="1"/>
    <col min="6086" max="6086" width="13" bestFit="1" customWidth="1"/>
    <col min="6087" max="6087" width="15.77734375" bestFit="1" customWidth="1"/>
    <col min="6088" max="6088" width="13" bestFit="1" customWidth="1"/>
    <col min="6089" max="6089" width="15.77734375" bestFit="1" customWidth="1"/>
    <col min="6090" max="6090" width="13" bestFit="1" customWidth="1"/>
    <col min="6091" max="6091" width="15.77734375" bestFit="1" customWidth="1"/>
    <col min="6092" max="6092" width="13" bestFit="1" customWidth="1"/>
    <col min="6093" max="6093" width="15.77734375" bestFit="1" customWidth="1"/>
    <col min="6094" max="6094" width="13" bestFit="1" customWidth="1"/>
    <col min="6095" max="6095" width="15.77734375" bestFit="1" customWidth="1"/>
    <col min="6096" max="6096" width="13" bestFit="1" customWidth="1"/>
    <col min="6097" max="6097" width="15.77734375" bestFit="1" customWidth="1"/>
    <col min="6098" max="6098" width="13" bestFit="1" customWidth="1"/>
    <col min="6099" max="6099" width="15.77734375" bestFit="1" customWidth="1"/>
    <col min="6100" max="6100" width="13" bestFit="1" customWidth="1"/>
    <col min="6101" max="6101" width="15.77734375" bestFit="1" customWidth="1"/>
    <col min="6102" max="6102" width="13" bestFit="1" customWidth="1"/>
    <col min="6103" max="6103" width="15.77734375" bestFit="1" customWidth="1"/>
    <col min="6104" max="6104" width="13" bestFit="1" customWidth="1"/>
    <col min="6105" max="6105" width="15.77734375" bestFit="1" customWidth="1"/>
    <col min="6106" max="6106" width="13" bestFit="1" customWidth="1"/>
    <col min="6107" max="6107" width="15.77734375" bestFit="1" customWidth="1"/>
    <col min="6108" max="6108" width="13" bestFit="1" customWidth="1"/>
    <col min="6109" max="6109" width="15.77734375" bestFit="1" customWidth="1"/>
    <col min="6110" max="6110" width="13" bestFit="1" customWidth="1"/>
    <col min="6111" max="6111" width="15.77734375" bestFit="1" customWidth="1"/>
    <col min="6112" max="6112" width="13" bestFit="1" customWidth="1"/>
    <col min="6113" max="6113" width="15.77734375" bestFit="1" customWidth="1"/>
    <col min="6114" max="6114" width="13" bestFit="1" customWidth="1"/>
    <col min="6115" max="6115" width="15.77734375" bestFit="1" customWidth="1"/>
    <col min="6116" max="6116" width="13" bestFit="1" customWidth="1"/>
    <col min="6117" max="6117" width="15.77734375" bestFit="1" customWidth="1"/>
    <col min="6118" max="6118" width="13" bestFit="1" customWidth="1"/>
    <col min="6119" max="6119" width="15.77734375" bestFit="1" customWidth="1"/>
    <col min="6120" max="6120" width="13" bestFit="1" customWidth="1"/>
    <col min="6121" max="6121" width="15.77734375" bestFit="1" customWidth="1"/>
    <col min="6122" max="6122" width="13" bestFit="1" customWidth="1"/>
    <col min="6123" max="6123" width="15.77734375" bestFit="1" customWidth="1"/>
    <col min="6124" max="6124" width="13" bestFit="1" customWidth="1"/>
    <col min="6125" max="6125" width="15.77734375" bestFit="1" customWidth="1"/>
    <col min="6126" max="6126" width="13" bestFit="1" customWidth="1"/>
    <col min="6127" max="6127" width="15.77734375" bestFit="1" customWidth="1"/>
    <col min="6128" max="6128" width="13" bestFit="1" customWidth="1"/>
    <col min="6129" max="6129" width="15.77734375" bestFit="1" customWidth="1"/>
    <col min="6130" max="6130" width="13" bestFit="1" customWidth="1"/>
    <col min="6131" max="6131" width="15.77734375" bestFit="1" customWidth="1"/>
    <col min="6132" max="6132" width="13" bestFit="1" customWidth="1"/>
    <col min="6133" max="6133" width="15.77734375" bestFit="1" customWidth="1"/>
    <col min="6134" max="6134" width="13" bestFit="1" customWidth="1"/>
    <col min="6135" max="6135" width="15.77734375" bestFit="1" customWidth="1"/>
    <col min="6136" max="6136" width="13" bestFit="1" customWidth="1"/>
    <col min="6137" max="6137" width="15.77734375" bestFit="1" customWidth="1"/>
    <col min="6138" max="6138" width="13" bestFit="1" customWidth="1"/>
    <col min="6139" max="6139" width="15.77734375" bestFit="1" customWidth="1"/>
    <col min="6140" max="6140" width="13" bestFit="1" customWidth="1"/>
    <col min="6141" max="6141" width="15.77734375" bestFit="1" customWidth="1"/>
    <col min="6142" max="6142" width="13" bestFit="1" customWidth="1"/>
    <col min="6143" max="6143" width="15.77734375" bestFit="1" customWidth="1"/>
    <col min="6144" max="6144" width="13" bestFit="1" customWidth="1"/>
    <col min="6145" max="6145" width="15.77734375" bestFit="1" customWidth="1"/>
    <col min="6146" max="6146" width="13" bestFit="1" customWidth="1"/>
    <col min="6147" max="6147" width="15.77734375" bestFit="1" customWidth="1"/>
    <col min="6148" max="6148" width="13" bestFit="1" customWidth="1"/>
    <col min="6149" max="6149" width="15.77734375" bestFit="1" customWidth="1"/>
    <col min="6150" max="6150" width="13" bestFit="1" customWidth="1"/>
    <col min="6151" max="6151" width="15.77734375" bestFit="1" customWidth="1"/>
    <col min="6152" max="6152" width="13" bestFit="1" customWidth="1"/>
    <col min="6153" max="6153" width="15.77734375" bestFit="1" customWidth="1"/>
    <col min="6154" max="6154" width="13" bestFit="1" customWidth="1"/>
    <col min="6155" max="6155" width="15.77734375" bestFit="1" customWidth="1"/>
    <col min="6156" max="6156" width="13" bestFit="1" customWidth="1"/>
    <col min="6157" max="6157" width="15.77734375" bestFit="1" customWidth="1"/>
    <col min="6158" max="6158" width="13" bestFit="1" customWidth="1"/>
    <col min="6159" max="6159" width="15.77734375" bestFit="1" customWidth="1"/>
    <col min="6160" max="6160" width="13" bestFit="1" customWidth="1"/>
    <col min="6161" max="6161" width="15.77734375" bestFit="1" customWidth="1"/>
    <col min="6162" max="6162" width="13" bestFit="1" customWidth="1"/>
    <col min="6163" max="6163" width="15.77734375" bestFit="1" customWidth="1"/>
    <col min="6164" max="6164" width="13" bestFit="1" customWidth="1"/>
    <col min="6165" max="6165" width="15.77734375" bestFit="1" customWidth="1"/>
    <col min="6166" max="6166" width="13" bestFit="1" customWidth="1"/>
    <col min="6167" max="6167" width="15.77734375" bestFit="1" customWidth="1"/>
    <col min="6168" max="6168" width="13" bestFit="1" customWidth="1"/>
    <col min="6169" max="6169" width="15.77734375" bestFit="1" customWidth="1"/>
    <col min="6170" max="6170" width="13" bestFit="1" customWidth="1"/>
    <col min="6171" max="6171" width="15.77734375" bestFit="1" customWidth="1"/>
    <col min="6172" max="6172" width="13" bestFit="1" customWidth="1"/>
    <col min="6173" max="6173" width="15.77734375" bestFit="1" customWidth="1"/>
    <col min="6174" max="6174" width="13" bestFit="1" customWidth="1"/>
    <col min="6175" max="6175" width="15.77734375" bestFit="1" customWidth="1"/>
    <col min="6176" max="6176" width="13" bestFit="1" customWidth="1"/>
    <col min="6177" max="6177" width="15.77734375" bestFit="1" customWidth="1"/>
    <col min="6178" max="6178" width="13" bestFit="1" customWidth="1"/>
    <col min="6179" max="6179" width="15.77734375" bestFit="1" customWidth="1"/>
    <col min="6180" max="6180" width="13" bestFit="1" customWidth="1"/>
    <col min="6181" max="6181" width="15.77734375" bestFit="1" customWidth="1"/>
    <col min="6182" max="6182" width="13" bestFit="1" customWidth="1"/>
    <col min="6183" max="6183" width="15.77734375" bestFit="1" customWidth="1"/>
    <col min="6184" max="6184" width="13" bestFit="1" customWidth="1"/>
    <col min="6185" max="6185" width="15.77734375" bestFit="1" customWidth="1"/>
    <col min="6186" max="6186" width="13" bestFit="1" customWidth="1"/>
    <col min="6187" max="6187" width="15.77734375" bestFit="1" customWidth="1"/>
    <col min="6188" max="6188" width="13" bestFit="1" customWidth="1"/>
    <col min="6189" max="6189" width="15.77734375" bestFit="1" customWidth="1"/>
    <col min="6190" max="6190" width="13" bestFit="1" customWidth="1"/>
    <col min="6191" max="6191" width="15.77734375" bestFit="1" customWidth="1"/>
    <col min="6192" max="6192" width="13" bestFit="1" customWidth="1"/>
    <col min="6193" max="6193" width="15.77734375" bestFit="1" customWidth="1"/>
    <col min="6194" max="6194" width="13" bestFit="1" customWidth="1"/>
    <col min="6195" max="6195" width="15.77734375" bestFit="1" customWidth="1"/>
    <col min="6196" max="6196" width="13" bestFit="1" customWidth="1"/>
    <col min="6197" max="6197" width="15.77734375" bestFit="1" customWidth="1"/>
    <col min="6198" max="6198" width="13" bestFit="1" customWidth="1"/>
    <col min="6199" max="6199" width="15.77734375" bestFit="1" customWidth="1"/>
    <col min="6200" max="6200" width="13" bestFit="1" customWidth="1"/>
    <col min="6201" max="6201" width="15.77734375" bestFit="1" customWidth="1"/>
    <col min="6202" max="6202" width="13" bestFit="1" customWidth="1"/>
    <col min="6203" max="6203" width="15.77734375" bestFit="1" customWidth="1"/>
    <col min="6204" max="6204" width="13" bestFit="1" customWidth="1"/>
    <col min="6205" max="6205" width="15.77734375" bestFit="1" customWidth="1"/>
    <col min="6206" max="6206" width="13" bestFit="1" customWidth="1"/>
    <col min="6207" max="6207" width="15.77734375" bestFit="1" customWidth="1"/>
    <col min="6208" max="6208" width="13" bestFit="1" customWidth="1"/>
    <col min="6209" max="6209" width="15.77734375" bestFit="1" customWidth="1"/>
    <col min="6210" max="6210" width="13" bestFit="1" customWidth="1"/>
    <col min="6211" max="6211" width="15.77734375" bestFit="1" customWidth="1"/>
    <col min="6212" max="6212" width="13" bestFit="1" customWidth="1"/>
    <col min="6213" max="6213" width="15.77734375" bestFit="1" customWidth="1"/>
    <col min="6214" max="6214" width="13" bestFit="1" customWidth="1"/>
    <col min="6215" max="6215" width="15.77734375" bestFit="1" customWidth="1"/>
    <col min="6216" max="6216" width="13" bestFit="1" customWidth="1"/>
    <col min="6217" max="6217" width="15.77734375" bestFit="1" customWidth="1"/>
    <col min="6218" max="6218" width="13" bestFit="1" customWidth="1"/>
    <col min="6219" max="6219" width="15.77734375" bestFit="1" customWidth="1"/>
    <col min="6220" max="6220" width="13" bestFit="1" customWidth="1"/>
    <col min="6221" max="6221" width="15.77734375" bestFit="1" customWidth="1"/>
    <col min="6222" max="6222" width="13" bestFit="1" customWidth="1"/>
    <col min="6223" max="6223" width="15.77734375" bestFit="1" customWidth="1"/>
    <col min="6224" max="6224" width="13" bestFit="1" customWidth="1"/>
    <col min="6225" max="6225" width="15.77734375" bestFit="1" customWidth="1"/>
    <col min="6226" max="6226" width="13" bestFit="1" customWidth="1"/>
    <col min="6227" max="6227" width="15.77734375" bestFit="1" customWidth="1"/>
    <col min="6228" max="6228" width="13" bestFit="1" customWidth="1"/>
    <col min="6229" max="6229" width="15.77734375" bestFit="1" customWidth="1"/>
    <col min="6230" max="6230" width="13" bestFit="1" customWidth="1"/>
    <col min="6231" max="6231" width="15.77734375" bestFit="1" customWidth="1"/>
    <col min="6232" max="6232" width="13" bestFit="1" customWidth="1"/>
    <col min="6233" max="6233" width="15.77734375" bestFit="1" customWidth="1"/>
    <col min="6234" max="6234" width="13" bestFit="1" customWidth="1"/>
    <col min="6235" max="6235" width="15.77734375" bestFit="1" customWidth="1"/>
    <col min="6236" max="6236" width="13" bestFit="1" customWidth="1"/>
    <col min="6237" max="6237" width="15.77734375" bestFit="1" customWidth="1"/>
    <col min="6238" max="6238" width="13" bestFit="1" customWidth="1"/>
    <col min="6239" max="6239" width="15.77734375" bestFit="1" customWidth="1"/>
    <col min="6240" max="6240" width="13" bestFit="1" customWidth="1"/>
    <col min="6241" max="6241" width="15.77734375" bestFit="1" customWidth="1"/>
    <col min="6242" max="6242" width="13" bestFit="1" customWidth="1"/>
    <col min="6243" max="6243" width="15.77734375" bestFit="1" customWidth="1"/>
    <col min="6244" max="6244" width="13" bestFit="1" customWidth="1"/>
    <col min="6245" max="6245" width="15.77734375" bestFit="1" customWidth="1"/>
    <col min="6246" max="6246" width="13" bestFit="1" customWidth="1"/>
    <col min="6247" max="6247" width="15.77734375" bestFit="1" customWidth="1"/>
    <col min="6248" max="6248" width="13" bestFit="1" customWidth="1"/>
    <col min="6249" max="6249" width="15.77734375" bestFit="1" customWidth="1"/>
    <col min="6250" max="6250" width="13" bestFit="1" customWidth="1"/>
    <col min="6251" max="6251" width="15.77734375" bestFit="1" customWidth="1"/>
    <col min="6252" max="6252" width="13" bestFit="1" customWidth="1"/>
    <col min="6253" max="6253" width="15.77734375" bestFit="1" customWidth="1"/>
    <col min="6254" max="6254" width="13" bestFit="1" customWidth="1"/>
    <col min="6255" max="6255" width="15.77734375" bestFit="1" customWidth="1"/>
    <col min="6256" max="6256" width="13" bestFit="1" customWidth="1"/>
    <col min="6257" max="6257" width="15.77734375" bestFit="1" customWidth="1"/>
    <col min="6258" max="6258" width="13" bestFit="1" customWidth="1"/>
    <col min="6259" max="6259" width="15.77734375" bestFit="1" customWidth="1"/>
    <col min="6260" max="6260" width="13" bestFit="1" customWidth="1"/>
    <col min="6261" max="6261" width="15.77734375" bestFit="1" customWidth="1"/>
    <col min="6262" max="6262" width="13" bestFit="1" customWidth="1"/>
    <col min="6263" max="6263" width="15.77734375" bestFit="1" customWidth="1"/>
    <col min="6264" max="6264" width="13" bestFit="1" customWidth="1"/>
    <col min="6265" max="6265" width="15.77734375" bestFit="1" customWidth="1"/>
    <col min="6266" max="6266" width="13" bestFit="1" customWidth="1"/>
    <col min="6267" max="6267" width="15.77734375" bestFit="1" customWidth="1"/>
    <col min="6268" max="6268" width="13" bestFit="1" customWidth="1"/>
    <col min="6269" max="6269" width="15.77734375" bestFit="1" customWidth="1"/>
    <col min="6270" max="6270" width="13" bestFit="1" customWidth="1"/>
    <col min="6271" max="6271" width="15.77734375" bestFit="1" customWidth="1"/>
    <col min="6272" max="6272" width="13" bestFit="1" customWidth="1"/>
    <col min="6273" max="6273" width="15.77734375" bestFit="1" customWidth="1"/>
    <col min="6274" max="6274" width="13" bestFit="1" customWidth="1"/>
    <col min="6275" max="6275" width="15.77734375" bestFit="1" customWidth="1"/>
    <col min="6276" max="6276" width="13" bestFit="1" customWidth="1"/>
    <col min="6277" max="6277" width="15.77734375" bestFit="1" customWidth="1"/>
    <col min="6278" max="6278" width="13" bestFit="1" customWidth="1"/>
    <col min="6279" max="6279" width="15.77734375" bestFit="1" customWidth="1"/>
    <col min="6280" max="6280" width="13" bestFit="1" customWidth="1"/>
    <col min="6281" max="6281" width="15.77734375" bestFit="1" customWidth="1"/>
    <col min="6282" max="6282" width="13" bestFit="1" customWidth="1"/>
    <col min="6283" max="6283" width="15.77734375" bestFit="1" customWidth="1"/>
    <col min="6284" max="6284" width="13" bestFit="1" customWidth="1"/>
    <col min="6285" max="6285" width="15.77734375" bestFit="1" customWidth="1"/>
    <col min="6286" max="6286" width="13" bestFit="1" customWidth="1"/>
    <col min="6287" max="6287" width="15.77734375" bestFit="1" customWidth="1"/>
    <col min="6288" max="6288" width="13" bestFit="1" customWidth="1"/>
    <col min="6289" max="6289" width="15.77734375" bestFit="1" customWidth="1"/>
    <col min="6290" max="6290" width="13" bestFit="1" customWidth="1"/>
    <col min="6291" max="6291" width="15.77734375" bestFit="1" customWidth="1"/>
    <col min="6292" max="6292" width="13" bestFit="1" customWidth="1"/>
    <col min="6293" max="6293" width="15.77734375" bestFit="1" customWidth="1"/>
    <col min="6294" max="6294" width="13" bestFit="1" customWidth="1"/>
    <col min="6295" max="6295" width="15.77734375" bestFit="1" customWidth="1"/>
    <col min="6296" max="6296" width="13" bestFit="1" customWidth="1"/>
    <col min="6297" max="6297" width="15.77734375" bestFit="1" customWidth="1"/>
    <col min="6298" max="6298" width="13" bestFit="1" customWidth="1"/>
    <col min="6299" max="6299" width="15.77734375" bestFit="1" customWidth="1"/>
    <col min="6300" max="6300" width="13" bestFit="1" customWidth="1"/>
    <col min="6301" max="6301" width="15.77734375" bestFit="1" customWidth="1"/>
    <col min="6302" max="6302" width="13" bestFit="1" customWidth="1"/>
    <col min="6303" max="6303" width="15.77734375" bestFit="1" customWidth="1"/>
    <col min="6304" max="6304" width="13" bestFit="1" customWidth="1"/>
    <col min="6305" max="6305" width="15.77734375" bestFit="1" customWidth="1"/>
    <col min="6306" max="6306" width="13" bestFit="1" customWidth="1"/>
    <col min="6307" max="6307" width="15.77734375" bestFit="1" customWidth="1"/>
    <col min="6308" max="6308" width="13" bestFit="1" customWidth="1"/>
    <col min="6309" max="6309" width="15.77734375" bestFit="1" customWidth="1"/>
    <col min="6310" max="6310" width="13" bestFit="1" customWidth="1"/>
    <col min="6311" max="6311" width="15.77734375" bestFit="1" customWidth="1"/>
    <col min="6312" max="6312" width="13" bestFit="1" customWidth="1"/>
    <col min="6313" max="6313" width="15.77734375" bestFit="1" customWidth="1"/>
    <col min="6314" max="6314" width="13" bestFit="1" customWidth="1"/>
    <col min="6315" max="6315" width="15.77734375" bestFit="1" customWidth="1"/>
    <col min="6316" max="6316" width="13" bestFit="1" customWidth="1"/>
    <col min="6317" max="6317" width="15.77734375" bestFit="1" customWidth="1"/>
    <col min="6318" max="6318" width="13" bestFit="1" customWidth="1"/>
    <col min="6319" max="6319" width="9.44140625" bestFit="1" customWidth="1"/>
    <col min="6320" max="6320" width="15.77734375" bestFit="1" customWidth="1"/>
    <col min="6321" max="6321" width="13" bestFit="1" customWidth="1"/>
    <col min="6322" max="6322" width="15.77734375" bestFit="1" customWidth="1"/>
    <col min="6323" max="6323" width="13" bestFit="1" customWidth="1"/>
    <col min="6324" max="6324" width="15.77734375" bestFit="1" customWidth="1"/>
    <col min="6325" max="6325" width="13" bestFit="1" customWidth="1"/>
    <col min="6326" max="6326" width="15.77734375" bestFit="1" customWidth="1"/>
    <col min="6327" max="6327" width="13" bestFit="1" customWidth="1"/>
    <col min="6328" max="6328" width="15.77734375" bestFit="1" customWidth="1"/>
    <col min="6329" max="6329" width="13" bestFit="1" customWidth="1"/>
    <col min="6330" max="6330" width="15.77734375" bestFit="1" customWidth="1"/>
    <col min="6331" max="6331" width="13" bestFit="1" customWidth="1"/>
    <col min="6332" max="6332" width="15.77734375" bestFit="1" customWidth="1"/>
    <col min="6333" max="6333" width="13" bestFit="1" customWidth="1"/>
    <col min="6334" max="6334" width="15.77734375" bestFit="1" customWidth="1"/>
    <col min="6335" max="6335" width="13" bestFit="1" customWidth="1"/>
    <col min="6336" max="6336" width="15.77734375" bestFit="1" customWidth="1"/>
    <col min="6337" max="6337" width="13" bestFit="1" customWidth="1"/>
    <col min="6338" max="6338" width="15.77734375" bestFit="1" customWidth="1"/>
    <col min="6339" max="6339" width="13" bestFit="1" customWidth="1"/>
    <col min="6340" max="6340" width="15.77734375" bestFit="1" customWidth="1"/>
    <col min="6341" max="6341" width="13" bestFit="1" customWidth="1"/>
    <col min="6342" max="6342" width="15.77734375" bestFit="1" customWidth="1"/>
    <col min="6343" max="6343" width="13" bestFit="1" customWidth="1"/>
    <col min="6344" max="6344" width="15.77734375" bestFit="1" customWidth="1"/>
    <col min="6345" max="6345" width="13" bestFit="1" customWidth="1"/>
    <col min="6346" max="6346" width="15.77734375" bestFit="1" customWidth="1"/>
    <col min="6347" max="6347" width="13" bestFit="1" customWidth="1"/>
    <col min="6348" max="6348" width="15.77734375" bestFit="1" customWidth="1"/>
    <col min="6349" max="6349" width="13" bestFit="1" customWidth="1"/>
    <col min="6350" max="6350" width="15.77734375" bestFit="1" customWidth="1"/>
    <col min="6351" max="6351" width="13" bestFit="1" customWidth="1"/>
    <col min="6352" max="6352" width="15.77734375" bestFit="1" customWidth="1"/>
    <col min="6353" max="6353" width="13" bestFit="1" customWidth="1"/>
    <col min="6354" max="6354" width="15.77734375" bestFit="1" customWidth="1"/>
    <col min="6355" max="6355" width="13" bestFit="1" customWidth="1"/>
    <col min="6356" max="6356" width="15.77734375" bestFit="1" customWidth="1"/>
    <col min="6357" max="6357" width="13" bestFit="1" customWidth="1"/>
    <col min="6358" max="6358" width="15.77734375" bestFit="1" customWidth="1"/>
    <col min="6359" max="6359" width="13" bestFit="1" customWidth="1"/>
    <col min="6360" max="6360" width="15.77734375" bestFit="1" customWidth="1"/>
    <col min="6361" max="6361" width="13" bestFit="1" customWidth="1"/>
    <col min="6362" max="6362" width="15.77734375" bestFit="1" customWidth="1"/>
    <col min="6363" max="6363" width="13" bestFit="1" customWidth="1"/>
    <col min="6364" max="6364" width="15.77734375" bestFit="1" customWidth="1"/>
    <col min="6365" max="6365" width="13" bestFit="1" customWidth="1"/>
    <col min="6366" max="6366" width="15.77734375" bestFit="1" customWidth="1"/>
    <col min="6367" max="6367" width="13" bestFit="1" customWidth="1"/>
    <col min="6368" max="6368" width="15.77734375" bestFit="1" customWidth="1"/>
    <col min="6369" max="6369" width="13" bestFit="1" customWidth="1"/>
    <col min="6370" max="6370" width="15.77734375" bestFit="1" customWidth="1"/>
    <col min="6371" max="6371" width="13" bestFit="1" customWidth="1"/>
    <col min="6372" max="6372" width="15.77734375" bestFit="1" customWidth="1"/>
    <col min="6373" max="6373" width="13" bestFit="1" customWidth="1"/>
    <col min="6374" max="6374" width="15.77734375" bestFit="1" customWidth="1"/>
    <col min="6375" max="6375" width="13" bestFit="1" customWidth="1"/>
    <col min="6376" max="6376" width="15.77734375" bestFit="1" customWidth="1"/>
    <col min="6377" max="6377" width="13" bestFit="1" customWidth="1"/>
    <col min="6378" max="6378" width="15.77734375" bestFit="1" customWidth="1"/>
    <col min="6379" max="6379" width="13" bestFit="1" customWidth="1"/>
    <col min="6380" max="6380" width="15.77734375" bestFit="1" customWidth="1"/>
    <col min="6381" max="6381" width="13" bestFit="1" customWidth="1"/>
    <col min="6382" max="6382" width="15.77734375" bestFit="1" customWidth="1"/>
    <col min="6383" max="6383" width="13" bestFit="1" customWidth="1"/>
    <col min="6384" max="6384" width="15.77734375" bestFit="1" customWidth="1"/>
    <col min="6385" max="6385" width="13" bestFit="1" customWidth="1"/>
    <col min="6386" max="6386" width="15.77734375" bestFit="1" customWidth="1"/>
    <col min="6387" max="6387" width="13" bestFit="1" customWidth="1"/>
    <col min="6388" max="6388" width="15.77734375" bestFit="1" customWidth="1"/>
    <col min="6389" max="6389" width="13" bestFit="1" customWidth="1"/>
    <col min="6390" max="6390" width="15.77734375" bestFit="1" customWidth="1"/>
    <col min="6391" max="6391" width="13" bestFit="1" customWidth="1"/>
    <col min="6392" max="6392" width="15.77734375" bestFit="1" customWidth="1"/>
    <col min="6393" max="6393" width="13" bestFit="1" customWidth="1"/>
    <col min="6394" max="6394" width="15.77734375" bestFit="1" customWidth="1"/>
    <col min="6395" max="6395" width="13" bestFit="1" customWidth="1"/>
    <col min="6396" max="6396" width="15.77734375" bestFit="1" customWidth="1"/>
    <col min="6397" max="6397" width="13" bestFit="1" customWidth="1"/>
    <col min="6398" max="6398" width="15.77734375" bestFit="1" customWidth="1"/>
    <col min="6399" max="6399" width="13" bestFit="1" customWidth="1"/>
    <col min="6400" max="6400" width="15.77734375" bestFit="1" customWidth="1"/>
    <col min="6401" max="6401" width="13" bestFit="1" customWidth="1"/>
    <col min="6402" max="6402" width="15.77734375" bestFit="1" customWidth="1"/>
    <col min="6403" max="6403" width="13" bestFit="1" customWidth="1"/>
    <col min="6404" max="6404" width="15.77734375" bestFit="1" customWidth="1"/>
    <col min="6405" max="6405" width="13" bestFit="1" customWidth="1"/>
    <col min="6406" max="6406" width="15.77734375" bestFit="1" customWidth="1"/>
    <col min="6407" max="6407" width="13" bestFit="1" customWidth="1"/>
    <col min="6408" max="6408" width="15.77734375" bestFit="1" customWidth="1"/>
    <col min="6409" max="6409" width="13" bestFit="1" customWidth="1"/>
    <col min="6410" max="6410" width="15.77734375" bestFit="1" customWidth="1"/>
    <col min="6411" max="6411" width="13" bestFit="1" customWidth="1"/>
    <col min="6412" max="6412" width="15.77734375" bestFit="1" customWidth="1"/>
    <col min="6413" max="6413" width="13" bestFit="1" customWidth="1"/>
    <col min="6414" max="6414" width="15.77734375" bestFit="1" customWidth="1"/>
    <col min="6415" max="6415" width="13" bestFit="1" customWidth="1"/>
    <col min="6416" max="6416" width="15.77734375" bestFit="1" customWidth="1"/>
    <col min="6417" max="6417" width="13" bestFit="1" customWidth="1"/>
    <col min="6418" max="6418" width="15.77734375" bestFit="1" customWidth="1"/>
    <col min="6419" max="6419" width="13" bestFit="1" customWidth="1"/>
    <col min="6420" max="6420" width="15.77734375" bestFit="1" customWidth="1"/>
    <col min="6421" max="6421" width="13" bestFit="1" customWidth="1"/>
    <col min="6422" max="6422" width="15.77734375" bestFit="1" customWidth="1"/>
    <col min="6423" max="6423" width="13" bestFit="1" customWidth="1"/>
    <col min="6424" max="6424" width="15.77734375" bestFit="1" customWidth="1"/>
    <col min="6425" max="6425" width="13" bestFit="1" customWidth="1"/>
    <col min="6426" max="6426" width="15.77734375" bestFit="1" customWidth="1"/>
    <col min="6427" max="6427" width="13" bestFit="1" customWidth="1"/>
    <col min="6428" max="6428" width="15.77734375" bestFit="1" customWidth="1"/>
    <col min="6429" max="6429" width="13" bestFit="1" customWidth="1"/>
    <col min="6430" max="6430" width="15.77734375" bestFit="1" customWidth="1"/>
    <col min="6431" max="6431" width="13" bestFit="1" customWidth="1"/>
    <col min="6432" max="6432" width="15.77734375" bestFit="1" customWidth="1"/>
    <col min="6433" max="6433" width="13" bestFit="1" customWidth="1"/>
    <col min="6434" max="6434" width="15.77734375" bestFit="1" customWidth="1"/>
    <col min="6435" max="6435" width="13" bestFit="1" customWidth="1"/>
    <col min="6436" max="6436" width="15.77734375" bestFit="1" customWidth="1"/>
    <col min="6437" max="6437" width="13" bestFit="1" customWidth="1"/>
    <col min="6438" max="6438" width="15.77734375" bestFit="1" customWidth="1"/>
    <col min="6439" max="6439" width="13" bestFit="1" customWidth="1"/>
    <col min="6440" max="6440" width="15.77734375" bestFit="1" customWidth="1"/>
    <col min="6441" max="6441" width="13" bestFit="1" customWidth="1"/>
    <col min="6442" max="6442" width="15.77734375" bestFit="1" customWidth="1"/>
    <col min="6443" max="6443" width="13" bestFit="1" customWidth="1"/>
    <col min="6444" max="6444" width="15.77734375" bestFit="1" customWidth="1"/>
    <col min="6445" max="6445" width="13" bestFit="1" customWidth="1"/>
    <col min="6446" max="6446" width="15.77734375" bestFit="1" customWidth="1"/>
    <col min="6447" max="6447" width="13" bestFit="1" customWidth="1"/>
    <col min="6448" max="6448" width="15.77734375" bestFit="1" customWidth="1"/>
    <col min="6449" max="6449" width="13" bestFit="1" customWidth="1"/>
    <col min="6450" max="6450" width="15.77734375" bestFit="1" customWidth="1"/>
    <col min="6451" max="6451" width="13" bestFit="1" customWidth="1"/>
    <col min="6452" max="6452" width="15.77734375" bestFit="1" customWidth="1"/>
    <col min="6453" max="6453" width="13" bestFit="1" customWidth="1"/>
    <col min="6454" max="6454" width="15.77734375" bestFit="1" customWidth="1"/>
    <col min="6455" max="6455" width="13" bestFit="1" customWidth="1"/>
    <col min="6456" max="6456" width="15.77734375" bestFit="1" customWidth="1"/>
    <col min="6457" max="6457" width="13" bestFit="1" customWidth="1"/>
    <col min="6458" max="6458" width="15.77734375" bestFit="1" customWidth="1"/>
    <col min="6459" max="6459" width="13" bestFit="1" customWidth="1"/>
    <col min="6460" max="6460" width="15.77734375" bestFit="1" customWidth="1"/>
    <col min="6461" max="6461" width="13" bestFit="1" customWidth="1"/>
    <col min="6462" max="6462" width="15.77734375" bestFit="1" customWidth="1"/>
    <col min="6463" max="6463" width="13" bestFit="1" customWidth="1"/>
    <col min="6464" max="6464" width="15.77734375" bestFit="1" customWidth="1"/>
    <col min="6465" max="6465" width="13" bestFit="1" customWidth="1"/>
    <col min="6466" max="6466" width="15.77734375" bestFit="1" customWidth="1"/>
    <col min="6467" max="6467" width="13" bestFit="1" customWidth="1"/>
    <col min="6468" max="6468" width="15.77734375" bestFit="1" customWidth="1"/>
    <col min="6469" max="6469" width="13" bestFit="1" customWidth="1"/>
    <col min="6470" max="6470" width="15.77734375" bestFit="1" customWidth="1"/>
    <col min="6471" max="6471" width="13" bestFit="1" customWidth="1"/>
    <col min="6472" max="6472" width="15.77734375" bestFit="1" customWidth="1"/>
    <col min="6473" max="6473" width="13" bestFit="1" customWidth="1"/>
    <col min="6474" max="6474" width="15.77734375" bestFit="1" customWidth="1"/>
    <col min="6475" max="6475" width="13" bestFit="1" customWidth="1"/>
    <col min="6476" max="6476" width="15.77734375" bestFit="1" customWidth="1"/>
    <col min="6477" max="6477" width="13" bestFit="1" customWidth="1"/>
    <col min="6478" max="6478" width="15.77734375" bestFit="1" customWidth="1"/>
    <col min="6479" max="6479" width="13" bestFit="1" customWidth="1"/>
    <col min="6480" max="6480" width="15.77734375" bestFit="1" customWidth="1"/>
    <col min="6481" max="6481" width="13" bestFit="1" customWidth="1"/>
    <col min="6482" max="6482" width="15.77734375" bestFit="1" customWidth="1"/>
    <col min="6483" max="6483" width="13" bestFit="1" customWidth="1"/>
    <col min="6484" max="6484" width="15.77734375" bestFit="1" customWidth="1"/>
    <col min="6485" max="6485" width="13" bestFit="1" customWidth="1"/>
    <col min="6486" max="6486" width="15.77734375" bestFit="1" customWidth="1"/>
    <col min="6487" max="6487" width="13" bestFit="1" customWidth="1"/>
    <col min="6488" max="6488" width="15.77734375" bestFit="1" customWidth="1"/>
    <col min="6489" max="6489" width="13" bestFit="1" customWidth="1"/>
    <col min="6490" max="6490" width="15.77734375" bestFit="1" customWidth="1"/>
    <col min="6491" max="6491" width="13" bestFit="1" customWidth="1"/>
    <col min="6492" max="6492" width="15.77734375" bestFit="1" customWidth="1"/>
    <col min="6493" max="6493" width="13" bestFit="1" customWidth="1"/>
    <col min="6494" max="6494" width="15.77734375" bestFit="1" customWidth="1"/>
    <col min="6495" max="6495" width="13" bestFit="1" customWidth="1"/>
    <col min="6496" max="6496" width="15.77734375" bestFit="1" customWidth="1"/>
    <col min="6497" max="6497" width="13" bestFit="1" customWidth="1"/>
    <col min="6498" max="6498" width="15.77734375" bestFit="1" customWidth="1"/>
    <col min="6499" max="6499" width="13" bestFit="1" customWidth="1"/>
    <col min="6500" max="6500" width="15.77734375" bestFit="1" customWidth="1"/>
    <col min="6501" max="6501" width="13" bestFit="1" customWidth="1"/>
    <col min="6502" max="6502" width="15.77734375" bestFit="1" customWidth="1"/>
    <col min="6503" max="6503" width="13" bestFit="1" customWidth="1"/>
    <col min="6504" max="6504" width="15.77734375" bestFit="1" customWidth="1"/>
    <col min="6505" max="6505" width="13" bestFit="1" customWidth="1"/>
    <col min="6506" max="6506" width="15.77734375" bestFit="1" customWidth="1"/>
    <col min="6507" max="6507" width="13" bestFit="1" customWidth="1"/>
    <col min="6508" max="6508" width="15.77734375" bestFit="1" customWidth="1"/>
    <col min="6509" max="6509" width="13" bestFit="1" customWidth="1"/>
    <col min="6510" max="6510" width="15.77734375" bestFit="1" customWidth="1"/>
    <col min="6511" max="6511" width="13" bestFit="1" customWidth="1"/>
    <col min="6512" max="6512" width="15.77734375" bestFit="1" customWidth="1"/>
    <col min="6513" max="6513" width="13" bestFit="1" customWidth="1"/>
    <col min="6514" max="6514" width="15.77734375" bestFit="1" customWidth="1"/>
    <col min="6515" max="6515" width="13" bestFit="1" customWidth="1"/>
    <col min="6516" max="6516" width="15.77734375" bestFit="1" customWidth="1"/>
    <col min="6517" max="6517" width="13" bestFit="1" customWidth="1"/>
    <col min="6518" max="6518" width="15.77734375" bestFit="1" customWidth="1"/>
    <col min="6519" max="6519" width="13" bestFit="1" customWidth="1"/>
    <col min="6520" max="6520" width="15.77734375" bestFit="1" customWidth="1"/>
    <col min="6521" max="6521" width="13" bestFit="1" customWidth="1"/>
    <col min="6522" max="6522" width="15.77734375" bestFit="1" customWidth="1"/>
    <col min="6523" max="6523" width="13" bestFit="1" customWidth="1"/>
    <col min="6524" max="6524" width="15.77734375" bestFit="1" customWidth="1"/>
    <col min="6525" max="6525" width="13" bestFit="1" customWidth="1"/>
    <col min="6526" max="6526" width="15.77734375" bestFit="1" customWidth="1"/>
    <col min="6527" max="6527" width="13" bestFit="1" customWidth="1"/>
    <col min="6528" max="6528" width="15.77734375" bestFit="1" customWidth="1"/>
    <col min="6529" max="6529" width="13" bestFit="1" customWidth="1"/>
    <col min="6530" max="6530" width="15.77734375" bestFit="1" customWidth="1"/>
    <col min="6531" max="6531" width="13" bestFit="1" customWidth="1"/>
    <col min="6532" max="6532" width="15.77734375" bestFit="1" customWidth="1"/>
    <col min="6533" max="6533" width="13" bestFit="1" customWidth="1"/>
    <col min="6534" max="6534" width="15.77734375" bestFit="1" customWidth="1"/>
    <col min="6535" max="6535" width="13" bestFit="1" customWidth="1"/>
    <col min="6536" max="6536" width="15.77734375" bestFit="1" customWidth="1"/>
    <col min="6537" max="6537" width="13" bestFit="1" customWidth="1"/>
    <col min="6538" max="6538" width="15.77734375" bestFit="1" customWidth="1"/>
    <col min="6539" max="6539" width="13" bestFit="1" customWidth="1"/>
    <col min="6540" max="6540" width="15.77734375" bestFit="1" customWidth="1"/>
    <col min="6541" max="6541" width="13" bestFit="1" customWidth="1"/>
    <col min="6542" max="6542" width="15.77734375" bestFit="1" customWidth="1"/>
    <col min="6543" max="6543" width="13" bestFit="1" customWidth="1"/>
    <col min="6544" max="6544" width="15.77734375" bestFit="1" customWidth="1"/>
    <col min="6545" max="6545" width="13" bestFit="1" customWidth="1"/>
    <col min="6546" max="6546" width="15.77734375" bestFit="1" customWidth="1"/>
    <col min="6547" max="6547" width="13" bestFit="1" customWidth="1"/>
    <col min="6548" max="6548" width="15.77734375" bestFit="1" customWidth="1"/>
    <col min="6549" max="6549" width="13" bestFit="1" customWidth="1"/>
    <col min="6550" max="6550" width="15.77734375" bestFit="1" customWidth="1"/>
    <col min="6551" max="6551" width="13" bestFit="1" customWidth="1"/>
    <col min="6552" max="6552" width="15.77734375" bestFit="1" customWidth="1"/>
    <col min="6553" max="6553" width="13" bestFit="1" customWidth="1"/>
    <col min="6554" max="6554" width="15.77734375" bestFit="1" customWidth="1"/>
    <col min="6555" max="6555" width="13" bestFit="1" customWidth="1"/>
    <col min="6556" max="6556" width="15.77734375" bestFit="1" customWidth="1"/>
    <col min="6557" max="6557" width="13" bestFit="1" customWidth="1"/>
    <col min="6558" max="6558" width="15.77734375" bestFit="1" customWidth="1"/>
    <col min="6559" max="6559" width="13" bestFit="1" customWidth="1"/>
    <col min="6560" max="6560" width="15.77734375" bestFit="1" customWidth="1"/>
    <col min="6561" max="6561" width="13" bestFit="1" customWidth="1"/>
    <col min="6562" max="6562" width="15.77734375" bestFit="1" customWidth="1"/>
    <col min="6563" max="6563" width="13" bestFit="1" customWidth="1"/>
    <col min="6564" max="6564" width="15.77734375" bestFit="1" customWidth="1"/>
    <col min="6565" max="6565" width="13" bestFit="1" customWidth="1"/>
    <col min="6566" max="6566" width="15.77734375" bestFit="1" customWidth="1"/>
    <col min="6567" max="6567" width="13" bestFit="1" customWidth="1"/>
    <col min="6568" max="6568" width="15.77734375" bestFit="1" customWidth="1"/>
    <col min="6569" max="6569" width="13" bestFit="1" customWidth="1"/>
    <col min="6570" max="6570" width="15.77734375" bestFit="1" customWidth="1"/>
    <col min="6571" max="6571" width="13" bestFit="1" customWidth="1"/>
    <col min="6572" max="6572" width="15.77734375" bestFit="1" customWidth="1"/>
    <col min="6573" max="6573" width="13" bestFit="1" customWidth="1"/>
    <col min="6574" max="6574" width="15.77734375" bestFit="1" customWidth="1"/>
    <col min="6575" max="6575" width="13" bestFit="1" customWidth="1"/>
    <col min="6576" max="6576" width="15.77734375" bestFit="1" customWidth="1"/>
    <col min="6577" max="6577" width="13" bestFit="1" customWidth="1"/>
    <col min="6578" max="6578" width="15.77734375" bestFit="1" customWidth="1"/>
    <col min="6579" max="6579" width="13" bestFit="1" customWidth="1"/>
    <col min="6580" max="6580" width="15.77734375" bestFit="1" customWidth="1"/>
    <col min="6581" max="6581" width="13" bestFit="1" customWidth="1"/>
    <col min="6582" max="6582" width="15.77734375" bestFit="1" customWidth="1"/>
    <col min="6583" max="6583" width="13" bestFit="1" customWidth="1"/>
    <col min="6584" max="6584" width="15.77734375" bestFit="1" customWidth="1"/>
    <col min="6585" max="6585" width="13" bestFit="1" customWidth="1"/>
    <col min="6586" max="6586" width="15.77734375" bestFit="1" customWidth="1"/>
    <col min="6587" max="6587" width="13" bestFit="1" customWidth="1"/>
    <col min="6588" max="6588" width="15.77734375" bestFit="1" customWidth="1"/>
    <col min="6589" max="6589" width="13" bestFit="1" customWidth="1"/>
    <col min="6590" max="6590" width="15.77734375" bestFit="1" customWidth="1"/>
    <col min="6591" max="6591" width="13" bestFit="1" customWidth="1"/>
    <col min="6592" max="6592" width="15.77734375" bestFit="1" customWidth="1"/>
    <col min="6593" max="6593" width="13" bestFit="1" customWidth="1"/>
    <col min="6594" max="6594" width="15.77734375" bestFit="1" customWidth="1"/>
    <col min="6595" max="6595" width="13" bestFit="1" customWidth="1"/>
    <col min="6596" max="6596" width="15.77734375" bestFit="1" customWidth="1"/>
    <col min="6597" max="6597" width="13" bestFit="1" customWidth="1"/>
    <col min="6598" max="6598" width="15.77734375" bestFit="1" customWidth="1"/>
    <col min="6599" max="6599" width="13" bestFit="1" customWidth="1"/>
    <col min="6600" max="6600" width="15.77734375" bestFit="1" customWidth="1"/>
    <col min="6601" max="6601" width="13" bestFit="1" customWidth="1"/>
    <col min="6602" max="6602" width="15.77734375" bestFit="1" customWidth="1"/>
    <col min="6603" max="6603" width="13" bestFit="1" customWidth="1"/>
    <col min="6604" max="6604" width="15.77734375" bestFit="1" customWidth="1"/>
    <col min="6605" max="6605" width="13" bestFit="1" customWidth="1"/>
    <col min="6606" max="6606" width="15.77734375" bestFit="1" customWidth="1"/>
    <col min="6607" max="6607" width="13" bestFit="1" customWidth="1"/>
    <col min="6608" max="6608" width="15.77734375" bestFit="1" customWidth="1"/>
    <col min="6609" max="6609" width="13" bestFit="1" customWidth="1"/>
    <col min="6610" max="6610" width="15.77734375" bestFit="1" customWidth="1"/>
    <col min="6611" max="6611" width="13" bestFit="1" customWidth="1"/>
    <col min="6612" max="6612" width="15.77734375" bestFit="1" customWidth="1"/>
    <col min="6613" max="6613" width="13" bestFit="1" customWidth="1"/>
    <col min="6614" max="6614" width="15.77734375" bestFit="1" customWidth="1"/>
    <col min="6615" max="6615" width="13" bestFit="1" customWidth="1"/>
    <col min="6616" max="6616" width="15.77734375" bestFit="1" customWidth="1"/>
    <col min="6617" max="6617" width="13" bestFit="1" customWidth="1"/>
    <col min="6618" max="6618" width="15.77734375" bestFit="1" customWidth="1"/>
    <col min="6619" max="6619" width="13" bestFit="1" customWidth="1"/>
    <col min="6620" max="6620" width="15.77734375" bestFit="1" customWidth="1"/>
    <col min="6621" max="6621" width="13" bestFit="1" customWidth="1"/>
    <col min="6622" max="6622" width="15.77734375" bestFit="1" customWidth="1"/>
    <col min="6623" max="6623" width="13" bestFit="1" customWidth="1"/>
    <col min="6624" max="6624" width="15.77734375" bestFit="1" customWidth="1"/>
    <col min="6625" max="6625" width="13" bestFit="1" customWidth="1"/>
    <col min="6626" max="6626" width="15.77734375" bestFit="1" customWidth="1"/>
    <col min="6627" max="6627" width="13" bestFit="1" customWidth="1"/>
    <col min="6628" max="6628" width="15.77734375" bestFit="1" customWidth="1"/>
    <col min="6629" max="6629" width="13" bestFit="1" customWidth="1"/>
    <col min="6630" max="6630" width="15.77734375" bestFit="1" customWidth="1"/>
    <col min="6631" max="6631" width="13" bestFit="1" customWidth="1"/>
    <col min="6632" max="6632" width="15.77734375" bestFit="1" customWidth="1"/>
    <col min="6633" max="6633" width="13" bestFit="1" customWidth="1"/>
    <col min="6634" max="6634" width="15.77734375" bestFit="1" customWidth="1"/>
    <col min="6635" max="6635" width="13" bestFit="1" customWidth="1"/>
    <col min="6636" max="6636" width="15.77734375" bestFit="1" customWidth="1"/>
    <col min="6637" max="6637" width="13" bestFit="1" customWidth="1"/>
    <col min="6638" max="6638" width="15.77734375" bestFit="1" customWidth="1"/>
    <col min="6639" max="6639" width="13" bestFit="1" customWidth="1"/>
    <col min="6640" max="6640" width="15.77734375" bestFit="1" customWidth="1"/>
    <col min="6641" max="6641" width="13" bestFit="1" customWidth="1"/>
    <col min="6642" max="6642" width="15.77734375" bestFit="1" customWidth="1"/>
    <col min="6643" max="6643" width="13" bestFit="1" customWidth="1"/>
    <col min="6644" max="6644" width="15.77734375" bestFit="1" customWidth="1"/>
    <col min="6645" max="6645" width="13" bestFit="1" customWidth="1"/>
    <col min="6646" max="6646" width="15.77734375" bestFit="1" customWidth="1"/>
    <col min="6647" max="6647" width="13" bestFit="1" customWidth="1"/>
    <col min="6648" max="6648" width="15.77734375" bestFit="1" customWidth="1"/>
    <col min="6649" max="6649" width="13" bestFit="1" customWidth="1"/>
    <col min="6650" max="6650" width="15.77734375" bestFit="1" customWidth="1"/>
    <col min="6651" max="6651" width="13" bestFit="1" customWidth="1"/>
    <col min="6652" max="6652" width="15.77734375" bestFit="1" customWidth="1"/>
    <col min="6653" max="6653" width="13" bestFit="1" customWidth="1"/>
    <col min="6654" max="6654" width="15.77734375" bestFit="1" customWidth="1"/>
    <col min="6655" max="6655" width="13" bestFit="1" customWidth="1"/>
    <col min="6656" max="6656" width="15.77734375" bestFit="1" customWidth="1"/>
    <col min="6657" max="6657" width="13" bestFit="1" customWidth="1"/>
    <col min="6658" max="6658" width="15.77734375" bestFit="1" customWidth="1"/>
    <col min="6659" max="6659" width="13" bestFit="1" customWidth="1"/>
    <col min="6660" max="6660" width="15.77734375" bestFit="1" customWidth="1"/>
    <col min="6661" max="6661" width="13" bestFit="1" customWidth="1"/>
    <col min="6662" max="6662" width="15.77734375" bestFit="1" customWidth="1"/>
    <col min="6663" max="6663" width="13" bestFit="1" customWidth="1"/>
    <col min="6664" max="6664" width="15.77734375" bestFit="1" customWidth="1"/>
    <col min="6665" max="6665" width="13" bestFit="1" customWidth="1"/>
    <col min="6666" max="6666" width="15.77734375" bestFit="1" customWidth="1"/>
    <col min="6667" max="6667" width="13" bestFit="1" customWidth="1"/>
    <col min="6668" max="6668" width="15.77734375" bestFit="1" customWidth="1"/>
    <col min="6669" max="6669" width="13" bestFit="1" customWidth="1"/>
    <col min="6670" max="6670" width="15.77734375" bestFit="1" customWidth="1"/>
    <col min="6671" max="6671" width="13" bestFit="1" customWidth="1"/>
    <col min="6672" max="6672" width="15.77734375" bestFit="1" customWidth="1"/>
    <col min="6673" max="6673" width="13" bestFit="1" customWidth="1"/>
    <col min="6674" max="6674" width="15.77734375" bestFit="1" customWidth="1"/>
    <col min="6675" max="6675" width="13" bestFit="1" customWidth="1"/>
    <col min="6676" max="6676" width="15.77734375" bestFit="1" customWidth="1"/>
    <col min="6677" max="6677" width="13" bestFit="1" customWidth="1"/>
    <col min="6678" max="6678" width="15.77734375" bestFit="1" customWidth="1"/>
    <col min="6679" max="6679" width="13" bestFit="1" customWidth="1"/>
    <col min="6680" max="6680" width="15.77734375" bestFit="1" customWidth="1"/>
    <col min="6681" max="6681" width="13" bestFit="1" customWidth="1"/>
    <col min="6682" max="6682" width="15.77734375" bestFit="1" customWidth="1"/>
    <col min="6683" max="6683" width="13" bestFit="1" customWidth="1"/>
    <col min="6684" max="6684" width="15.77734375" bestFit="1" customWidth="1"/>
    <col min="6685" max="6685" width="13" bestFit="1" customWidth="1"/>
    <col min="6686" max="6686" width="15.77734375" bestFit="1" customWidth="1"/>
    <col min="6687" max="6687" width="13" bestFit="1" customWidth="1"/>
    <col min="6688" max="6688" width="15.77734375" bestFit="1" customWidth="1"/>
    <col min="6689" max="6689" width="13" bestFit="1" customWidth="1"/>
    <col min="6690" max="6690" width="15.77734375" bestFit="1" customWidth="1"/>
    <col min="6691" max="6691" width="13" bestFit="1" customWidth="1"/>
    <col min="6692" max="6692" width="15.77734375" bestFit="1" customWidth="1"/>
    <col min="6693" max="6693" width="13" bestFit="1" customWidth="1"/>
    <col min="6694" max="6694" width="15.77734375" bestFit="1" customWidth="1"/>
    <col min="6695" max="6695" width="13" bestFit="1" customWidth="1"/>
    <col min="6696" max="6696" width="15.77734375" bestFit="1" customWidth="1"/>
    <col min="6697" max="6697" width="13" bestFit="1" customWidth="1"/>
    <col min="6698" max="6698" width="15.77734375" bestFit="1" customWidth="1"/>
    <col min="6699" max="6699" width="13" bestFit="1" customWidth="1"/>
    <col min="6700" max="6700" width="15.77734375" bestFit="1" customWidth="1"/>
    <col min="6701" max="6701" width="13" bestFit="1" customWidth="1"/>
    <col min="6702" max="6702" width="15.77734375" bestFit="1" customWidth="1"/>
    <col min="6703" max="6703" width="13" bestFit="1" customWidth="1"/>
    <col min="6704" max="6704" width="15.77734375" bestFit="1" customWidth="1"/>
    <col min="6705" max="6705" width="13" bestFit="1" customWidth="1"/>
    <col min="6706" max="6706" width="15.77734375" bestFit="1" customWidth="1"/>
    <col min="6707" max="6707" width="13" bestFit="1" customWidth="1"/>
    <col min="6708" max="6708" width="15.77734375" bestFit="1" customWidth="1"/>
    <col min="6709" max="6709" width="13" bestFit="1" customWidth="1"/>
    <col min="6710" max="6710" width="15.77734375" bestFit="1" customWidth="1"/>
    <col min="6711" max="6711" width="13" bestFit="1" customWidth="1"/>
    <col min="6712" max="6712" width="15.77734375" bestFit="1" customWidth="1"/>
    <col min="6713" max="6713" width="13" bestFit="1" customWidth="1"/>
    <col min="6714" max="6714" width="15.77734375" bestFit="1" customWidth="1"/>
    <col min="6715" max="6715" width="13" bestFit="1" customWidth="1"/>
    <col min="6716" max="6716" width="15.77734375" bestFit="1" customWidth="1"/>
    <col min="6717" max="6717" width="13" bestFit="1" customWidth="1"/>
    <col min="6718" max="6718" width="15.77734375" bestFit="1" customWidth="1"/>
    <col min="6719" max="6719" width="13" bestFit="1" customWidth="1"/>
    <col min="6720" max="6720" width="15.77734375" bestFit="1" customWidth="1"/>
    <col min="6721" max="6721" width="13" bestFit="1" customWidth="1"/>
    <col min="6722" max="6722" width="15.77734375" bestFit="1" customWidth="1"/>
    <col min="6723" max="6723" width="13" bestFit="1" customWidth="1"/>
    <col min="6724" max="6724" width="15.77734375" bestFit="1" customWidth="1"/>
    <col min="6725" max="6725" width="13" bestFit="1" customWidth="1"/>
    <col min="6726" max="6726" width="15.77734375" bestFit="1" customWidth="1"/>
    <col min="6727" max="6727" width="13" bestFit="1" customWidth="1"/>
    <col min="6728" max="6728" width="15.77734375" bestFit="1" customWidth="1"/>
    <col min="6729" max="6729" width="13" bestFit="1" customWidth="1"/>
    <col min="6730" max="6730" width="15.77734375" bestFit="1" customWidth="1"/>
    <col min="6731" max="6731" width="13" bestFit="1" customWidth="1"/>
    <col min="6732" max="6732" width="15.77734375" bestFit="1" customWidth="1"/>
    <col min="6733" max="6733" width="13" bestFit="1" customWidth="1"/>
    <col min="6734" max="6734" width="15.77734375" bestFit="1" customWidth="1"/>
    <col min="6735" max="6735" width="13" bestFit="1" customWidth="1"/>
    <col min="6736" max="6736" width="15.77734375" bestFit="1" customWidth="1"/>
    <col min="6737" max="6737" width="13" bestFit="1" customWidth="1"/>
    <col min="6738" max="6738" width="15.77734375" bestFit="1" customWidth="1"/>
    <col min="6739" max="6739" width="13" bestFit="1" customWidth="1"/>
    <col min="6740" max="6740" width="15.77734375" bestFit="1" customWidth="1"/>
    <col min="6741" max="6741" width="13" bestFit="1" customWidth="1"/>
    <col min="6742" max="6742" width="15.77734375" bestFit="1" customWidth="1"/>
    <col min="6743" max="6743" width="13" bestFit="1" customWidth="1"/>
    <col min="6744" max="6744" width="15.77734375" bestFit="1" customWidth="1"/>
    <col min="6745" max="6745" width="13" bestFit="1" customWidth="1"/>
    <col min="6746" max="6746" width="15.77734375" bestFit="1" customWidth="1"/>
    <col min="6747" max="6747" width="13" bestFit="1" customWidth="1"/>
    <col min="6748" max="6748" width="15.77734375" bestFit="1" customWidth="1"/>
    <col min="6749" max="6749" width="13" bestFit="1" customWidth="1"/>
    <col min="6750" max="6750" width="15.77734375" bestFit="1" customWidth="1"/>
    <col min="6751" max="6751" width="13" bestFit="1" customWidth="1"/>
    <col min="6752" max="6752" width="15.77734375" bestFit="1" customWidth="1"/>
    <col min="6753" max="6753" width="13" bestFit="1" customWidth="1"/>
    <col min="6754" max="6754" width="15.77734375" bestFit="1" customWidth="1"/>
    <col min="6755" max="6755" width="13" bestFit="1" customWidth="1"/>
    <col min="6756" max="6756" width="15.77734375" bestFit="1" customWidth="1"/>
    <col min="6757" max="6757" width="13" bestFit="1" customWidth="1"/>
    <col min="6758" max="6758" width="15.77734375" bestFit="1" customWidth="1"/>
    <col min="6759" max="6759" width="13" bestFit="1" customWidth="1"/>
    <col min="6760" max="6760" width="15.77734375" bestFit="1" customWidth="1"/>
    <col min="6761" max="6761" width="13" bestFit="1" customWidth="1"/>
    <col min="6762" max="6762" width="15.77734375" bestFit="1" customWidth="1"/>
    <col min="6763" max="6763" width="13" bestFit="1" customWidth="1"/>
    <col min="6764" max="6764" width="15.77734375" bestFit="1" customWidth="1"/>
    <col min="6765" max="6765" width="13" bestFit="1" customWidth="1"/>
    <col min="6766" max="6766" width="15.77734375" bestFit="1" customWidth="1"/>
    <col min="6767" max="6767" width="13" bestFit="1" customWidth="1"/>
    <col min="6768" max="6768" width="15.77734375" bestFit="1" customWidth="1"/>
    <col min="6769" max="6769" width="13" bestFit="1" customWidth="1"/>
    <col min="6770" max="6770" width="15.77734375" bestFit="1" customWidth="1"/>
    <col min="6771" max="6771" width="13" bestFit="1" customWidth="1"/>
    <col min="6772" max="6772" width="15.77734375" bestFit="1" customWidth="1"/>
    <col min="6773" max="6773" width="13" bestFit="1" customWidth="1"/>
    <col min="6774" max="6774" width="15.77734375" bestFit="1" customWidth="1"/>
    <col min="6775" max="6775" width="13" bestFit="1" customWidth="1"/>
    <col min="6776" max="6776" width="15.77734375" bestFit="1" customWidth="1"/>
    <col min="6777" max="6777" width="13" bestFit="1" customWidth="1"/>
    <col min="6778" max="6778" width="15.77734375" bestFit="1" customWidth="1"/>
    <col min="6779" max="6779" width="13" bestFit="1" customWidth="1"/>
    <col min="6780" max="6780" width="15.77734375" bestFit="1" customWidth="1"/>
    <col min="6781" max="6781" width="13" bestFit="1" customWidth="1"/>
    <col min="6782" max="6782" width="15.77734375" bestFit="1" customWidth="1"/>
    <col min="6783" max="6783" width="13" bestFit="1" customWidth="1"/>
    <col min="6784" max="6784" width="15.77734375" bestFit="1" customWidth="1"/>
    <col min="6785" max="6785" width="13" bestFit="1" customWidth="1"/>
    <col min="6786" max="6786" width="15.77734375" bestFit="1" customWidth="1"/>
    <col min="6787" max="6787" width="13" bestFit="1" customWidth="1"/>
    <col min="6788" max="6788" width="15.77734375" bestFit="1" customWidth="1"/>
    <col min="6789" max="6789" width="13" bestFit="1" customWidth="1"/>
    <col min="6790" max="6790" width="15.77734375" bestFit="1" customWidth="1"/>
    <col min="6791" max="6791" width="13" bestFit="1" customWidth="1"/>
    <col min="6792" max="6792" width="15.77734375" bestFit="1" customWidth="1"/>
    <col min="6793" max="6793" width="13" bestFit="1" customWidth="1"/>
    <col min="6794" max="6794" width="15.77734375" bestFit="1" customWidth="1"/>
    <col min="6795" max="6795" width="13" bestFit="1" customWidth="1"/>
    <col min="6796" max="6796" width="15.77734375" bestFit="1" customWidth="1"/>
    <col min="6797" max="6797" width="13" bestFit="1" customWidth="1"/>
    <col min="6798" max="6798" width="15.77734375" bestFit="1" customWidth="1"/>
    <col min="6799" max="6799" width="13" bestFit="1" customWidth="1"/>
    <col min="6800" max="6800" width="15.77734375" bestFit="1" customWidth="1"/>
    <col min="6801" max="6801" width="13" bestFit="1" customWidth="1"/>
    <col min="6802" max="6802" width="15.77734375" bestFit="1" customWidth="1"/>
    <col min="6803" max="6803" width="13" bestFit="1" customWidth="1"/>
    <col min="6804" max="6804" width="15.77734375" bestFit="1" customWidth="1"/>
    <col min="6805" max="6805" width="13" bestFit="1" customWidth="1"/>
    <col min="6806" max="6806" width="15.77734375" bestFit="1" customWidth="1"/>
    <col min="6807" max="6807" width="13" bestFit="1" customWidth="1"/>
    <col min="6808" max="6808" width="15.77734375" bestFit="1" customWidth="1"/>
    <col min="6809" max="6809" width="13" bestFit="1" customWidth="1"/>
    <col min="6810" max="6810" width="15.77734375" bestFit="1" customWidth="1"/>
    <col min="6811" max="6811" width="13" bestFit="1" customWidth="1"/>
    <col min="6812" max="6812" width="15.77734375" bestFit="1" customWidth="1"/>
    <col min="6813" max="6813" width="13" bestFit="1" customWidth="1"/>
    <col min="6814" max="6814" width="15.77734375" bestFit="1" customWidth="1"/>
    <col min="6815" max="6815" width="13" bestFit="1" customWidth="1"/>
    <col min="6816" max="6816" width="15.77734375" bestFit="1" customWidth="1"/>
    <col min="6817" max="6817" width="13" bestFit="1" customWidth="1"/>
    <col min="6818" max="6818" width="15.77734375" bestFit="1" customWidth="1"/>
    <col min="6819" max="6819" width="13" bestFit="1" customWidth="1"/>
    <col min="6820" max="6820" width="15.77734375" bestFit="1" customWidth="1"/>
    <col min="6821" max="6821" width="13" bestFit="1" customWidth="1"/>
    <col min="6822" max="6822" width="15.77734375" bestFit="1" customWidth="1"/>
    <col min="6823" max="6823" width="13" bestFit="1" customWidth="1"/>
    <col min="6824" max="6824" width="15.77734375" bestFit="1" customWidth="1"/>
    <col min="6825" max="6825" width="13" bestFit="1" customWidth="1"/>
    <col min="6826" max="6826" width="15.77734375" bestFit="1" customWidth="1"/>
    <col min="6827" max="6827" width="13" bestFit="1" customWidth="1"/>
    <col min="6828" max="6828" width="15.77734375" bestFit="1" customWidth="1"/>
    <col min="6829" max="6829" width="13" bestFit="1" customWidth="1"/>
    <col min="6830" max="6830" width="15.77734375" bestFit="1" customWidth="1"/>
    <col min="6831" max="6831" width="13" bestFit="1" customWidth="1"/>
    <col min="6832" max="6832" width="15.77734375" bestFit="1" customWidth="1"/>
    <col min="6833" max="6833" width="13" bestFit="1" customWidth="1"/>
    <col min="6834" max="6834" width="15.77734375" bestFit="1" customWidth="1"/>
    <col min="6835" max="6835" width="13" bestFit="1" customWidth="1"/>
    <col min="6836" max="6836" width="15.77734375" bestFit="1" customWidth="1"/>
    <col min="6837" max="6837" width="13" bestFit="1" customWidth="1"/>
    <col min="6838" max="6838" width="15.77734375" bestFit="1" customWidth="1"/>
    <col min="6839" max="6839" width="13" bestFit="1" customWidth="1"/>
    <col min="6840" max="6840" width="15.77734375" bestFit="1" customWidth="1"/>
    <col min="6841" max="6841" width="13" bestFit="1" customWidth="1"/>
    <col min="6842" max="6842" width="15.77734375" bestFit="1" customWidth="1"/>
    <col min="6843" max="6843" width="13" bestFit="1" customWidth="1"/>
    <col min="6844" max="6844" width="15.77734375" bestFit="1" customWidth="1"/>
    <col min="6845" max="6845" width="13" bestFit="1" customWidth="1"/>
    <col min="6846" max="6846" width="15.77734375" bestFit="1" customWidth="1"/>
    <col min="6847" max="6847" width="13" bestFit="1" customWidth="1"/>
    <col min="6848" max="6848" width="15.77734375" bestFit="1" customWidth="1"/>
    <col min="6849" max="6849" width="13" bestFit="1" customWidth="1"/>
    <col min="6850" max="6850" width="15.77734375" bestFit="1" customWidth="1"/>
    <col min="6851" max="6851" width="13" bestFit="1" customWidth="1"/>
    <col min="6852" max="6852" width="15.77734375" bestFit="1" customWidth="1"/>
    <col min="6853" max="6853" width="13" bestFit="1" customWidth="1"/>
    <col min="6854" max="6854" width="15.77734375" bestFit="1" customWidth="1"/>
    <col min="6855" max="6855" width="13" bestFit="1" customWidth="1"/>
    <col min="6856" max="6856" width="15.77734375" bestFit="1" customWidth="1"/>
    <col min="6857" max="6857" width="13" bestFit="1" customWidth="1"/>
    <col min="6858" max="6858" width="15.77734375" bestFit="1" customWidth="1"/>
    <col min="6859" max="6859" width="13" bestFit="1" customWidth="1"/>
    <col min="6860" max="6860" width="15.77734375" bestFit="1" customWidth="1"/>
    <col min="6861" max="6861" width="13" bestFit="1" customWidth="1"/>
    <col min="6862" max="6862" width="15.77734375" bestFit="1" customWidth="1"/>
    <col min="6863" max="6863" width="13" bestFit="1" customWidth="1"/>
    <col min="6864" max="6864" width="15.77734375" bestFit="1" customWidth="1"/>
    <col min="6865" max="6865" width="13" bestFit="1" customWidth="1"/>
    <col min="6866" max="6866" width="15.77734375" bestFit="1" customWidth="1"/>
    <col min="6867" max="6867" width="13" bestFit="1" customWidth="1"/>
    <col min="6868" max="6868" width="15.77734375" bestFit="1" customWidth="1"/>
    <col min="6869" max="6869" width="13" bestFit="1" customWidth="1"/>
    <col min="6870" max="6870" width="15.77734375" bestFit="1" customWidth="1"/>
    <col min="6871" max="6871" width="13" bestFit="1" customWidth="1"/>
    <col min="6872" max="6872" width="15.77734375" bestFit="1" customWidth="1"/>
    <col min="6873" max="6873" width="13" bestFit="1" customWidth="1"/>
    <col min="6874" max="6874" width="15.77734375" bestFit="1" customWidth="1"/>
    <col min="6875" max="6875" width="13" bestFit="1" customWidth="1"/>
    <col min="6876" max="6876" width="15.77734375" bestFit="1" customWidth="1"/>
    <col min="6877" max="6877" width="13" bestFit="1" customWidth="1"/>
    <col min="6878" max="6878" width="15.77734375" bestFit="1" customWidth="1"/>
    <col min="6879" max="6879" width="13" bestFit="1" customWidth="1"/>
    <col min="6880" max="6880" width="15.77734375" bestFit="1" customWidth="1"/>
    <col min="6881" max="6881" width="13" bestFit="1" customWidth="1"/>
    <col min="6882" max="6882" width="15.77734375" bestFit="1" customWidth="1"/>
    <col min="6883" max="6883" width="13" bestFit="1" customWidth="1"/>
    <col min="6884" max="6884" width="15.77734375" bestFit="1" customWidth="1"/>
    <col min="6885" max="6885" width="13" bestFit="1" customWidth="1"/>
    <col min="6886" max="6886" width="15.77734375" bestFit="1" customWidth="1"/>
    <col min="6887" max="6887" width="13" bestFit="1" customWidth="1"/>
    <col min="6888" max="6888" width="15.77734375" bestFit="1" customWidth="1"/>
    <col min="6889" max="6889" width="13" bestFit="1" customWidth="1"/>
    <col min="6890" max="6890" width="15.77734375" bestFit="1" customWidth="1"/>
    <col min="6891" max="6891" width="13" bestFit="1" customWidth="1"/>
    <col min="6892" max="6892" width="15.77734375" bestFit="1" customWidth="1"/>
    <col min="6893" max="6893" width="13" bestFit="1" customWidth="1"/>
    <col min="6894" max="6894" width="15.77734375" bestFit="1" customWidth="1"/>
    <col min="6895" max="6895" width="13" bestFit="1" customWidth="1"/>
    <col min="6896" max="6896" width="15.77734375" bestFit="1" customWidth="1"/>
    <col min="6897" max="6897" width="13" bestFit="1" customWidth="1"/>
    <col min="6898" max="6898" width="15.77734375" bestFit="1" customWidth="1"/>
    <col min="6899" max="6899" width="13" bestFit="1" customWidth="1"/>
    <col min="6900" max="6900" width="15.77734375" bestFit="1" customWidth="1"/>
    <col min="6901" max="6901" width="13" bestFit="1" customWidth="1"/>
    <col min="6902" max="6902" width="15.77734375" bestFit="1" customWidth="1"/>
    <col min="6903" max="6903" width="13" bestFit="1" customWidth="1"/>
    <col min="6904" max="6904" width="15.77734375" bestFit="1" customWidth="1"/>
    <col min="6905" max="6905" width="13" bestFit="1" customWidth="1"/>
    <col min="6906" max="6906" width="15.77734375" bestFit="1" customWidth="1"/>
    <col min="6907" max="6907" width="13" bestFit="1" customWidth="1"/>
    <col min="6908" max="6908" width="15.77734375" bestFit="1" customWidth="1"/>
    <col min="6909" max="6909" width="13" bestFit="1" customWidth="1"/>
    <col min="6910" max="6910" width="15.77734375" bestFit="1" customWidth="1"/>
    <col min="6911" max="6911" width="13" bestFit="1" customWidth="1"/>
    <col min="6912" max="6912" width="15.77734375" bestFit="1" customWidth="1"/>
    <col min="6913" max="6913" width="13" bestFit="1" customWidth="1"/>
    <col min="6914" max="6914" width="15.77734375" bestFit="1" customWidth="1"/>
    <col min="6915" max="6915" width="13" bestFit="1" customWidth="1"/>
    <col min="6916" max="6916" width="15.77734375" bestFit="1" customWidth="1"/>
    <col min="6917" max="6917" width="13" bestFit="1" customWidth="1"/>
    <col min="6918" max="6918" width="15.77734375" bestFit="1" customWidth="1"/>
    <col min="6919" max="6919" width="13" bestFit="1" customWidth="1"/>
    <col min="6920" max="6920" width="15.77734375" bestFit="1" customWidth="1"/>
    <col min="6921" max="6921" width="13" bestFit="1" customWidth="1"/>
    <col min="6922" max="6922" width="15.77734375" bestFit="1" customWidth="1"/>
    <col min="6923" max="6923" width="13" bestFit="1" customWidth="1"/>
    <col min="6924" max="6924" width="15.77734375" bestFit="1" customWidth="1"/>
    <col min="6925" max="6925" width="13" bestFit="1" customWidth="1"/>
    <col min="6926" max="6926" width="15.77734375" bestFit="1" customWidth="1"/>
    <col min="6927" max="6927" width="13" bestFit="1" customWidth="1"/>
    <col min="6928" max="6928" width="15.77734375" bestFit="1" customWidth="1"/>
    <col min="6929" max="6929" width="13" bestFit="1" customWidth="1"/>
    <col min="6930" max="6930" width="15.77734375" bestFit="1" customWidth="1"/>
    <col min="6931" max="6931" width="13" bestFit="1" customWidth="1"/>
    <col min="6932" max="6932" width="15.77734375" bestFit="1" customWidth="1"/>
    <col min="6933" max="6933" width="13" bestFit="1" customWidth="1"/>
    <col min="6934" max="6934" width="15.77734375" bestFit="1" customWidth="1"/>
    <col min="6935" max="6935" width="13" bestFit="1" customWidth="1"/>
    <col min="6936" max="6936" width="15.77734375" bestFit="1" customWidth="1"/>
    <col min="6937" max="6937" width="13" bestFit="1" customWidth="1"/>
    <col min="6938" max="6938" width="15.77734375" bestFit="1" customWidth="1"/>
    <col min="6939" max="6939" width="13" bestFit="1" customWidth="1"/>
    <col min="6940" max="6940" width="15.77734375" bestFit="1" customWidth="1"/>
    <col min="6941" max="6941" width="13" bestFit="1" customWidth="1"/>
    <col min="6942" max="6942" width="15.77734375" bestFit="1" customWidth="1"/>
    <col min="6943" max="6943" width="13" bestFit="1" customWidth="1"/>
    <col min="6944" max="6944" width="15.77734375" bestFit="1" customWidth="1"/>
    <col min="6945" max="6945" width="13" bestFit="1" customWidth="1"/>
    <col min="6946" max="6946" width="15.77734375" bestFit="1" customWidth="1"/>
    <col min="6947" max="6947" width="13" bestFit="1" customWidth="1"/>
    <col min="6948" max="6948" width="15.77734375" bestFit="1" customWidth="1"/>
    <col min="6949" max="6949" width="13" bestFit="1" customWidth="1"/>
    <col min="6950" max="6950" width="15.77734375" bestFit="1" customWidth="1"/>
    <col min="6951" max="6951" width="13" bestFit="1" customWidth="1"/>
    <col min="6952" max="6952" width="15.77734375" bestFit="1" customWidth="1"/>
    <col min="6953" max="6953" width="13" bestFit="1" customWidth="1"/>
    <col min="6954" max="6954" width="15.77734375" bestFit="1" customWidth="1"/>
    <col min="6955" max="6955" width="13" bestFit="1" customWidth="1"/>
    <col min="6956" max="6956" width="15.77734375" bestFit="1" customWidth="1"/>
    <col min="6957" max="6957" width="13" bestFit="1" customWidth="1"/>
    <col min="6958" max="6958" width="15.77734375" bestFit="1" customWidth="1"/>
    <col min="6959" max="6959" width="13" bestFit="1" customWidth="1"/>
    <col min="6960" max="6960" width="15.77734375" bestFit="1" customWidth="1"/>
    <col min="6961" max="6961" width="13" bestFit="1" customWidth="1"/>
    <col min="6962" max="6962" width="15.77734375" bestFit="1" customWidth="1"/>
    <col min="6963" max="6963" width="13" bestFit="1" customWidth="1"/>
    <col min="6964" max="6964" width="15.77734375" bestFit="1" customWidth="1"/>
    <col min="6965" max="6965" width="13" bestFit="1" customWidth="1"/>
    <col min="6966" max="6966" width="15.77734375" bestFit="1" customWidth="1"/>
    <col min="6967" max="6967" width="13" bestFit="1" customWidth="1"/>
    <col min="6968" max="6968" width="15.77734375" bestFit="1" customWidth="1"/>
    <col min="6969" max="6969" width="13" bestFit="1" customWidth="1"/>
    <col min="6970" max="6970" width="15.77734375" bestFit="1" customWidth="1"/>
    <col min="6971" max="6971" width="13" bestFit="1" customWidth="1"/>
    <col min="6972" max="6972" width="15.77734375" bestFit="1" customWidth="1"/>
    <col min="6973" max="6973" width="13" bestFit="1" customWidth="1"/>
    <col min="6974" max="6974" width="15.77734375" bestFit="1" customWidth="1"/>
    <col min="6975" max="6975" width="13" bestFit="1" customWidth="1"/>
    <col min="6976" max="6976" width="15.77734375" bestFit="1" customWidth="1"/>
    <col min="6977" max="6977" width="13" bestFit="1" customWidth="1"/>
    <col min="6978" max="6978" width="15.77734375" bestFit="1" customWidth="1"/>
    <col min="6979" max="6979" width="13" bestFit="1" customWidth="1"/>
    <col min="6980" max="6980" width="15.77734375" bestFit="1" customWidth="1"/>
    <col min="6981" max="6981" width="13" bestFit="1" customWidth="1"/>
    <col min="6982" max="6982" width="15.77734375" bestFit="1" customWidth="1"/>
    <col min="6983" max="6983" width="13" bestFit="1" customWidth="1"/>
    <col min="6984" max="6984" width="15.77734375" bestFit="1" customWidth="1"/>
    <col min="6985" max="6985" width="13" bestFit="1" customWidth="1"/>
    <col min="6986" max="6986" width="15.77734375" bestFit="1" customWidth="1"/>
    <col min="6987" max="6987" width="13" bestFit="1" customWidth="1"/>
    <col min="6988" max="6988" width="15.77734375" bestFit="1" customWidth="1"/>
    <col min="6989" max="6989" width="13" bestFit="1" customWidth="1"/>
    <col min="6990" max="6990" width="15.77734375" bestFit="1" customWidth="1"/>
    <col min="6991" max="6991" width="13" bestFit="1" customWidth="1"/>
    <col min="6992" max="6992" width="15.77734375" bestFit="1" customWidth="1"/>
    <col min="6993" max="6993" width="13" bestFit="1" customWidth="1"/>
    <col min="6994" max="6994" width="15.77734375" bestFit="1" customWidth="1"/>
    <col min="6995" max="6995" width="13" bestFit="1" customWidth="1"/>
    <col min="6996" max="6996" width="15.77734375" bestFit="1" customWidth="1"/>
    <col min="6997" max="6997" width="13" bestFit="1" customWidth="1"/>
    <col min="6998" max="6998" width="15.77734375" bestFit="1" customWidth="1"/>
    <col min="6999" max="6999" width="13" bestFit="1" customWidth="1"/>
    <col min="7000" max="7000" width="15.77734375" bestFit="1" customWidth="1"/>
    <col min="7001" max="7001" width="13" bestFit="1" customWidth="1"/>
    <col min="7002" max="7002" width="15.77734375" bestFit="1" customWidth="1"/>
    <col min="7003" max="7003" width="13" bestFit="1" customWidth="1"/>
    <col min="7004" max="7004" width="15.77734375" bestFit="1" customWidth="1"/>
    <col min="7005" max="7005" width="13" bestFit="1" customWidth="1"/>
    <col min="7006" max="7006" width="15.77734375" bestFit="1" customWidth="1"/>
    <col min="7007" max="7007" width="13" bestFit="1" customWidth="1"/>
    <col min="7008" max="7008" width="15.77734375" bestFit="1" customWidth="1"/>
    <col min="7009" max="7009" width="13" bestFit="1" customWidth="1"/>
    <col min="7010" max="7010" width="15.77734375" bestFit="1" customWidth="1"/>
    <col min="7011" max="7011" width="13" bestFit="1" customWidth="1"/>
    <col min="7012" max="7012" width="15.77734375" bestFit="1" customWidth="1"/>
    <col min="7013" max="7013" width="13" bestFit="1" customWidth="1"/>
    <col min="7014" max="7014" width="15.77734375" bestFit="1" customWidth="1"/>
    <col min="7015" max="7015" width="13" bestFit="1" customWidth="1"/>
    <col min="7016" max="7016" width="15.77734375" bestFit="1" customWidth="1"/>
    <col min="7017" max="7017" width="13" bestFit="1" customWidth="1"/>
    <col min="7018" max="7018" width="15.77734375" bestFit="1" customWidth="1"/>
    <col min="7019" max="7019" width="13" bestFit="1" customWidth="1"/>
    <col min="7020" max="7020" width="15.77734375" bestFit="1" customWidth="1"/>
    <col min="7021" max="7021" width="13" bestFit="1" customWidth="1"/>
    <col min="7022" max="7022" width="15.77734375" bestFit="1" customWidth="1"/>
    <col min="7023" max="7023" width="13" bestFit="1" customWidth="1"/>
    <col min="7024" max="7024" width="15.77734375" bestFit="1" customWidth="1"/>
    <col min="7025" max="7025" width="13" bestFit="1" customWidth="1"/>
    <col min="7026" max="7026" width="15.77734375" bestFit="1" customWidth="1"/>
    <col min="7027" max="7027" width="13" bestFit="1" customWidth="1"/>
    <col min="7028" max="7028" width="15.77734375" bestFit="1" customWidth="1"/>
    <col min="7029" max="7029" width="13" bestFit="1" customWidth="1"/>
    <col min="7030" max="7030" width="15.77734375" bestFit="1" customWidth="1"/>
    <col min="7031" max="7031" width="13" bestFit="1" customWidth="1"/>
    <col min="7032" max="7032" width="15.77734375" bestFit="1" customWidth="1"/>
    <col min="7033" max="7033" width="13" bestFit="1" customWidth="1"/>
    <col min="7034" max="7034" width="15.77734375" bestFit="1" customWidth="1"/>
    <col min="7035" max="7035" width="13" bestFit="1" customWidth="1"/>
    <col min="7036" max="7036" width="15.77734375" bestFit="1" customWidth="1"/>
    <col min="7037" max="7037" width="13" bestFit="1" customWidth="1"/>
    <col min="7038" max="7038" width="15.77734375" bestFit="1" customWidth="1"/>
    <col min="7039" max="7039" width="13" bestFit="1" customWidth="1"/>
    <col min="7040" max="7040" width="15.77734375" bestFit="1" customWidth="1"/>
    <col min="7041" max="7041" width="13" bestFit="1" customWidth="1"/>
    <col min="7042" max="7042" width="15.77734375" bestFit="1" customWidth="1"/>
    <col min="7043" max="7043" width="13" bestFit="1" customWidth="1"/>
    <col min="7044" max="7044" width="15.77734375" bestFit="1" customWidth="1"/>
    <col min="7045" max="7045" width="13" bestFit="1" customWidth="1"/>
    <col min="7046" max="7046" width="15.77734375" bestFit="1" customWidth="1"/>
    <col min="7047" max="7047" width="13" bestFit="1" customWidth="1"/>
    <col min="7048" max="7048" width="15.77734375" bestFit="1" customWidth="1"/>
    <col min="7049" max="7049" width="13" bestFit="1" customWidth="1"/>
    <col min="7050" max="7050" width="15.77734375" bestFit="1" customWidth="1"/>
    <col min="7051" max="7051" width="13" bestFit="1" customWidth="1"/>
    <col min="7052" max="7052" width="15.77734375" bestFit="1" customWidth="1"/>
    <col min="7053" max="7053" width="13" bestFit="1" customWidth="1"/>
    <col min="7054" max="7054" width="15.77734375" bestFit="1" customWidth="1"/>
    <col min="7055" max="7055" width="13" bestFit="1" customWidth="1"/>
    <col min="7056" max="7056" width="15.77734375" bestFit="1" customWidth="1"/>
    <col min="7057" max="7057" width="13" bestFit="1" customWidth="1"/>
    <col min="7058" max="7058" width="15.77734375" bestFit="1" customWidth="1"/>
    <col min="7059" max="7059" width="13" bestFit="1" customWidth="1"/>
    <col min="7060" max="7060" width="15.77734375" bestFit="1" customWidth="1"/>
    <col min="7061" max="7061" width="13" bestFit="1" customWidth="1"/>
    <col min="7062" max="7062" width="15.77734375" bestFit="1" customWidth="1"/>
    <col min="7063" max="7063" width="13" bestFit="1" customWidth="1"/>
    <col min="7064" max="7064" width="15.77734375" bestFit="1" customWidth="1"/>
    <col min="7065" max="7065" width="13" bestFit="1" customWidth="1"/>
    <col min="7066" max="7066" width="15.77734375" bestFit="1" customWidth="1"/>
    <col min="7067" max="7067" width="13" bestFit="1" customWidth="1"/>
    <col min="7068" max="7068" width="15.77734375" bestFit="1" customWidth="1"/>
    <col min="7069" max="7069" width="13" bestFit="1" customWidth="1"/>
    <col min="7070" max="7070" width="15.77734375" bestFit="1" customWidth="1"/>
    <col min="7071" max="7071" width="13" bestFit="1" customWidth="1"/>
    <col min="7072" max="7072" width="15.77734375" bestFit="1" customWidth="1"/>
    <col min="7073" max="7073" width="13" bestFit="1" customWidth="1"/>
    <col min="7074" max="7074" width="15.77734375" bestFit="1" customWidth="1"/>
    <col min="7075" max="7075" width="13" bestFit="1" customWidth="1"/>
    <col min="7076" max="7076" width="15.77734375" bestFit="1" customWidth="1"/>
    <col min="7077" max="7077" width="13" bestFit="1" customWidth="1"/>
    <col min="7078" max="7078" width="15.77734375" bestFit="1" customWidth="1"/>
    <col min="7079" max="7079" width="13" bestFit="1" customWidth="1"/>
    <col min="7080" max="7080" width="15.77734375" bestFit="1" customWidth="1"/>
    <col min="7081" max="7081" width="13" bestFit="1" customWidth="1"/>
    <col min="7082" max="7082" width="15.77734375" bestFit="1" customWidth="1"/>
    <col min="7083" max="7083" width="13" bestFit="1" customWidth="1"/>
    <col min="7084" max="7084" width="15.77734375" bestFit="1" customWidth="1"/>
    <col min="7085" max="7085" width="13" bestFit="1" customWidth="1"/>
    <col min="7086" max="7086" width="15.77734375" bestFit="1" customWidth="1"/>
    <col min="7087" max="7087" width="13" bestFit="1" customWidth="1"/>
    <col min="7088" max="7088" width="15.77734375" bestFit="1" customWidth="1"/>
    <col min="7089" max="7089" width="13" bestFit="1" customWidth="1"/>
    <col min="7090" max="7090" width="15.77734375" bestFit="1" customWidth="1"/>
    <col min="7091" max="7091" width="13" bestFit="1" customWidth="1"/>
    <col min="7092" max="7092" width="15.77734375" bestFit="1" customWidth="1"/>
    <col min="7093" max="7093" width="13" bestFit="1" customWidth="1"/>
    <col min="7094" max="7094" width="15.77734375" bestFit="1" customWidth="1"/>
    <col min="7095" max="7095" width="13" bestFit="1" customWidth="1"/>
    <col min="7096" max="7096" width="15.77734375" bestFit="1" customWidth="1"/>
    <col min="7097" max="7097" width="13" bestFit="1" customWidth="1"/>
    <col min="7098" max="7098" width="15.77734375" bestFit="1" customWidth="1"/>
    <col min="7099" max="7099" width="13" bestFit="1" customWidth="1"/>
    <col min="7100" max="7100" width="15.77734375" bestFit="1" customWidth="1"/>
    <col min="7101" max="7101" width="13" bestFit="1" customWidth="1"/>
    <col min="7102" max="7102" width="15.77734375" bestFit="1" customWidth="1"/>
    <col min="7103" max="7103" width="13" bestFit="1" customWidth="1"/>
    <col min="7104" max="7104" width="15.77734375" bestFit="1" customWidth="1"/>
    <col min="7105" max="7105" width="13" bestFit="1" customWidth="1"/>
    <col min="7106" max="7106" width="15.77734375" bestFit="1" customWidth="1"/>
    <col min="7107" max="7107" width="13" bestFit="1" customWidth="1"/>
    <col min="7108" max="7108" width="15.77734375" bestFit="1" customWidth="1"/>
    <col min="7109" max="7109" width="13" bestFit="1" customWidth="1"/>
    <col min="7110" max="7110" width="15.77734375" bestFit="1" customWidth="1"/>
    <col min="7111" max="7111" width="13" bestFit="1" customWidth="1"/>
    <col min="7112" max="7112" width="15.77734375" bestFit="1" customWidth="1"/>
    <col min="7113" max="7113" width="13" bestFit="1" customWidth="1"/>
    <col min="7114" max="7114" width="15.77734375" bestFit="1" customWidth="1"/>
    <col min="7115" max="7115" width="13" bestFit="1" customWidth="1"/>
    <col min="7116" max="7116" width="15.77734375" bestFit="1" customWidth="1"/>
    <col min="7117" max="7117" width="13" bestFit="1" customWidth="1"/>
    <col min="7118" max="7118" width="15.77734375" bestFit="1" customWidth="1"/>
    <col min="7119" max="7119" width="13" bestFit="1" customWidth="1"/>
    <col min="7120" max="7120" width="15.77734375" bestFit="1" customWidth="1"/>
    <col min="7121" max="7121" width="13" bestFit="1" customWidth="1"/>
    <col min="7122" max="7122" width="15.77734375" bestFit="1" customWidth="1"/>
    <col min="7123" max="7123" width="13" bestFit="1" customWidth="1"/>
    <col min="7124" max="7124" width="15.77734375" bestFit="1" customWidth="1"/>
    <col min="7125" max="7125" width="13" bestFit="1" customWidth="1"/>
    <col min="7126" max="7126" width="15.77734375" bestFit="1" customWidth="1"/>
    <col min="7127" max="7127" width="13" bestFit="1" customWidth="1"/>
    <col min="7128" max="7128" width="15.77734375" bestFit="1" customWidth="1"/>
    <col min="7129" max="7129" width="13" bestFit="1" customWidth="1"/>
    <col min="7130" max="7130" width="15.77734375" bestFit="1" customWidth="1"/>
    <col min="7131" max="7131" width="13" bestFit="1" customWidth="1"/>
    <col min="7132" max="7132" width="15.77734375" bestFit="1" customWidth="1"/>
    <col min="7133" max="7133" width="13" bestFit="1" customWidth="1"/>
    <col min="7134" max="7134" width="15.77734375" bestFit="1" customWidth="1"/>
    <col min="7135" max="7135" width="13" bestFit="1" customWidth="1"/>
    <col min="7136" max="7136" width="15.77734375" bestFit="1" customWidth="1"/>
    <col min="7137" max="7137" width="13" bestFit="1" customWidth="1"/>
    <col min="7138" max="7138" width="15.77734375" bestFit="1" customWidth="1"/>
    <col min="7139" max="7139" width="13" bestFit="1" customWidth="1"/>
    <col min="7140" max="7140" width="15.77734375" bestFit="1" customWidth="1"/>
    <col min="7141" max="7141" width="13" bestFit="1" customWidth="1"/>
    <col min="7142" max="7142" width="15.77734375" bestFit="1" customWidth="1"/>
    <col min="7143" max="7143" width="13" bestFit="1" customWidth="1"/>
    <col min="7144" max="7144" width="15.77734375" bestFit="1" customWidth="1"/>
    <col min="7145" max="7145" width="13" bestFit="1" customWidth="1"/>
    <col min="7146" max="7146" width="15.77734375" bestFit="1" customWidth="1"/>
    <col min="7147" max="7147" width="13" bestFit="1" customWidth="1"/>
    <col min="7148" max="7148" width="15.77734375" bestFit="1" customWidth="1"/>
    <col min="7149" max="7149" width="13" bestFit="1" customWidth="1"/>
    <col min="7150" max="7150" width="15.77734375" bestFit="1" customWidth="1"/>
    <col min="7151" max="7151" width="13" bestFit="1" customWidth="1"/>
    <col min="7152" max="7152" width="15.77734375" bestFit="1" customWidth="1"/>
    <col min="7153" max="7153" width="13" bestFit="1" customWidth="1"/>
    <col min="7154" max="7154" width="15.77734375" bestFit="1" customWidth="1"/>
    <col min="7155" max="7155" width="13" bestFit="1" customWidth="1"/>
    <col min="7156" max="7156" width="15.77734375" bestFit="1" customWidth="1"/>
    <col min="7157" max="7157" width="13" bestFit="1" customWidth="1"/>
    <col min="7158" max="7158" width="15.77734375" bestFit="1" customWidth="1"/>
    <col min="7159" max="7159" width="13" bestFit="1" customWidth="1"/>
    <col min="7160" max="7160" width="15.77734375" bestFit="1" customWidth="1"/>
    <col min="7161" max="7161" width="13" bestFit="1" customWidth="1"/>
    <col min="7162" max="7162" width="15.77734375" bestFit="1" customWidth="1"/>
    <col min="7163" max="7163" width="13" bestFit="1" customWidth="1"/>
    <col min="7164" max="7164" width="15.77734375" bestFit="1" customWidth="1"/>
    <col min="7165" max="7165" width="13" bestFit="1" customWidth="1"/>
    <col min="7166" max="7166" width="15.77734375" bestFit="1" customWidth="1"/>
    <col min="7167" max="7167" width="13" bestFit="1" customWidth="1"/>
    <col min="7168" max="7168" width="15.77734375" bestFit="1" customWidth="1"/>
    <col min="7169" max="7169" width="13" bestFit="1" customWidth="1"/>
    <col min="7170" max="7170" width="15.77734375" bestFit="1" customWidth="1"/>
    <col min="7171" max="7171" width="13" bestFit="1" customWidth="1"/>
    <col min="7172" max="7172" width="15.77734375" bestFit="1" customWidth="1"/>
    <col min="7173" max="7173" width="13" bestFit="1" customWidth="1"/>
    <col min="7174" max="7174" width="15.77734375" bestFit="1" customWidth="1"/>
    <col min="7175" max="7175" width="13" bestFit="1" customWidth="1"/>
    <col min="7176" max="7176" width="15.77734375" bestFit="1" customWidth="1"/>
    <col min="7177" max="7177" width="13" bestFit="1" customWidth="1"/>
    <col min="7178" max="7178" width="15.77734375" bestFit="1" customWidth="1"/>
    <col min="7179" max="7179" width="13" bestFit="1" customWidth="1"/>
    <col min="7180" max="7180" width="15.77734375" bestFit="1" customWidth="1"/>
    <col min="7181" max="7181" width="13" bestFit="1" customWidth="1"/>
    <col min="7182" max="7182" width="15.77734375" bestFit="1" customWidth="1"/>
    <col min="7183" max="7183" width="13" bestFit="1" customWidth="1"/>
    <col min="7184" max="7184" width="15.77734375" bestFit="1" customWidth="1"/>
    <col min="7185" max="7185" width="13" bestFit="1" customWidth="1"/>
    <col min="7186" max="7186" width="15.77734375" bestFit="1" customWidth="1"/>
    <col min="7187" max="7187" width="13" bestFit="1" customWidth="1"/>
    <col min="7188" max="7188" width="15.77734375" bestFit="1" customWidth="1"/>
    <col min="7189" max="7189" width="13" bestFit="1" customWidth="1"/>
    <col min="7190" max="7190" width="15.77734375" bestFit="1" customWidth="1"/>
    <col min="7191" max="7191" width="13" bestFit="1" customWidth="1"/>
    <col min="7192" max="7192" width="15.77734375" bestFit="1" customWidth="1"/>
    <col min="7193" max="7193" width="13" bestFit="1" customWidth="1"/>
    <col min="7194" max="7194" width="15.77734375" bestFit="1" customWidth="1"/>
    <col min="7195" max="7195" width="13" bestFit="1" customWidth="1"/>
    <col min="7196" max="7196" width="15.77734375" bestFit="1" customWidth="1"/>
    <col min="7197" max="7197" width="13" bestFit="1" customWidth="1"/>
    <col min="7198" max="7198" width="15.77734375" bestFit="1" customWidth="1"/>
    <col min="7199" max="7199" width="13" bestFit="1" customWidth="1"/>
    <col min="7200" max="7200" width="15.77734375" bestFit="1" customWidth="1"/>
    <col min="7201" max="7201" width="13" bestFit="1" customWidth="1"/>
    <col min="7202" max="7202" width="15.77734375" bestFit="1" customWidth="1"/>
    <col min="7203" max="7203" width="13" bestFit="1" customWidth="1"/>
    <col min="7204" max="7204" width="15.77734375" bestFit="1" customWidth="1"/>
    <col min="7205" max="7205" width="13" bestFit="1" customWidth="1"/>
    <col min="7206" max="7206" width="15.77734375" bestFit="1" customWidth="1"/>
    <col min="7207" max="7207" width="13" bestFit="1" customWidth="1"/>
    <col min="7208" max="7208" width="15.77734375" bestFit="1" customWidth="1"/>
    <col min="7209" max="7209" width="13" bestFit="1" customWidth="1"/>
    <col min="7210" max="7210" width="15.77734375" bestFit="1" customWidth="1"/>
    <col min="7211" max="7211" width="13" bestFit="1" customWidth="1"/>
    <col min="7212" max="7212" width="15.77734375" bestFit="1" customWidth="1"/>
    <col min="7213" max="7213" width="13" bestFit="1" customWidth="1"/>
    <col min="7214" max="7214" width="15.77734375" bestFit="1" customWidth="1"/>
    <col min="7215" max="7215" width="13" bestFit="1" customWidth="1"/>
    <col min="7216" max="7216" width="15.77734375" bestFit="1" customWidth="1"/>
    <col min="7217" max="7217" width="13" bestFit="1" customWidth="1"/>
    <col min="7218" max="7218" width="15.77734375" bestFit="1" customWidth="1"/>
    <col min="7219" max="7219" width="13" bestFit="1" customWidth="1"/>
    <col min="7220" max="7220" width="15.77734375" bestFit="1" customWidth="1"/>
    <col min="7221" max="7221" width="13" bestFit="1" customWidth="1"/>
    <col min="7222" max="7222" width="15.77734375" bestFit="1" customWidth="1"/>
    <col min="7223" max="7223" width="13" bestFit="1" customWidth="1"/>
    <col min="7224" max="7224" width="15.77734375" bestFit="1" customWidth="1"/>
    <col min="7225" max="7225" width="13" bestFit="1" customWidth="1"/>
    <col min="7226" max="7226" width="15.77734375" bestFit="1" customWidth="1"/>
    <col min="7227" max="7227" width="13" bestFit="1" customWidth="1"/>
    <col min="7228" max="7228" width="15.77734375" bestFit="1" customWidth="1"/>
    <col min="7229" max="7229" width="13" bestFit="1" customWidth="1"/>
    <col min="7230" max="7230" width="15.77734375" bestFit="1" customWidth="1"/>
    <col min="7231" max="7231" width="13" bestFit="1" customWidth="1"/>
    <col min="7232" max="7232" width="15.77734375" bestFit="1" customWidth="1"/>
    <col min="7233" max="7233" width="13" bestFit="1" customWidth="1"/>
    <col min="7234" max="7234" width="15.77734375" bestFit="1" customWidth="1"/>
    <col min="7235" max="7235" width="13" bestFit="1" customWidth="1"/>
    <col min="7236" max="7236" width="15.77734375" bestFit="1" customWidth="1"/>
    <col min="7237" max="7237" width="13" bestFit="1" customWidth="1"/>
    <col min="7238" max="7238" width="15.77734375" bestFit="1" customWidth="1"/>
    <col min="7239" max="7239" width="13" bestFit="1" customWidth="1"/>
    <col min="7240" max="7240" width="15.77734375" bestFit="1" customWidth="1"/>
    <col min="7241" max="7241" width="13" bestFit="1" customWidth="1"/>
    <col min="7242" max="7242" width="15.77734375" bestFit="1" customWidth="1"/>
    <col min="7243" max="7243" width="13" bestFit="1" customWidth="1"/>
    <col min="7244" max="7244" width="15.77734375" bestFit="1" customWidth="1"/>
    <col min="7245" max="7245" width="13" bestFit="1" customWidth="1"/>
    <col min="7246" max="7246" width="15.77734375" bestFit="1" customWidth="1"/>
    <col min="7247" max="7247" width="13" bestFit="1" customWidth="1"/>
    <col min="7248" max="7248" width="15.77734375" bestFit="1" customWidth="1"/>
    <col min="7249" max="7249" width="13" bestFit="1" customWidth="1"/>
    <col min="7250" max="7250" width="15.77734375" bestFit="1" customWidth="1"/>
    <col min="7251" max="7251" width="13" bestFit="1" customWidth="1"/>
    <col min="7252" max="7252" width="15.77734375" bestFit="1" customWidth="1"/>
    <col min="7253" max="7253" width="13" bestFit="1" customWidth="1"/>
    <col min="7254" max="7254" width="15.77734375" bestFit="1" customWidth="1"/>
    <col min="7255" max="7255" width="13" bestFit="1" customWidth="1"/>
    <col min="7256" max="7256" width="15.77734375" bestFit="1" customWidth="1"/>
    <col min="7257" max="7257" width="13" bestFit="1" customWidth="1"/>
    <col min="7258" max="7258" width="15.77734375" bestFit="1" customWidth="1"/>
    <col min="7259" max="7259" width="13" bestFit="1" customWidth="1"/>
    <col min="7260" max="7260" width="15.77734375" bestFit="1" customWidth="1"/>
    <col min="7261" max="7261" width="13" bestFit="1" customWidth="1"/>
    <col min="7262" max="7262" width="15.77734375" bestFit="1" customWidth="1"/>
    <col min="7263" max="7263" width="13" bestFit="1" customWidth="1"/>
    <col min="7264" max="7264" width="15.77734375" bestFit="1" customWidth="1"/>
    <col min="7265" max="7265" width="13" bestFit="1" customWidth="1"/>
    <col min="7266" max="7266" width="15.77734375" bestFit="1" customWidth="1"/>
    <col min="7267" max="7267" width="13" bestFit="1" customWidth="1"/>
    <col min="7268" max="7268" width="15.77734375" bestFit="1" customWidth="1"/>
    <col min="7269" max="7269" width="13" bestFit="1" customWidth="1"/>
    <col min="7270" max="7270" width="15.77734375" bestFit="1" customWidth="1"/>
    <col min="7271" max="7271" width="13" bestFit="1" customWidth="1"/>
    <col min="7272" max="7272" width="15.77734375" bestFit="1" customWidth="1"/>
    <col min="7273" max="7273" width="13" bestFit="1" customWidth="1"/>
    <col min="7274" max="7274" width="15.77734375" bestFit="1" customWidth="1"/>
    <col min="7275" max="7275" width="13" bestFit="1" customWidth="1"/>
    <col min="7276" max="7276" width="15.77734375" bestFit="1" customWidth="1"/>
    <col min="7277" max="7277" width="13" bestFit="1" customWidth="1"/>
    <col min="7278" max="7278" width="15.77734375" bestFit="1" customWidth="1"/>
    <col min="7279" max="7279" width="13" bestFit="1" customWidth="1"/>
    <col min="7280" max="7280" width="15.77734375" bestFit="1" customWidth="1"/>
    <col min="7281" max="7281" width="13" bestFit="1" customWidth="1"/>
    <col min="7282" max="7282" width="15.77734375" bestFit="1" customWidth="1"/>
    <col min="7283" max="7283" width="13" bestFit="1" customWidth="1"/>
    <col min="7284" max="7284" width="15.77734375" bestFit="1" customWidth="1"/>
    <col min="7285" max="7285" width="13" bestFit="1" customWidth="1"/>
    <col min="7286" max="7286" width="15.77734375" bestFit="1" customWidth="1"/>
    <col min="7287" max="7287" width="13" bestFit="1" customWidth="1"/>
    <col min="7288" max="7288" width="15.77734375" bestFit="1" customWidth="1"/>
    <col min="7289" max="7289" width="13" bestFit="1" customWidth="1"/>
    <col min="7290" max="7290" width="15.77734375" bestFit="1" customWidth="1"/>
    <col min="7291" max="7291" width="13" bestFit="1" customWidth="1"/>
    <col min="7292" max="7292" width="15.77734375" bestFit="1" customWidth="1"/>
    <col min="7293" max="7293" width="13" bestFit="1" customWidth="1"/>
    <col min="7294" max="7294" width="15.77734375" bestFit="1" customWidth="1"/>
    <col min="7295" max="7295" width="13" bestFit="1" customWidth="1"/>
    <col min="7296" max="7296" width="15.77734375" bestFit="1" customWidth="1"/>
    <col min="7297" max="7297" width="13" bestFit="1" customWidth="1"/>
    <col min="7298" max="7298" width="15.77734375" bestFit="1" customWidth="1"/>
    <col min="7299" max="7299" width="13" bestFit="1" customWidth="1"/>
    <col min="7300" max="7300" width="15.77734375" bestFit="1" customWidth="1"/>
    <col min="7301" max="7301" width="13" bestFit="1" customWidth="1"/>
    <col min="7302" max="7302" width="15.77734375" bestFit="1" customWidth="1"/>
    <col min="7303" max="7303" width="13" bestFit="1" customWidth="1"/>
    <col min="7304" max="7304" width="15.77734375" bestFit="1" customWidth="1"/>
    <col min="7305" max="7305" width="13" bestFit="1" customWidth="1"/>
    <col min="7306" max="7306" width="15.77734375" bestFit="1" customWidth="1"/>
    <col min="7307" max="7307" width="13" bestFit="1" customWidth="1"/>
    <col min="7308" max="7308" width="15.77734375" bestFit="1" customWidth="1"/>
    <col min="7309" max="7309" width="13" bestFit="1" customWidth="1"/>
    <col min="7310" max="7310" width="15.77734375" bestFit="1" customWidth="1"/>
    <col min="7311" max="7311" width="13" bestFit="1" customWidth="1"/>
    <col min="7312" max="7312" width="15.77734375" bestFit="1" customWidth="1"/>
    <col min="7313" max="7313" width="13" bestFit="1" customWidth="1"/>
    <col min="7314" max="7314" width="15.77734375" bestFit="1" customWidth="1"/>
    <col min="7315" max="7315" width="13" bestFit="1" customWidth="1"/>
    <col min="7316" max="7316" width="15.77734375" bestFit="1" customWidth="1"/>
    <col min="7317" max="7317" width="13" bestFit="1" customWidth="1"/>
    <col min="7318" max="7318" width="15.77734375" bestFit="1" customWidth="1"/>
    <col min="7319" max="7319" width="13" bestFit="1" customWidth="1"/>
    <col min="7320" max="7320" width="15.77734375" bestFit="1" customWidth="1"/>
    <col min="7321" max="7321" width="13" bestFit="1" customWidth="1"/>
    <col min="7322" max="7322" width="15.77734375" bestFit="1" customWidth="1"/>
    <col min="7323" max="7323" width="13" bestFit="1" customWidth="1"/>
    <col min="7324" max="7324" width="15.77734375" bestFit="1" customWidth="1"/>
    <col min="7325" max="7325" width="13" bestFit="1" customWidth="1"/>
    <col min="7326" max="7326" width="15.77734375" bestFit="1" customWidth="1"/>
    <col min="7327" max="7327" width="13" bestFit="1" customWidth="1"/>
    <col min="7328" max="7328" width="15.77734375" bestFit="1" customWidth="1"/>
    <col min="7329" max="7329" width="13" bestFit="1" customWidth="1"/>
    <col min="7330" max="7330" width="15.77734375" bestFit="1" customWidth="1"/>
    <col min="7331" max="7331" width="13" bestFit="1" customWidth="1"/>
    <col min="7332" max="7332" width="15.77734375" bestFit="1" customWidth="1"/>
    <col min="7333" max="7333" width="13" bestFit="1" customWidth="1"/>
    <col min="7334" max="7334" width="15.77734375" bestFit="1" customWidth="1"/>
    <col min="7335" max="7335" width="13" bestFit="1" customWidth="1"/>
    <col min="7336" max="7336" width="15.77734375" bestFit="1" customWidth="1"/>
    <col min="7337" max="7337" width="13" bestFit="1" customWidth="1"/>
    <col min="7338" max="7338" width="15.77734375" bestFit="1" customWidth="1"/>
    <col min="7339" max="7339" width="13" bestFit="1" customWidth="1"/>
    <col min="7340" max="7340" width="15.77734375" bestFit="1" customWidth="1"/>
    <col min="7341" max="7341" width="13" bestFit="1" customWidth="1"/>
    <col min="7342" max="7342" width="15.77734375" bestFit="1" customWidth="1"/>
    <col min="7343" max="7343" width="13" bestFit="1" customWidth="1"/>
    <col min="7344" max="7344" width="15.77734375" bestFit="1" customWidth="1"/>
    <col min="7345" max="7345" width="13" bestFit="1" customWidth="1"/>
    <col min="7346" max="7346" width="15.77734375" bestFit="1" customWidth="1"/>
    <col min="7347" max="7347" width="13" bestFit="1" customWidth="1"/>
    <col min="7348" max="7348" width="15.77734375" bestFit="1" customWidth="1"/>
    <col min="7349" max="7349" width="13" bestFit="1" customWidth="1"/>
    <col min="7350" max="7350" width="15.77734375" bestFit="1" customWidth="1"/>
    <col min="7351" max="7351" width="13" bestFit="1" customWidth="1"/>
    <col min="7352" max="7352" width="15.77734375" bestFit="1" customWidth="1"/>
    <col min="7353" max="7353" width="13" bestFit="1" customWidth="1"/>
    <col min="7354" max="7354" width="15.77734375" bestFit="1" customWidth="1"/>
    <col min="7355" max="7355" width="13" bestFit="1" customWidth="1"/>
    <col min="7356" max="7356" width="15.77734375" bestFit="1" customWidth="1"/>
    <col min="7357" max="7357" width="13" bestFit="1" customWidth="1"/>
    <col min="7358" max="7358" width="15.77734375" bestFit="1" customWidth="1"/>
    <col min="7359" max="7359" width="13" bestFit="1" customWidth="1"/>
    <col min="7360" max="7360" width="15.77734375" bestFit="1" customWidth="1"/>
    <col min="7361" max="7361" width="13" bestFit="1" customWidth="1"/>
    <col min="7362" max="7362" width="15.77734375" bestFit="1" customWidth="1"/>
    <col min="7363" max="7363" width="13" bestFit="1" customWidth="1"/>
    <col min="7364" max="7364" width="15.77734375" bestFit="1" customWidth="1"/>
    <col min="7365" max="7365" width="13" bestFit="1" customWidth="1"/>
    <col min="7366" max="7366" width="15.77734375" bestFit="1" customWidth="1"/>
    <col min="7367" max="7367" width="13" bestFit="1" customWidth="1"/>
    <col min="7368" max="7368" width="15.77734375" bestFit="1" customWidth="1"/>
    <col min="7369" max="7369" width="13" bestFit="1" customWidth="1"/>
    <col min="7370" max="7370" width="15.77734375" bestFit="1" customWidth="1"/>
    <col min="7371" max="7371" width="13" bestFit="1" customWidth="1"/>
    <col min="7372" max="7372" width="15.77734375" bestFit="1" customWidth="1"/>
    <col min="7373" max="7373" width="13" bestFit="1" customWidth="1"/>
    <col min="7374" max="7374" width="15.77734375" bestFit="1" customWidth="1"/>
    <col min="7375" max="7375" width="13" bestFit="1" customWidth="1"/>
    <col min="7376" max="7376" width="15.77734375" bestFit="1" customWidth="1"/>
    <col min="7377" max="7377" width="13" bestFit="1" customWidth="1"/>
    <col min="7378" max="7378" width="15.77734375" bestFit="1" customWidth="1"/>
    <col min="7379" max="7379" width="13" bestFit="1" customWidth="1"/>
    <col min="7380" max="7380" width="15.77734375" bestFit="1" customWidth="1"/>
    <col min="7381" max="7381" width="13" bestFit="1" customWidth="1"/>
    <col min="7382" max="7382" width="15.77734375" bestFit="1" customWidth="1"/>
    <col min="7383" max="7383" width="13" bestFit="1" customWidth="1"/>
    <col min="7384" max="7384" width="15.77734375" bestFit="1" customWidth="1"/>
    <col min="7385" max="7385" width="13" bestFit="1" customWidth="1"/>
    <col min="7386" max="7386" width="15.77734375" bestFit="1" customWidth="1"/>
    <col min="7387" max="7387" width="13" bestFit="1" customWidth="1"/>
    <col min="7388" max="7388" width="15.77734375" bestFit="1" customWidth="1"/>
    <col min="7389" max="7389" width="13" bestFit="1" customWidth="1"/>
    <col min="7390" max="7390" width="15.77734375" bestFit="1" customWidth="1"/>
    <col min="7391" max="7391" width="13" bestFit="1" customWidth="1"/>
    <col min="7392" max="7392" width="15.77734375" bestFit="1" customWidth="1"/>
    <col min="7393" max="7393" width="13" bestFit="1" customWidth="1"/>
    <col min="7394" max="7394" width="15.77734375" bestFit="1" customWidth="1"/>
    <col min="7395" max="7395" width="13" bestFit="1" customWidth="1"/>
    <col min="7396" max="7396" width="15.77734375" bestFit="1" customWidth="1"/>
    <col min="7397" max="7397" width="13" bestFit="1" customWidth="1"/>
    <col min="7398" max="7398" width="15.77734375" bestFit="1" customWidth="1"/>
    <col min="7399" max="7399" width="13" bestFit="1" customWidth="1"/>
    <col min="7400" max="7400" width="15.77734375" bestFit="1" customWidth="1"/>
    <col min="7401" max="7401" width="13" bestFit="1" customWidth="1"/>
    <col min="7402" max="7402" width="15.77734375" bestFit="1" customWidth="1"/>
    <col min="7403" max="7403" width="13" bestFit="1" customWidth="1"/>
    <col min="7404" max="7404" width="15.77734375" bestFit="1" customWidth="1"/>
    <col min="7405" max="7405" width="13" bestFit="1" customWidth="1"/>
    <col min="7406" max="7406" width="15.77734375" bestFit="1" customWidth="1"/>
    <col min="7407" max="7407" width="13" bestFit="1" customWidth="1"/>
    <col min="7408" max="7408" width="15.77734375" bestFit="1" customWidth="1"/>
    <col min="7409" max="7409" width="13" bestFit="1" customWidth="1"/>
    <col min="7410" max="7410" width="15.77734375" bestFit="1" customWidth="1"/>
    <col min="7411" max="7411" width="13" bestFit="1" customWidth="1"/>
    <col min="7412" max="7412" width="15.77734375" bestFit="1" customWidth="1"/>
    <col min="7413" max="7413" width="13" bestFit="1" customWidth="1"/>
    <col min="7414" max="7414" width="15.77734375" bestFit="1" customWidth="1"/>
    <col min="7415" max="7415" width="13" bestFit="1" customWidth="1"/>
    <col min="7416" max="7416" width="15.77734375" bestFit="1" customWidth="1"/>
    <col min="7417" max="7417" width="13" bestFit="1" customWidth="1"/>
    <col min="7418" max="7418" width="15.77734375" bestFit="1" customWidth="1"/>
    <col min="7419" max="7419" width="13" bestFit="1" customWidth="1"/>
    <col min="7420" max="7420" width="15.77734375" bestFit="1" customWidth="1"/>
    <col min="7421" max="7421" width="13" bestFit="1" customWidth="1"/>
    <col min="7422" max="7422" width="15.77734375" bestFit="1" customWidth="1"/>
    <col min="7423" max="7423" width="13" bestFit="1" customWidth="1"/>
    <col min="7424" max="7424" width="15.77734375" bestFit="1" customWidth="1"/>
    <col min="7425" max="7425" width="13" bestFit="1" customWidth="1"/>
    <col min="7426" max="7426" width="15.77734375" bestFit="1" customWidth="1"/>
    <col min="7427" max="7427" width="13" bestFit="1" customWidth="1"/>
    <col min="7428" max="7428" width="15.77734375" bestFit="1" customWidth="1"/>
    <col min="7429" max="7429" width="13" bestFit="1" customWidth="1"/>
    <col min="7430" max="7430" width="15.77734375" bestFit="1" customWidth="1"/>
    <col min="7431" max="7431" width="13" bestFit="1" customWidth="1"/>
    <col min="7432" max="7432" width="15.77734375" bestFit="1" customWidth="1"/>
    <col min="7433" max="7433" width="13" bestFit="1" customWidth="1"/>
    <col min="7434" max="7434" width="15.77734375" bestFit="1" customWidth="1"/>
    <col min="7435" max="7435" width="13" bestFit="1" customWidth="1"/>
    <col min="7436" max="7436" width="15.77734375" bestFit="1" customWidth="1"/>
    <col min="7437" max="7437" width="13" bestFit="1" customWidth="1"/>
    <col min="7438" max="7438" width="15.77734375" bestFit="1" customWidth="1"/>
    <col min="7439" max="7439" width="13" bestFit="1" customWidth="1"/>
    <col min="7440" max="7440" width="15.77734375" bestFit="1" customWidth="1"/>
    <col min="7441" max="7441" width="13" bestFit="1" customWidth="1"/>
    <col min="7442" max="7442" width="15.77734375" bestFit="1" customWidth="1"/>
    <col min="7443" max="7443" width="13" bestFit="1" customWidth="1"/>
    <col min="7444" max="7444" width="15.77734375" bestFit="1" customWidth="1"/>
    <col min="7445" max="7445" width="13" bestFit="1" customWidth="1"/>
    <col min="7446" max="7446" width="15.77734375" bestFit="1" customWidth="1"/>
    <col min="7447" max="7447" width="13" bestFit="1" customWidth="1"/>
    <col min="7448" max="7448" width="15.77734375" bestFit="1" customWidth="1"/>
    <col min="7449" max="7449" width="13" bestFit="1" customWidth="1"/>
    <col min="7450" max="7450" width="15.77734375" bestFit="1" customWidth="1"/>
    <col min="7451" max="7451" width="13" bestFit="1" customWidth="1"/>
    <col min="7452" max="7452" width="15.77734375" bestFit="1" customWidth="1"/>
    <col min="7453" max="7453" width="13" bestFit="1" customWidth="1"/>
    <col min="7454" max="7454" width="15.77734375" bestFit="1" customWidth="1"/>
    <col min="7455" max="7455" width="13" bestFit="1" customWidth="1"/>
    <col min="7456" max="7456" width="15.77734375" bestFit="1" customWidth="1"/>
    <col min="7457" max="7457" width="13" bestFit="1" customWidth="1"/>
    <col min="7458" max="7458" width="15.77734375" bestFit="1" customWidth="1"/>
    <col min="7459" max="7459" width="13" bestFit="1" customWidth="1"/>
    <col min="7460" max="7460" width="15.77734375" bestFit="1" customWidth="1"/>
    <col min="7461" max="7461" width="13" bestFit="1" customWidth="1"/>
    <col min="7462" max="7462" width="15.77734375" bestFit="1" customWidth="1"/>
    <col min="7463" max="7463" width="13" bestFit="1" customWidth="1"/>
    <col min="7464" max="7464" width="15.77734375" bestFit="1" customWidth="1"/>
    <col min="7465" max="7465" width="13" bestFit="1" customWidth="1"/>
    <col min="7466" max="7466" width="15.77734375" bestFit="1" customWidth="1"/>
    <col min="7467" max="7467" width="13" bestFit="1" customWidth="1"/>
    <col min="7468" max="7468" width="15.77734375" bestFit="1" customWidth="1"/>
    <col min="7469" max="7469" width="13" bestFit="1" customWidth="1"/>
    <col min="7470" max="7470" width="15.77734375" bestFit="1" customWidth="1"/>
    <col min="7471" max="7471" width="13" bestFit="1" customWidth="1"/>
    <col min="7472" max="7472" width="15.77734375" bestFit="1" customWidth="1"/>
    <col min="7473" max="7473" width="13" bestFit="1" customWidth="1"/>
    <col min="7474" max="7474" width="15.77734375" bestFit="1" customWidth="1"/>
    <col min="7475" max="7475" width="13" bestFit="1" customWidth="1"/>
    <col min="7476" max="7476" width="15.77734375" bestFit="1" customWidth="1"/>
    <col min="7477" max="7477" width="13" bestFit="1" customWidth="1"/>
    <col min="7478" max="7478" width="15.77734375" bestFit="1" customWidth="1"/>
    <col min="7479" max="7479" width="13" bestFit="1" customWidth="1"/>
    <col min="7480" max="7480" width="15.77734375" bestFit="1" customWidth="1"/>
    <col min="7481" max="7481" width="13" bestFit="1" customWidth="1"/>
    <col min="7482" max="7482" width="15.77734375" bestFit="1" customWidth="1"/>
    <col min="7483" max="7483" width="13" bestFit="1" customWidth="1"/>
    <col min="7484" max="7484" width="15.77734375" bestFit="1" customWidth="1"/>
    <col min="7485" max="7485" width="13" bestFit="1" customWidth="1"/>
    <col min="7486" max="7486" width="15.77734375" bestFit="1" customWidth="1"/>
    <col min="7487" max="7487" width="13" bestFit="1" customWidth="1"/>
    <col min="7488" max="7488" width="15.77734375" bestFit="1" customWidth="1"/>
    <col min="7489" max="7489" width="13" bestFit="1" customWidth="1"/>
    <col min="7490" max="7490" width="15.77734375" bestFit="1" customWidth="1"/>
    <col min="7491" max="7491" width="13" bestFit="1" customWidth="1"/>
    <col min="7492" max="7492" width="15.77734375" bestFit="1" customWidth="1"/>
    <col min="7493" max="7493" width="13" bestFit="1" customWidth="1"/>
    <col min="7494" max="7494" width="15.77734375" bestFit="1" customWidth="1"/>
    <col min="7495" max="7495" width="13" bestFit="1" customWidth="1"/>
    <col min="7496" max="7496" width="15.77734375" bestFit="1" customWidth="1"/>
    <col min="7497" max="7497" width="13" bestFit="1" customWidth="1"/>
    <col min="7498" max="7498" width="15.77734375" bestFit="1" customWidth="1"/>
    <col min="7499" max="7499" width="13" bestFit="1" customWidth="1"/>
    <col min="7500" max="7500" width="15.77734375" bestFit="1" customWidth="1"/>
    <col min="7501" max="7501" width="13" bestFit="1" customWidth="1"/>
    <col min="7502" max="7502" width="15.77734375" bestFit="1" customWidth="1"/>
    <col min="7503" max="7503" width="13" bestFit="1" customWidth="1"/>
    <col min="7504" max="7504" width="15.77734375" bestFit="1" customWidth="1"/>
    <col min="7505" max="7505" width="13" bestFit="1" customWidth="1"/>
    <col min="7506" max="7506" width="15.77734375" bestFit="1" customWidth="1"/>
    <col min="7507" max="7507" width="13" bestFit="1" customWidth="1"/>
    <col min="7508" max="7508" width="15.77734375" bestFit="1" customWidth="1"/>
    <col min="7509" max="7509" width="13" bestFit="1" customWidth="1"/>
    <col min="7510" max="7510" width="15.77734375" bestFit="1" customWidth="1"/>
    <col min="7511" max="7511" width="13" bestFit="1" customWidth="1"/>
    <col min="7512" max="7512" width="15.77734375" bestFit="1" customWidth="1"/>
    <col min="7513" max="7513" width="13" bestFit="1" customWidth="1"/>
    <col min="7514" max="7514" width="15.77734375" bestFit="1" customWidth="1"/>
    <col min="7515" max="7515" width="13" bestFit="1" customWidth="1"/>
    <col min="7516" max="7516" width="15.77734375" bestFit="1" customWidth="1"/>
    <col min="7517" max="7517" width="13" bestFit="1" customWidth="1"/>
    <col min="7518" max="7518" width="15.77734375" bestFit="1" customWidth="1"/>
    <col min="7519" max="7519" width="13" bestFit="1" customWidth="1"/>
    <col min="7520" max="7520" width="15.77734375" bestFit="1" customWidth="1"/>
    <col min="7521" max="7521" width="13" bestFit="1" customWidth="1"/>
    <col min="7522" max="7522" width="15.77734375" bestFit="1" customWidth="1"/>
    <col min="7523" max="7523" width="13" bestFit="1" customWidth="1"/>
    <col min="7524" max="7524" width="15.77734375" bestFit="1" customWidth="1"/>
    <col min="7525" max="7525" width="13" bestFit="1" customWidth="1"/>
    <col min="7526" max="7526" width="15.77734375" bestFit="1" customWidth="1"/>
    <col min="7527" max="7527" width="13" bestFit="1" customWidth="1"/>
    <col min="7528" max="7528" width="15.77734375" bestFit="1" customWidth="1"/>
    <col min="7529" max="7529" width="13" bestFit="1" customWidth="1"/>
    <col min="7530" max="7530" width="15.77734375" bestFit="1" customWidth="1"/>
    <col min="7531" max="7531" width="13" bestFit="1" customWidth="1"/>
    <col min="7532" max="7532" width="15.77734375" bestFit="1" customWidth="1"/>
    <col min="7533" max="7533" width="13" bestFit="1" customWidth="1"/>
    <col min="7534" max="7534" width="15.77734375" bestFit="1" customWidth="1"/>
    <col min="7535" max="7535" width="13" bestFit="1" customWidth="1"/>
    <col min="7536" max="7536" width="15.77734375" bestFit="1" customWidth="1"/>
    <col min="7537" max="7537" width="13" bestFit="1" customWidth="1"/>
    <col min="7538" max="7538" width="15.77734375" bestFit="1" customWidth="1"/>
    <col min="7539" max="7539" width="13" bestFit="1" customWidth="1"/>
    <col min="7540" max="7540" width="15.77734375" bestFit="1" customWidth="1"/>
    <col min="7541" max="7541" width="13" bestFit="1" customWidth="1"/>
    <col min="7542" max="7542" width="15.77734375" bestFit="1" customWidth="1"/>
    <col min="7543" max="7543" width="13" bestFit="1" customWidth="1"/>
    <col min="7544" max="7544" width="15.77734375" bestFit="1" customWidth="1"/>
    <col min="7545" max="7545" width="13" bestFit="1" customWidth="1"/>
    <col min="7546" max="7546" width="15.77734375" bestFit="1" customWidth="1"/>
    <col min="7547" max="7547" width="13" bestFit="1" customWidth="1"/>
    <col min="7548" max="7548" width="15.77734375" bestFit="1" customWidth="1"/>
    <col min="7549" max="7549" width="13" bestFit="1" customWidth="1"/>
    <col min="7550" max="7550" width="15.77734375" bestFit="1" customWidth="1"/>
    <col min="7551" max="7551" width="13" bestFit="1" customWidth="1"/>
    <col min="7552" max="7552" width="15.77734375" bestFit="1" customWidth="1"/>
    <col min="7553" max="7553" width="13" bestFit="1" customWidth="1"/>
    <col min="7554" max="7554" width="15.77734375" bestFit="1" customWidth="1"/>
    <col min="7555" max="7555" width="13" bestFit="1" customWidth="1"/>
    <col min="7556" max="7556" width="15.77734375" bestFit="1" customWidth="1"/>
    <col min="7557" max="7557" width="13" bestFit="1" customWidth="1"/>
    <col min="7558" max="7558" width="15.77734375" bestFit="1" customWidth="1"/>
    <col min="7559" max="7559" width="13" bestFit="1" customWidth="1"/>
    <col min="7560" max="7560" width="15.77734375" bestFit="1" customWidth="1"/>
    <col min="7561" max="7561" width="13" bestFit="1" customWidth="1"/>
    <col min="7562" max="7562" width="15.77734375" bestFit="1" customWidth="1"/>
    <col min="7563" max="7563" width="13" bestFit="1" customWidth="1"/>
    <col min="7564" max="7564" width="15.77734375" bestFit="1" customWidth="1"/>
    <col min="7565" max="7565" width="13" bestFit="1" customWidth="1"/>
    <col min="7566" max="7566" width="15.77734375" bestFit="1" customWidth="1"/>
    <col min="7567" max="7567" width="13" bestFit="1" customWidth="1"/>
    <col min="7568" max="7568" width="15.77734375" bestFit="1" customWidth="1"/>
    <col min="7569" max="7569" width="13" bestFit="1" customWidth="1"/>
    <col min="7570" max="7570" width="15.77734375" bestFit="1" customWidth="1"/>
    <col min="7571" max="7571" width="13" bestFit="1" customWidth="1"/>
    <col min="7572" max="7572" width="15.77734375" bestFit="1" customWidth="1"/>
    <col min="7573" max="7573" width="13" bestFit="1" customWidth="1"/>
    <col min="7574" max="7574" width="15.77734375" bestFit="1" customWidth="1"/>
    <col min="7575" max="7575" width="13" bestFit="1" customWidth="1"/>
    <col min="7576" max="7576" width="15.77734375" bestFit="1" customWidth="1"/>
    <col min="7577" max="7577" width="13" bestFit="1" customWidth="1"/>
    <col min="7578" max="7578" width="15.77734375" bestFit="1" customWidth="1"/>
    <col min="7579" max="7579" width="13" bestFit="1" customWidth="1"/>
    <col min="7580" max="7580" width="15.77734375" bestFit="1" customWidth="1"/>
    <col min="7581" max="7581" width="13" bestFit="1" customWidth="1"/>
    <col min="7582" max="7582" width="15.77734375" bestFit="1" customWidth="1"/>
    <col min="7583" max="7583" width="13" bestFit="1" customWidth="1"/>
    <col min="7584" max="7584" width="15.77734375" bestFit="1" customWidth="1"/>
    <col min="7585" max="7585" width="13" bestFit="1" customWidth="1"/>
    <col min="7586" max="7586" width="15.77734375" bestFit="1" customWidth="1"/>
    <col min="7587" max="7587" width="13" bestFit="1" customWidth="1"/>
    <col min="7588" max="7588" width="15.77734375" bestFit="1" customWidth="1"/>
    <col min="7589" max="7589" width="13" bestFit="1" customWidth="1"/>
    <col min="7590" max="7590" width="15.77734375" bestFit="1" customWidth="1"/>
    <col min="7591" max="7591" width="13" bestFit="1" customWidth="1"/>
    <col min="7592" max="7592" width="15.77734375" bestFit="1" customWidth="1"/>
    <col min="7593" max="7593" width="13" bestFit="1" customWidth="1"/>
    <col min="7594" max="7594" width="15.77734375" bestFit="1" customWidth="1"/>
    <col min="7595" max="7595" width="13" bestFit="1" customWidth="1"/>
    <col min="7596" max="7596" width="15.77734375" bestFit="1" customWidth="1"/>
    <col min="7597" max="7597" width="13" bestFit="1" customWidth="1"/>
    <col min="7598" max="7598" width="15.77734375" bestFit="1" customWidth="1"/>
    <col min="7599" max="7599" width="13" bestFit="1" customWidth="1"/>
    <col min="7600" max="7600" width="15.77734375" bestFit="1" customWidth="1"/>
    <col min="7601" max="7601" width="13" bestFit="1" customWidth="1"/>
    <col min="7602" max="7602" width="15.77734375" bestFit="1" customWidth="1"/>
    <col min="7603" max="7603" width="13" bestFit="1" customWidth="1"/>
    <col min="7604" max="7604" width="15.77734375" bestFit="1" customWidth="1"/>
    <col min="7605" max="7605" width="13" bestFit="1" customWidth="1"/>
    <col min="7606" max="7606" width="15.77734375" bestFit="1" customWidth="1"/>
    <col min="7607" max="7607" width="13" bestFit="1" customWidth="1"/>
    <col min="7608" max="7608" width="15.77734375" bestFit="1" customWidth="1"/>
    <col min="7609" max="7609" width="13" bestFit="1" customWidth="1"/>
    <col min="7610" max="7610" width="15.77734375" bestFit="1" customWidth="1"/>
    <col min="7611" max="7611" width="13" bestFit="1" customWidth="1"/>
    <col min="7612" max="7612" width="15.77734375" bestFit="1" customWidth="1"/>
    <col min="7613" max="7613" width="13" bestFit="1" customWidth="1"/>
    <col min="7614" max="7614" width="15.77734375" bestFit="1" customWidth="1"/>
    <col min="7615" max="7615" width="13" bestFit="1" customWidth="1"/>
    <col min="7616" max="7616" width="15.77734375" bestFit="1" customWidth="1"/>
    <col min="7617" max="7617" width="13" bestFit="1" customWidth="1"/>
    <col min="7618" max="7618" width="15.77734375" bestFit="1" customWidth="1"/>
    <col min="7619" max="7619" width="13" bestFit="1" customWidth="1"/>
    <col min="7620" max="7620" width="15.77734375" bestFit="1" customWidth="1"/>
    <col min="7621" max="7621" width="13" bestFit="1" customWidth="1"/>
    <col min="7622" max="7622" width="15.77734375" bestFit="1" customWidth="1"/>
    <col min="7623" max="7623" width="13" bestFit="1" customWidth="1"/>
    <col min="7624" max="7624" width="15.77734375" bestFit="1" customWidth="1"/>
    <col min="7625" max="7625" width="13" bestFit="1" customWidth="1"/>
    <col min="7626" max="7626" width="15.77734375" bestFit="1" customWidth="1"/>
    <col min="7627" max="7627" width="13" bestFit="1" customWidth="1"/>
    <col min="7628" max="7628" width="15.77734375" bestFit="1" customWidth="1"/>
    <col min="7629" max="7629" width="13" bestFit="1" customWidth="1"/>
    <col min="7630" max="7630" width="15.77734375" bestFit="1" customWidth="1"/>
    <col min="7631" max="7631" width="13" bestFit="1" customWidth="1"/>
    <col min="7632" max="7632" width="15.77734375" bestFit="1" customWidth="1"/>
    <col min="7633" max="7633" width="13" bestFit="1" customWidth="1"/>
    <col min="7634" max="7634" width="15.77734375" bestFit="1" customWidth="1"/>
    <col min="7635" max="7635" width="13" bestFit="1" customWidth="1"/>
    <col min="7636" max="7636" width="15.77734375" bestFit="1" customWidth="1"/>
    <col min="7637" max="7637" width="13" bestFit="1" customWidth="1"/>
    <col min="7638" max="7638" width="15.77734375" bestFit="1" customWidth="1"/>
    <col min="7639" max="7639" width="13" bestFit="1" customWidth="1"/>
    <col min="7640" max="7640" width="15.77734375" bestFit="1" customWidth="1"/>
    <col min="7641" max="7641" width="13" bestFit="1" customWidth="1"/>
    <col min="7642" max="7642" width="15.77734375" bestFit="1" customWidth="1"/>
    <col min="7643" max="7643" width="13" bestFit="1" customWidth="1"/>
    <col min="7644" max="7644" width="15.77734375" bestFit="1" customWidth="1"/>
    <col min="7645" max="7645" width="13" bestFit="1" customWidth="1"/>
    <col min="7646" max="7646" width="15.77734375" bestFit="1" customWidth="1"/>
    <col min="7647" max="7647" width="13" bestFit="1" customWidth="1"/>
    <col min="7648" max="7648" width="15.77734375" bestFit="1" customWidth="1"/>
    <col min="7649" max="7649" width="13" bestFit="1" customWidth="1"/>
    <col min="7650" max="7650" width="15.77734375" bestFit="1" customWidth="1"/>
    <col min="7651" max="7651" width="13" bestFit="1" customWidth="1"/>
    <col min="7652" max="7652" width="15.77734375" bestFit="1" customWidth="1"/>
    <col min="7653" max="7653" width="13" bestFit="1" customWidth="1"/>
    <col min="7654" max="7654" width="15.77734375" bestFit="1" customWidth="1"/>
    <col min="7655" max="7655" width="13" bestFit="1" customWidth="1"/>
    <col min="7656" max="7656" width="15.77734375" bestFit="1" customWidth="1"/>
    <col min="7657" max="7657" width="13" bestFit="1" customWidth="1"/>
    <col min="7658" max="7658" width="15.77734375" bestFit="1" customWidth="1"/>
    <col min="7659" max="7659" width="13" bestFit="1" customWidth="1"/>
    <col min="7660" max="7660" width="15.77734375" bestFit="1" customWidth="1"/>
    <col min="7661" max="7661" width="13" bestFit="1" customWidth="1"/>
    <col min="7662" max="7662" width="15.77734375" bestFit="1" customWidth="1"/>
    <col min="7663" max="7663" width="13" bestFit="1" customWidth="1"/>
    <col min="7664" max="7664" width="15.77734375" bestFit="1" customWidth="1"/>
    <col min="7665" max="7665" width="13" bestFit="1" customWidth="1"/>
    <col min="7666" max="7666" width="15.77734375" bestFit="1" customWidth="1"/>
    <col min="7667" max="7667" width="13" bestFit="1" customWidth="1"/>
    <col min="7668" max="7668" width="15.77734375" bestFit="1" customWidth="1"/>
    <col min="7669" max="7669" width="13" bestFit="1" customWidth="1"/>
    <col min="7670" max="7670" width="15.77734375" bestFit="1" customWidth="1"/>
    <col min="7671" max="7671" width="13" bestFit="1" customWidth="1"/>
    <col min="7672" max="7672" width="15.77734375" bestFit="1" customWidth="1"/>
    <col min="7673" max="7673" width="13" bestFit="1" customWidth="1"/>
    <col min="7674" max="7674" width="15.77734375" bestFit="1" customWidth="1"/>
    <col min="7675" max="7675" width="13" bestFit="1" customWidth="1"/>
    <col min="7676" max="7676" width="15.77734375" bestFit="1" customWidth="1"/>
    <col min="7677" max="7677" width="13" bestFit="1" customWidth="1"/>
    <col min="7678" max="7678" width="15.77734375" bestFit="1" customWidth="1"/>
    <col min="7679" max="7679" width="13" bestFit="1" customWidth="1"/>
    <col min="7680" max="7680" width="15.77734375" bestFit="1" customWidth="1"/>
    <col min="7681" max="7681" width="13" bestFit="1" customWidth="1"/>
    <col min="7682" max="7682" width="15.77734375" bestFit="1" customWidth="1"/>
    <col min="7683" max="7683" width="13" bestFit="1" customWidth="1"/>
    <col min="7684" max="7684" width="15.77734375" bestFit="1" customWidth="1"/>
    <col min="7685" max="7685" width="13" bestFit="1" customWidth="1"/>
    <col min="7686" max="7686" width="15.77734375" bestFit="1" customWidth="1"/>
    <col min="7687" max="7687" width="13" bestFit="1" customWidth="1"/>
    <col min="7688" max="7688" width="15.77734375" bestFit="1" customWidth="1"/>
    <col min="7689" max="7689" width="13" bestFit="1" customWidth="1"/>
    <col min="7690" max="7690" width="15.77734375" bestFit="1" customWidth="1"/>
    <col min="7691" max="7691" width="13" bestFit="1" customWidth="1"/>
    <col min="7692" max="7692" width="15.77734375" bestFit="1" customWidth="1"/>
    <col min="7693" max="7693" width="13" bestFit="1" customWidth="1"/>
    <col min="7694" max="7694" width="15.77734375" bestFit="1" customWidth="1"/>
    <col min="7695" max="7695" width="13" bestFit="1" customWidth="1"/>
    <col min="7696" max="7696" width="9.44140625" bestFit="1" customWidth="1"/>
    <col min="7697" max="7697" width="15.77734375" bestFit="1" customWidth="1"/>
    <col min="7698" max="7698" width="13" bestFit="1" customWidth="1"/>
    <col min="7699" max="7699" width="15.77734375" bestFit="1" customWidth="1"/>
    <col min="7700" max="7700" width="13" bestFit="1" customWidth="1"/>
    <col min="7701" max="7701" width="15.77734375" bestFit="1" customWidth="1"/>
    <col min="7702" max="7702" width="13" bestFit="1" customWidth="1"/>
    <col min="7703" max="7703" width="15.77734375" bestFit="1" customWidth="1"/>
    <col min="7704" max="7704" width="13" bestFit="1" customWidth="1"/>
    <col min="7705" max="7705" width="15.77734375" bestFit="1" customWidth="1"/>
    <col min="7706" max="7706" width="13" bestFit="1" customWidth="1"/>
    <col min="7707" max="7707" width="15.77734375" bestFit="1" customWidth="1"/>
    <col min="7708" max="7708" width="13" bestFit="1" customWidth="1"/>
    <col min="7709" max="7709" width="15.77734375" bestFit="1" customWidth="1"/>
    <col min="7710" max="7710" width="13" bestFit="1" customWidth="1"/>
    <col min="7711" max="7711" width="15.77734375" bestFit="1" customWidth="1"/>
    <col min="7712" max="7712" width="13" bestFit="1" customWidth="1"/>
    <col min="7713" max="7713" width="15.77734375" bestFit="1" customWidth="1"/>
    <col min="7714" max="7714" width="13" bestFit="1" customWidth="1"/>
    <col min="7715" max="7715" width="15.77734375" bestFit="1" customWidth="1"/>
    <col min="7716" max="7716" width="13" bestFit="1" customWidth="1"/>
    <col min="7717" max="7717" width="15.77734375" bestFit="1" customWidth="1"/>
    <col min="7718" max="7718" width="13" bestFit="1" customWidth="1"/>
    <col min="7719" max="7719" width="15.77734375" bestFit="1" customWidth="1"/>
    <col min="7720" max="7720" width="13" bestFit="1" customWidth="1"/>
    <col min="7721" max="7721" width="15.77734375" bestFit="1" customWidth="1"/>
    <col min="7722" max="7722" width="13" bestFit="1" customWidth="1"/>
    <col min="7723" max="7723" width="15.77734375" bestFit="1" customWidth="1"/>
    <col min="7724" max="7724" width="13" bestFit="1" customWidth="1"/>
    <col min="7725" max="7725" width="15.77734375" bestFit="1" customWidth="1"/>
    <col min="7726" max="7726" width="13" bestFit="1" customWidth="1"/>
    <col min="7727" max="7727" width="15.77734375" bestFit="1" customWidth="1"/>
    <col min="7728" max="7728" width="13" bestFit="1" customWidth="1"/>
    <col min="7729" max="7729" width="15.77734375" bestFit="1" customWidth="1"/>
    <col min="7730" max="7730" width="13" bestFit="1" customWidth="1"/>
    <col min="7731" max="7731" width="15.77734375" bestFit="1" customWidth="1"/>
    <col min="7732" max="7732" width="13" bestFit="1" customWidth="1"/>
    <col min="7733" max="7733" width="15.77734375" bestFit="1" customWidth="1"/>
    <col min="7734" max="7734" width="13" bestFit="1" customWidth="1"/>
    <col min="7735" max="7735" width="15.77734375" bestFit="1" customWidth="1"/>
    <col min="7736" max="7736" width="13" bestFit="1" customWidth="1"/>
    <col min="7737" max="7737" width="15.77734375" bestFit="1" customWidth="1"/>
    <col min="7738" max="7738" width="13" bestFit="1" customWidth="1"/>
    <col min="7739" max="7739" width="15.77734375" bestFit="1" customWidth="1"/>
    <col min="7740" max="7740" width="13" bestFit="1" customWidth="1"/>
    <col min="7741" max="7741" width="15.77734375" bestFit="1" customWidth="1"/>
    <col min="7742" max="7742" width="13" bestFit="1" customWidth="1"/>
    <col min="7743" max="7743" width="15.77734375" bestFit="1" customWidth="1"/>
    <col min="7744" max="7744" width="13" bestFit="1" customWidth="1"/>
    <col min="7745" max="7745" width="15.77734375" bestFit="1" customWidth="1"/>
    <col min="7746" max="7746" width="13" bestFit="1" customWidth="1"/>
    <col min="7747" max="7747" width="15.77734375" bestFit="1" customWidth="1"/>
    <col min="7748" max="7748" width="13" bestFit="1" customWidth="1"/>
    <col min="7749" max="7749" width="15.77734375" bestFit="1" customWidth="1"/>
    <col min="7750" max="7750" width="13" bestFit="1" customWidth="1"/>
    <col min="7751" max="7751" width="15.77734375" bestFit="1" customWidth="1"/>
    <col min="7752" max="7752" width="13" bestFit="1" customWidth="1"/>
    <col min="7753" max="7753" width="15.77734375" bestFit="1" customWidth="1"/>
    <col min="7754" max="7754" width="13" bestFit="1" customWidth="1"/>
    <col min="7755" max="7755" width="15.77734375" bestFit="1" customWidth="1"/>
    <col min="7756" max="7756" width="13" bestFit="1" customWidth="1"/>
    <col min="7757" max="7757" width="15.77734375" bestFit="1" customWidth="1"/>
    <col min="7758" max="7758" width="13" bestFit="1" customWidth="1"/>
    <col min="7759" max="7759" width="15.77734375" bestFit="1" customWidth="1"/>
    <col min="7760" max="7760" width="13" bestFit="1" customWidth="1"/>
    <col min="7761" max="7761" width="15.77734375" bestFit="1" customWidth="1"/>
    <col min="7762" max="7762" width="13" bestFit="1" customWidth="1"/>
    <col min="7763" max="7763" width="15.77734375" bestFit="1" customWidth="1"/>
    <col min="7764" max="7764" width="13" bestFit="1" customWidth="1"/>
    <col min="7765" max="7765" width="15.77734375" bestFit="1" customWidth="1"/>
    <col min="7766" max="7766" width="13" bestFit="1" customWidth="1"/>
    <col min="7767" max="7767" width="15.77734375" bestFit="1" customWidth="1"/>
    <col min="7768" max="7768" width="13" bestFit="1" customWidth="1"/>
    <col min="7769" max="7769" width="15.77734375" bestFit="1" customWidth="1"/>
    <col min="7770" max="7770" width="13" bestFit="1" customWidth="1"/>
    <col min="7771" max="7771" width="15.77734375" bestFit="1" customWidth="1"/>
    <col min="7772" max="7772" width="13" bestFit="1" customWidth="1"/>
    <col min="7773" max="7773" width="15.77734375" bestFit="1" customWidth="1"/>
    <col min="7774" max="7774" width="13" bestFit="1" customWidth="1"/>
    <col min="7775" max="7775" width="15.77734375" bestFit="1" customWidth="1"/>
    <col min="7776" max="7776" width="13" bestFit="1" customWidth="1"/>
    <col min="7777" max="7777" width="15.77734375" bestFit="1" customWidth="1"/>
    <col min="7778" max="7778" width="13" bestFit="1" customWidth="1"/>
    <col min="7779" max="7779" width="15.77734375" bestFit="1" customWidth="1"/>
    <col min="7780" max="7780" width="13" bestFit="1" customWidth="1"/>
    <col min="7781" max="7781" width="15.77734375" bestFit="1" customWidth="1"/>
    <col min="7782" max="7782" width="13" bestFit="1" customWidth="1"/>
    <col min="7783" max="7783" width="15.77734375" bestFit="1" customWidth="1"/>
    <col min="7784" max="7784" width="13" bestFit="1" customWidth="1"/>
    <col min="7785" max="7785" width="15.77734375" bestFit="1" customWidth="1"/>
    <col min="7786" max="7786" width="13" bestFit="1" customWidth="1"/>
    <col min="7787" max="7787" width="15.77734375" bestFit="1" customWidth="1"/>
    <col min="7788" max="7788" width="13" bestFit="1" customWidth="1"/>
    <col min="7789" max="7789" width="15.77734375" bestFit="1" customWidth="1"/>
    <col min="7790" max="7790" width="13" bestFit="1" customWidth="1"/>
    <col min="7791" max="7791" width="15.77734375" bestFit="1" customWidth="1"/>
    <col min="7792" max="7792" width="13" bestFit="1" customWidth="1"/>
    <col min="7793" max="7793" width="15.77734375" bestFit="1" customWidth="1"/>
    <col min="7794" max="7794" width="13" bestFit="1" customWidth="1"/>
    <col min="7795" max="7795" width="15.77734375" bestFit="1" customWidth="1"/>
    <col min="7796" max="7796" width="13" bestFit="1" customWidth="1"/>
    <col min="7797" max="7797" width="15.77734375" bestFit="1" customWidth="1"/>
    <col min="7798" max="7798" width="13" bestFit="1" customWidth="1"/>
    <col min="7799" max="7799" width="15.77734375" bestFit="1" customWidth="1"/>
    <col min="7800" max="7800" width="13" bestFit="1" customWidth="1"/>
    <col min="7801" max="7801" width="15.77734375" bestFit="1" customWidth="1"/>
    <col min="7802" max="7802" width="13" bestFit="1" customWidth="1"/>
    <col min="7803" max="7803" width="15.77734375" bestFit="1" customWidth="1"/>
    <col min="7804" max="7804" width="13" bestFit="1" customWidth="1"/>
    <col min="7805" max="7805" width="15.77734375" bestFit="1" customWidth="1"/>
    <col min="7806" max="7806" width="13" bestFit="1" customWidth="1"/>
    <col min="7807" max="7807" width="15.77734375" bestFit="1" customWidth="1"/>
    <col min="7808" max="7808" width="13" bestFit="1" customWidth="1"/>
    <col min="7809" max="7809" width="15.77734375" bestFit="1" customWidth="1"/>
    <col min="7810" max="7810" width="13" bestFit="1" customWidth="1"/>
    <col min="7811" max="7811" width="15.77734375" bestFit="1" customWidth="1"/>
    <col min="7812" max="7812" width="13" bestFit="1" customWidth="1"/>
    <col min="7813" max="7813" width="15.77734375" bestFit="1" customWidth="1"/>
    <col min="7814" max="7814" width="13" bestFit="1" customWidth="1"/>
    <col min="7815" max="7815" width="15.77734375" bestFit="1" customWidth="1"/>
    <col min="7816" max="7816" width="13" bestFit="1" customWidth="1"/>
    <col min="7817" max="7817" width="15.77734375" bestFit="1" customWidth="1"/>
    <col min="7818" max="7818" width="13" bestFit="1" customWidth="1"/>
    <col min="7819" max="7819" width="15.77734375" bestFit="1" customWidth="1"/>
    <col min="7820" max="7820" width="13" bestFit="1" customWidth="1"/>
    <col min="7821" max="7821" width="15.77734375" bestFit="1" customWidth="1"/>
    <col min="7822" max="7822" width="13" bestFit="1" customWidth="1"/>
    <col min="7823" max="7823" width="15.77734375" bestFit="1" customWidth="1"/>
    <col min="7824" max="7824" width="13" bestFit="1" customWidth="1"/>
    <col min="7825" max="7825" width="15.77734375" bestFit="1" customWidth="1"/>
    <col min="7826" max="7826" width="13" bestFit="1" customWidth="1"/>
    <col min="7827" max="7827" width="15.77734375" bestFit="1" customWidth="1"/>
    <col min="7828" max="7828" width="13" bestFit="1" customWidth="1"/>
    <col min="7829" max="7829" width="15.77734375" bestFit="1" customWidth="1"/>
    <col min="7830" max="7830" width="13" bestFit="1" customWidth="1"/>
    <col min="7831" max="7831" width="15.77734375" bestFit="1" customWidth="1"/>
    <col min="7832" max="7832" width="13" bestFit="1" customWidth="1"/>
    <col min="7833" max="7833" width="15.77734375" bestFit="1" customWidth="1"/>
    <col min="7834" max="7834" width="13" bestFit="1" customWidth="1"/>
    <col min="7835" max="7835" width="15.77734375" bestFit="1" customWidth="1"/>
    <col min="7836" max="7836" width="13" bestFit="1" customWidth="1"/>
    <col min="7837" max="7837" width="15.77734375" bestFit="1" customWidth="1"/>
    <col min="7838" max="7838" width="13" bestFit="1" customWidth="1"/>
    <col min="7839" max="7839" width="15.77734375" bestFit="1" customWidth="1"/>
    <col min="7840" max="7840" width="13" bestFit="1" customWidth="1"/>
    <col min="7841" max="7841" width="15.77734375" bestFit="1" customWidth="1"/>
    <col min="7842" max="7842" width="13" bestFit="1" customWidth="1"/>
    <col min="7843" max="7843" width="15.77734375" bestFit="1" customWidth="1"/>
    <col min="7844" max="7844" width="13" bestFit="1" customWidth="1"/>
    <col min="7845" max="7845" width="15.77734375" bestFit="1" customWidth="1"/>
    <col min="7846" max="7846" width="13" bestFit="1" customWidth="1"/>
    <col min="7847" max="7847" width="15.77734375" bestFit="1" customWidth="1"/>
    <col min="7848" max="7848" width="13" bestFit="1" customWidth="1"/>
    <col min="7849" max="7849" width="15.77734375" bestFit="1" customWidth="1"/>
    <col min="7850" max="7850" width="13" bestFit="1" customWidth="1"/>
    <col min="7851" max="7851" width="15.77734375" bestFit="1" customWidth="1"/>
    <col min="7852" max="7852" width="13" bestFit="1" customWidth="1"/>
    <col min="7853" max="7853" width="15.77734375" bestFit="1" customWidth="1"/>
    <col min="7854" max="7854" width="13" bestFit="1" customWidth="1"/>
    <col min="7855" max="7855" width="15.77734375" bestFit="1" customWidth="1"/>
    <col min="7856" max="7856" width="13" bestFit="1" customWidth="1"/>
    <col min="7857" max="7857" width="15.77734375" bestFit="1" customWidth="1"/>
    <col min="7858" max="7858" width="13" bestFit="1" customWidth="1"/>
    <col min="7859" max="7859" width="15.77734375" bestFit="1" customWidth="1"/>
    <col min="7860" max="7860" width="13" bestFit="1" customWidth="1"/>
    <col min="7861" max="7861" width="15.77734375" bestFit="1" customWidth="1"/>
    <col min="7862" max="7862" width="13" bestFit="1" customWidth="1"/>
    <col min="7863" max="7863" width="15.77734375" bestFit="1" customWidth="1"/>
    <col min="7864" max="7864" width="13" bestFit="1" customWidth="1"/>
    <col min="7865" max="7865" width="15.77734375" bestFit="1" customWidth="1"/>
    <col min="7866" max="7866" width="13" bestFit="1" customWidth="1"/>
    <col min="7867" max="7867" width="15.77734375" bestFit="1" customWidth="1"/>
    <col min="7868" max="7868" width="13" bestFit="1" customWidth="1"/>
    <col min="7869" max="7869" width="15.77734375" bestFit="1" customWidth="1"/>
    <col min="7870" max="7870" width="13" bestFit="1" customWidth="1"/>
    <col min="7871" max="7871" width="15.77734375" bestFit="1" customWidth="1"/>
    <col min="7872" max="7872" width="13" bestFit="1" customWidth="1"/>
    <col min="7873" max="7873" width="15.77734375" bestFit="1" customWidth="1"/>
    <col min="7874" max="7874" width="13" bestFit="1" customWidth="1"/>
    <col min="7875" max="7875" width="15.77734375" bestFit="1" customWidth="1"/>
    <col min="7876" max="7876" width="13" bestFit="1" customWidth="1"/>
    <col min="7877" max="7877" width="15.77734375" bestFit="1" customWidth="1"/>
    <col min="7878" max="7878" width="13" bestFit="1" customWidth="1"/>
    <col min="7879" max="7879" width="15.77734375" bestFit="1" customWidth="1"/>
    <col min="7880" max="7880" width="13" bestFit="1" customWidth="1"/>
    <col min="7881" max="7881" width="15.77734375" bestFit="1" customWidth="1"/>
    <col min="7882" max="7882" width="13" bestFit="1" customWidth="1"/>
    <col min="7883" max="7883" width="15.77734375" bestFit="1" customWidth="1"/>
    <col min="7884" max="7884" width="13" bestFit="1" customWidth="1"/>
    <col min="7885" max="7885" width="15.77734375" bestFit="1" customWidth="1"/>
    <col min="7886" max="7886" width="13" bestFit="1" customWidth="1"/>
    <col min="7887" max="7887" width="15.77734375" bestFit="1" customWidth="1"/>
    <col min="7888" max="7888" width="13" bestFit="1" customWidth="1"/>
    <col min="7889" max="7889" width="15.77734375" bestFit="1" customWidth="1"/>
    <col min="7890" max="7890" width="13" bestFit="1" customWidth="1"/>
    <col min="7891" max="7891" width="15.77734375" bestFit="1" customWidth="1"/>
    <col min="7892" max="7892" width="13" bestFit="1" customWidth="1"/>
    <col min="7893" max="7893" width="15.77734375" bestFit="1" customWidth="1"/>
    <col min="7894" max="7894" width="13" bestFit="1" customWidth="1"/>
    <col min="7895" max="7895" width="15.77734375" bestFit="1" customWidth="1"/>
    <col min="7896" max="7896" width="13" bestFit="1" customWidth="1"/>
    <col min="7897" max="7897" width="15.77734375" bestFit="1" customWidth="1"/>
    <col min="7898" max="7898" width="13" bestFit="1" customWidth="1"/>
    <col min="7899" max="7899" width="15.77734375" bestFit="1" customWidth="1"/>
    <col min="7900" max="7900" width="13" bestFit="1" customWidth="1"/>
    <col min="7901" max="7901" width="15.77734375" bestFit="1" customWidth="1"/>
    <col min="7902" max="7902" width="13" bestFit="1" customWidth="1"/>
    <col min="7903" max="7903" width="15.77734375" bestFit="1" customWidth="1"/>
    <col min="7904" max="7904" width="13" bestFit="1" customWidth="1"/>
    <col min="7905" max="7905" width="15.77734375" bestFit="1" customWidth="1"/>
    <col min="7906" max="7906" width="13" bestFit="1" customWidth="1"/>
    <col min="7907" max="7907" width="15.77734375" bestFit="1" customWidth="1"/>
    <col min="7908" max="7908" width="13" bestFit="1" customWidth="1"/>
    <col min="7909" max="7909" width="15.77734375" bestFit="1" customWidth="1"/>
    <col min="7910" max="7910" width="13" bestFit="1" customWidth="1"/>
    <col min="7911" max="7911" width="15.77734375" bestFit="1" customWidth="1"/>
    <col min="7912" max="7912" width="13" bestFit="1" customWidth="1"/>
    <col min="7913" max="7913" width="15.77734375" bestFit="1" customWidth="1"/>
    <col min="7914" max="7914" width="13" bestFit="1" customWidth="1"/>
    <col min="7915" max="7915" width="15.77734375" bestFit="1" customWidth="1"/>
    <col min="7916" max="7916" width="13" bestFit="1" customWidth="1"/>
    <col min="7917" max="7917" width="15.77734375" bestFit="1" customWidth="1"/>
    <col min="7918" max="7918" width="13" bestFit="1" customWidth="1"/>
    <col min="7919" max="7919" width="15.77734375" bestFit="1" customWidth="1"/>
    <col min="7920" max="7920" width="13" bestFit="1" customWidth="1"/>
    <col min="7921" max="7921" width="15.77734375" bestFit="1" customWidth="1"/>
    <col min="7922" max="7922" width="13" bestFit="1" customWidth="1"/>
    <col min="7923" max="7923" width="15.77734375" bestFit="1" customWidth="1"/>
    <col min="7924" max="7924" width="13" bestFit="1" customWidth="1"/>
    <col min="7925" max="7925" width="15.77734375" bestFit="1" customWidth="1"/>
    <col min="7926" max="7926" width="13" bestFit="1" customWidth="1"/>
    <col min="7927" max="7927" width="15.77734375" bestFit="1" customWidth="1"/>
    <col min="7928" max="7928" width="13" bestFit="1" customWidth="1"/>
    <col min="7929" max="7929" width="15.77734375" bestFit="1" customWidth="1"/>
    <col min="7930" max="7930" width="13" bestFit="1" customWidth="1"/>
    <col min="7931" max="7931" width="15.77734375" bestFit="1" customWidth="1"/>
    <col min="7932" max="7932" width="13" bestFit="1" customWidth="1"/>
    <col min="7933" max="7933" width="15.77734375" bestFit="1" customWidth="1"/>
    <col min="7934" max="7934" width="13" bestFit="1" customWidth="1"/>
    <col min="7935" max="7935" width="15.77734375" bestFit="1" customWidth="1"/>
    <col min="7936" max="7936" width="13" bestFit="1" customWidth="1"/>
    <col min="7937" max="7937" width="15.77734375" bestFit="1" customWidth="1"/>
    <col min="7938" max="7938" width="13" bestFit="1" customWidth="1"/>
    <col min="7939" max="7939" width="15.77734375" bestFit="1" customWidth="1"/>
    <col min="7940" max="7940" width="13" bestFit="1" customWidth="1"/>
    <col min="7941" max="7941" width="15.77734375" bestFit="1" customWidth="1"/>
    <col min="7942" max="7942" width="13" bestFit="1" customWidth="1"/>
    <col min="7943" max="7943" width="15.77734375" bestFit="1" customWidth="1"/>
    <col min="7944" max="7944" width="13" bestFit="1" customWidth="1"/>
    <col min="7945" max="7945" width="15.77734375" bestFit="1" customWidth="1"/>
    <col min="7946" max="7946" width="13" bestFit="1" customWidth="1"/>
    <col min="7947" max="7947" width="15.77734375" bestFit="1" customWidth="1"/>
    <col min="7948" max="7948" width="13" bestFit="1" customWidth="1"/>
    <col min="7949" max="7949" width="15.77734375" bestFit="1" customWidth="1"/>
    <col min="7950" max="7950" width="13" bestFit="1" customWidth="1"/>
    <col min="7951" max="7951" width="15.77734375" bestFit="1" customWidth="1"/>
    <col min="7952" max="7952" width="13" bestFit="1" customWidth="1"/>
    <col min="7953" max="7953" width="15.77734375" bestFit="1" customWidth="1"/>
    <col min="7954" max="7954" width="13" bestFit="1" customWidth="1"/>
    <col min="7955" max="7955" width="15.77734375" bestFit="1" customWidth="1"/>
    <col min="7956" max="7956" width="13" bestFit="1" customWidth="1"/>
    <col min="7957" max="7957" width="15.77734375" bestFit="1" customWidth="1"/>
    <col min="7958" max="7958" width="13" bestFit="1" customWidth="1"/>
    <col min="7959" max="7959" width="15.77734375" bestFit="1" customWidth="1"/>
    <col min="7960" max="7960" width="13" bestFit="1" customWidth="1"/>
    <col min="7961" max="7961" width="15.77734375" bestFit="1" customWidth="1"/>
    <col min="7962" max="7962" width="13" bestFit="1" customWidth="1"/>
    <col min="7963" max="7963" width="15.77734375" bestFit="1" customWidth="1"/>
    <col min="7964" max="7964" width="13" bestFit="1" customWidth="1"/>
    <col min="7965" max="7965" width="15.77734375" bestFit="1" customWidth="1"/>
    <col min="7966" max="7966" width="13" bestFit="1" customWidth="1"/>
    <col min="7967" max="7967" width="15.77734375" bestFit="1" customWidth="1"/>
    <col min="7968" max="7968" width="13" bestFit="1" customWidth="1"/>
    <col min="7969" max="7969" width="15.77734375" bestFit="1" customWidth="1"/>
    <col min="7970" max="7970" width="13" bestFit="1" customWidth="1"/>
    <col min="7971" max="7971" width="15.77734375" bestFit="1" customWidth="1"/>
    <col min="7972" max="7972" width="13" bestFit="1" customWidth="1"/>
    <col min="7973" max="7973" width="15.77734375" bestFit="1" customWidth="1"/>
    <col min="7974" max="7974" width="13" bestFit="1" customWidth="1"/>
    <col min="7975" max="7975" width="15.77734375" bestFit="1" customWidth="1"/>
    <col min="7976" max="7976" width="13" bestFit="1" customWidth="1"/>
    <col min="7977" max="7977" width="15.77734375" bestFit="1" customWidth="1"/>
    <col min="7978" max="7978" width="13" bestFit="1" customWidth="1"/>
    <col min="7979" max="7979" width="15.77734375" bestFit="1" customWidth="1"/>
    <col min="7980" max="7980" width="13" bestFit="1" customWidth="1"/>
    <col min="7981" max="7981" width="15.77734375" bestFit="1" customWidth="1"/>
    <col min="7982" max="7982" width="13" bestFit="1" customWidth="1"/>
    <col min="7983" max="7983" width="15.77734375" bestFit="1" customWidth="1"/>
    <col min="7984" max="7984" width="13" bestFit="1" customWidth="1"/>
    <col min="7985" max="7985" width="15.77734375" bestFit="1" customWidth="1"/>
    <col min="7986" max="7986" width="13" bestFit="1" customWidth="1"/>
    <col min="7987" max="7987" width="15.77734375" bestFit="1" customWidth="1"/>
    <col min="7988" max="7988" width="13" bestFit="1" customWidth="1"/>
    <col min="7989" max="7989" width="15.77734375" bestFit="1" customWidth="1"/>
    <col min="7990" max="7990" width="13" bestFit="1" customWidth="1"/>
    <col min="7991" max="7991" width="15.77734375" bestFit="1" customWidth="1"/>
    <col min="7992" max="7992" width="13" bestFit="1" customWidth="1"/>
    <col min="7993" max="7993" width="15.77734375" bestFit="1" customWidth="1"/>
    <col min="7994" max="7994" width="13" bestFit="1" customWidth="1"/>
    <col min="7995" max="7995" width="15.77734375" bestFit="1" customWidth="1"/>
    <col min="7996" max="7996" width="13" bestFit="1" customWidth="1"/>
    <col min="7997" max="7997" width="15.77734375" bestFit="1" customWidth="1"/>
    <col min="7998" max="7998" width="13" bestFit="1" customWidth="1"/>
    <col min="7999" max="7999" width="15.77734375" bestFit="1" customWidth="1"/>
    <col min="8000" max="8000" width="13" bestFit="1" customWidth="1"/>
    <col min="8001" max="8001" width="9.44140625" bestFit="1" customWidth="1"/>
    <col min="8002" max="8002" width="15.77734375" bestFit="1" customWidth="1"/>
    <col min="8003" max="8003" width="13" bestFit="1" customWidth="1"/>
    <col min="8004" max="8004" width="15.77734375" bestFit="1" customWidth="1"/>
    <col min="8005" max="8005" width="13" bestFit="1" customWidth="1"/>
    <col min="8006" max="8006" width="15.77734375" bestFit="1" customWidth="1"/>
    <col min="8007" max="8007" width="13" bestFit="1" customWidth="1"/>
    <col min="8008" max="8008" width="15.77734375" bestFit="1" customWidth="1"/>
    <col min="8009" max="8009" width="13" bestFit="1" customWidth="1"/>
    <col min="8010" max="8010" width="15.77734375" bestFit="1" customWidth="1"/>
    <col min="8011" max="8011" width="13" bestFit="1" customWidth="1"/>
    <col min="8012" max="8012" width="15.77734375" bestFit="1" customWidth="1"/>
    <col min="8013" max="8013" width="13" bestFit="1" customWidth="1"/>
    <col min="8014" max="8014" width="15.77734375" bestFit="1" customWidth="1"/>
    <col min="8015" max="8015" width="13" bestFit="1" customWidth="1"/>
    <col min="8016" max="8016" width="15.77734375" bestFit="1" customWidth="1"/>
    <col min="8017" max="8017" width="13" bestFit="1" customWidth="1"/>
    <col min="8018" max="8018" width="15.77734375" bestFit="1" customWidth="1"/>
    <col min="8019" max="8019" width="13" bestFit="1" customWidth="1"/>
    <col min="8020" max="8020" width="15.77734375" bestFit="1" customWidth="1"/>
    <col min="8021" max="8021" width="13" bestFit="1" customWidth="1"/>
    <col min="8022" max="8022" width="15.77734375" bestFit="1" customWidth="1"/>
    <col min="8023" max="8023" width="13" bestFit="1" customWidth="1"/>
    <col min="8024" max="8024" width="15.77734375" bestFit="1" customWidth="1"/>
    <col min="8025" max="8025" width="13" bestFit="1" customWidth="1"/>
    <col min="8026" max="8026" width="15.77734375" bestFit="1" customWidth="1"/>
    <col min="8027" max="8027" width="13" bestFit="1" customWidth="1"/>
    <col min="8028" max="8028" width="15.77734375" bestFit="1" customWidth="1"/>
    <col min="8029" max="8029" width="13" bestFit="1" customWidth="1"/>
    <col min="8030" max="8030" width="15.77734375" bestFit="1" customWidth="1"/>
    <col min="8031" max="8031" width="13" bestFit="1" customWidth="1"/>
    <col min="8032" max="8032" width="15.77734375" bestFit="1" customWidth="1"/>
    <col min="8033" max="8033" width="13" bestFit="1" customWidth="1"/>
    <col min="8034" max="8034" width="15.77734375" bestFit="1" customWidth="1"/>
    <col min="8035" max="8035" width="13" bestFit="1" customWidth="1"/>
    <col min="8036" max="8036" width="15.77734375" bestFit="1" customWidth="1"/>
    <col min="8037" max="8037" width="13" bestFit="1" customWidth="1"/>
    <col min="8038" max="8038" width="15.77734375" bestFit="1" customWidth="1"/>
    <col min="8039" max="8039" width="13" bestFit="1" customWidth="1"/>
    <col min="8040" max="8040" width="15.77734375" bestFit="1" customWidth="1"/>
    <col min="8041" max="8041" width="13" bestFit="1" customWidth="1"/>
    <col min="8042" max="8042" width="15.77734375" bestFit="1" customWidth="1"/>
    <col min="8043" max="8043" width="13" bestFit="1" customWidth="1"/>
    <col min="8044" max="8044" width="15.77734375" bestFit="1" customWidth="1"/>
    <col min="8045" max="8045" width="13" bestFit="1" customWidth="1"/>
    <col min="8046" max="8046" width="15.77734375" bestFit="1" customWidth="1"/>
    <col min="8047" max="8047" width="13" bestFit="1" customWidth="1"/>
    <col min="8048" max="8048" width="15.77734375" bestFit="1" customWidth="1"/>
    <col min="8049" max="8049" width="13" bestFit="1" customWidth="1"/>
    <col min="8050" max="8050" width="15.77734375" bestFit="1" customWidth="1"/>
    <col min="8051" max="8051" width="13" bestFit="1" customWidth="1"/>
    <col min="8052" max="8052" width="15.77734375" bestFit="1" customWidth="1"/>
    <col min="8053" max="8053" width="13" bestFit="1" customWidth="1"/>
    <col min="8054" max="8054" width="15.77734375" bestFit="1" customWidth="1"/>
    <col min="8055" max="8055" width="13" bestFit="1" customWidth="1"/>
    <col min="8056" max="8056" width="15.77734375" bestFit="1" customWidth="1"/>
    <col min="8057" max="8057" width="13" bestFit="1" customWidth="1"/>
    <col min="8058" max="8058" width="15.77734375" bestFit="1" customWidth="1"/>
    <col min="8059" max="8059" width="13" bestFit="1" customWidth="1"/>
    <col min="8060" max="8060" width="15.77734375" bestFit="1" customWidth="1"/>
    <col min="8061" max="8061" width="13" bestFit="1" customWidth="1"/>
    <col min="8062" max="8062" width="15.77734375" bestFit="1" customWidth="1"/>
    <col min="8063" max="8063" width="13" bestFit="1" customWidth="1"/>
    <col min="8064" max="8064" width="15.77734375" bestFit="1" customWidth="1"/>
    <col min="8065" max="8065" width="13" bestFit="1" customWidth="1"/>
    <col min="8066" max="8066" width="15.77734375" bestFit="1" customWidth="1"/>
    <col min="8067" max="8067" width="13" bestFit="1" customWidth="1"/>
    <col min="8068" max="8068" width="15.77734375" bestFit="1" customWidth="1"/>
    <col min="8069" max="8069" width="13" bestFit="1" customWidth="1"/>
    <col min="8070" max="8070" width="15.77734375" bestFit="1" customWidth="1"/>
    <col min="8071" max="8071" width="13" bestFit="1" customWidth="1"/>
    <col min="8072" max="8072" width="15.77734375" bestFit="1" customWidth="1"/>
    <col min="8073" max="8073" width="13" bestFit="1" customWidth="1"/>
    <col min="8074" max="8074" width="15.77734375" bestFit="1" customWidth="1"/>
    <col min="8075" max="8075" width="13" bestFit="1" customWidth="1"/>
    <col min="8076" max="8076" width="15.77734375" bestFit="1" customWidth="1"/>
    <col min="8077" max="8077" width="13" bestFit="1" customWidth="1"/>
    <col min="8078" max="8078" width="15.77734375" bestFit="1" customWidth="1"/>
    <col min="8079" max="8079" width="13" bestFit="1" customWidth="1"/>
    <col min="8080" max="8080" width="15.77734375" bestFit="1" customWidth="1"/>
    <col min="8081" max="8081" width="13" bestFit="1" customWidth="1"/>
    <col min="8082" max="8082" width="15.77734375" bestFit="1" customWidth="1"/>
    <col min="8083" max="8083" width="13" bestFit="1" customWidth="1"/>
    <col min="8084" max="8084" width="15.77734375" bestFit="1" customWidth="1"/>
    <col min="8085" max="8085" width="13" bestFit="1" customWidth="1"/>
    <col min="8086" max="8086" width="15.77734375" bestFit="1" customWidth="1"/>
    <col min="8087" max="8087" width="13" bestFit="1" customWidth="1"/>
    <col min="8088" max="8088" width="15.77734375" bestFit="1" customWidth="1"/>
    <col min="8089" max="8089" width="13" bestFit="1" customWidth="1"/>
    <col min="8090" max="8090" width="15.77734375" bestFit="1" customWidth="1"/>
    <col min="8091" max="8091" width="13" bestFit="1" customWidth="1"/>
    <col min="8092" max="8092" width="15.77734375" bestFit="1" customWidth="1"/>
    <col min="8093" max="8093" width="13" bestFit="1" customWidth="1"/>
    <col min="8094" max="8094" width="15.77734375" bestFit="1" customWidth="1"/>
    <col min="8095" max="8095" width="13" bestFit="1" customWidth="1"/>
    <col min="8096" max="8096" width="15.77734375" bestFit="1" customWidth="1"/>
    <col min="8097" max="8097" width="13" bestFit="1" customWidth="1"/>
    <col min="8098" max="8098" width="15.77734375" bestFit="1" customWidth="1"/>
    <col min="8099" max="8099" width="13" bestFit="1" customWidth="1"/>
    <col min="8100" max="8100" width="15.77734375" bestFit="1" customWidth="1"/>
    <col min="8101" max="8101" width="13" bestFit="1" customWidth="1"/>
    <col min="8102" max="8102" width="15.77734375" bestFit="1" customWidth="1"/>
    <col min="8103" max="8103" width="13" bestFit="1" customWidth="1"/>
    <col min="8104" max="8104" width="15.77734375" bestFit="1" customWidth="1"/>
    <col min="8105" max="8105" width="13" bestFit="1" customWidth="1"/>
    <col min="8106" max="8106" width="15.77734375" bestFit="1" customWidth="1"/>
    <col min="8107" max="8107" width="13" bestFit="1" customWidth="1"/>
    <col min="8108" max="8108" width="15.77734375" bestFit="1" customWidth="1"/>
    <col min="8109" max="8109" width="13" bestFit="1" customWidth="1"/>
    <col min="8110" max="8110" width="15.77734375" bestFit="1" customWidth="1"/>
    <col min="8111" max="8111" width="13" bestFit="1" customWidth="1"/>
    <col min="8112" max="8112" width="15.77734375" bestFit="1" customWidth="1"/>
    <col min="8113" max="8113" width="13" bestFit="1" customWidth="1"/>
    <col min="8114" max="8114" width="15.77734375" bestFit="1" customWidth="1"/>
    <col min="8115" max="8115" width="13" bestFit="1" customWidth="1"/>
    <col min="8116" max="8116" width="15.77734375" bestFit="1" customWidth="1"/>
    <col min="8117" max="8117" width="13" bestFit="1" customWidth="1"/>
    <col min="8118" max="8118" width="15.77734375" bestFit="1" customWidth="1"/>
    <col min="8119" max="8119" width="13" bestFit="1" customWidth="1"/>
    <col min="8120" max="8120" width="15.77734375" bestFit="1" customWidth="1"/>
    <col min="8121" max="8121" width="13" bestFit="1" customWidth="1"/>
    <col min="8122" max="8122" width="15.77734375" bestFit="1" customWidth="1"/>
    <col min="8123" max="8123" width="13" bestFit="1" customWidth="1"/>
    <col min="8124" max="8124" width="15.77734375" bestFit="1" customWidth="1"/>
    <col min="8125" max="8125" width="13" bestFit="1" customWidth="1"/>
    <col min="8126" max="8126" width="15.77734375" bestFit="1" customWidth="1"/>
    <col min="8127" max="8127" width="13" bestFit="1" customWidth="1"/>
    <col min="8128" max="8128" width="15.77734375" bestFit="1" customWidth="1"/>
    <col min="8129" max="8129" width="13" bestFit="1" customWidth="1"/>
    <col min="8130" max="8130" width="15.77734375" bestFit="1" customWidth="1"/>
    <col min="8131" max="8131" width="13" bestFit="1" customWidth="1"/>
    <col min="8132" max="8132" width="15.77734375" bestFit="1" customWidth="1"/>
    <col min="8133" max="8133" width="13" bestFit="1" customWidth="1"/>
    <col min="8134" max="8134" width="15.77734375" bestFit="1" customWidth="1"/>
    <col min="8135" max="8135" width="13" bestFit="1" customWidth="1"/>
    <col min="8136" max="8136" width="15.77734375" bestFit="1" customWidth="1"/>
    <col min="8137" max="8137" width="13" bestFit="1" customWidth="1"/>
    <col min="8138" max="8138" width="15.77734375" bestFit="1" customWidth="1"/>
    <col min="8139" max="8139" width="13" bestFit="1" customWidth="1"/>
    <col min="8140" max="8140" width="15.77734375" bestFit="1" customWidth="1"/>
    <col min="8141" max="8141" width="13" bestFit="1" customWidth="1"/>
    <col min="8142" max="8142" width="15.77734375" bestFit="1" customWidth="1"/>
    <col min="8143" max="8143" width="13" bestFit="1" customWidth="1"/>
    <col min="8144" max="8144" width="15.77734375" bestFit="1" customWidth="1"/>
    <col min="8145" max="8145" width="13" bestFit="1" customWidth="1"/>
    <col min="8146" max="8146" width="15.77734375" bestFit="1" customWidth="1"/>
    <col min="8147" max="8147" width="13" bestFit="1" customWidth="1"/>
    <col min="8148" max="8148" width="15.77734375" bestFit="1" customWidth="1"/>
    <col min="8149" max="8149" width="13" bestFit="1" customWidth="1"/>
    <col min="8150" max="8150" width="15.77734375" bestFit="1" customWidth="1"/>
    <col min="8151" max="8151" width="13" bestFit="1" customWidth="1"/>
    <col min="8152" max="8152" width="15.77734375" bestFit="1" customWidth="1"/>
    <col min="8153" max="8153" width="13" bestFit="1" customWidth="1"/>
    <col min="8154" max="8154" width="15.77734375" bestFit="1" customWidth="1"/>
    <col min="8155" max="8155" width="13" bestFit="1" customWidth="1"/>
    <col min="8156" max="8156" width="15.77734375" bestFit="1" customWidth="1"/>
    <col min="8157" max="8157" width="13" bestFit="1" customWidth="1"/>
    <col min="8158" max="8158" width="15.77734375" bestFit="1" customWidth="1"/>
    <col min="8159" max="8159" width="13" bestFit="1" customWidth="1"/>
    <col min="8160" max="8160" width="15.77734375" bestFit="1" customWidth="1"/>
    <col min="8161" max="8161" width="13" bestFit="1" customWidth="1"/>
    <col min="8162" max="8162" width="15.77734375" bestFit="1" customWidth="1"/>
    <col min="8163" max="8163" width="13" bestFit="1" customWidth="1"/>
    <col min="8164" max="8164" width="15.77734375" bestFit="1" customWidth="1"/>
    <col min="8165" max="8165" width="13" bestFit="1" customWidth="1"/>
    <col min="8166" max="8166" width="15.77734375" bestFit="1" customWidth="1"/>
    <col min="8167" max="8167" width="13" bestFit="1" customWidth="1"/>
    <col min="8168" max="8168" width="15.77734375" bestFit="1" customWidth="1"/>
    <col min="8169" max="8169" width="13" bestFit="1" customWidth="1"/>
    <col min="8170" max="8170" width="15.77734375" bestFit="1" customWidth="1"/>
    <col min="8171" max="8171" width="13" bestFit="1" customWidth="1"/>
    <col min="8172" max="8172" width="15.77734375" bestFit="1" customWidth="1"/>
    <col min="8173" max="8173" width="13" bestFit="1" customWidth="1"/>
    <col min="8174" max="8174" width="15.77734375" bestFit="1" customWidth="1"/>
    <col min="8175" max="8175" width="13" bestFit="1" customWidth="1"/>
    <col min="8176" max="8176" width="15.77734375" bestFit="1" customWidth="1"/>
    <col min="8177" max="8177" width="13" bestFit="1" customWidth="1"/>
    <col min="8178" max="8178" width="15.77734375" bestFit="1" customWidth="1"/>
    <col min="8179" max="8179" width="13" bestFit="1" customWidth="1"/>
    <col min="8180" max="8180" width="15.77734375" bestFit="1" customWidth="1"/>
    <col min="8181" max="8181" width="13" bestFit="1" customWidth="1"/>
    <col min="8182" max="8182" width="15.77734375" bestFit="1" customWidth="1"/>
    <col min="8183" max="8183" width="13" bestFit="1" customWidth="1"/>
    <col min="8184" max="8184" width="15.77734375" bestFit="1" customWidth="1"/>
    <col min="8185" max="8185" width="13" bestFit="1" customWidth="1"/>
    <col min="8186" max="8186" width="15.77734375" bestFit="1" customWidth="1"/>
    <col min="8187" max="8187" width="13" bestFit="1" customWidth="1"/>
    <col min="8188" max="8188" width="15.77734375" bestFit="1" customWidth="1"/>
    <col min="8189" max="8189" width="13" bestFit="1" customWidth="1"/>
    <col min="8190" max="8190" width="15.77734375" bestFit="1" customWidth="1"/>
    <col min="8191" max="8191" width="13" bestFit="1" customWidth="1"/>
    <col min="8192" max="8192" width="15.77734375" bestFit="1" customWidth="1"/>
    <col min="8193" max="8193" width="10.77734375" bestFit="1" customWidth="1"/>
  </cols>
  <sheetData>
    <row r="1" spans="1:6" x14ac:dyDescent="0.3">
      <c r="A1" s="6" t="s">
        <v>8223</v>
      </c>
      <c r="B1" t="s">
        <v>8362</v>
      </c>
    </row>
    <row r="2" spans="1:6" x14ac:dyDescent="0.3">
      <c r="A2" s="6" t="s">
        <v>8358</v>
      </c>
      <c r="B2" t="s">
        <v>8362</v>
      </c>
    </row>
    <row r="4" spans="1:6" x14ac:dyDescent="0.3">
      <c r="A4" s="6" t="s">
        <v>8366</v>
      </c>
      <c r="B4" s="6" t="s">
        <v>8363</v>
      </c>
    </row>
    <row r="5" spans="1:6" x14ac:dyDescent="0.3">
      <c r="A5" s="6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">
      <c r="A6" s="7" t="s">
        <v>8314</v>
      </c>
      <c r="B6" s="8"/>
      <c r="C6" s="8"/>
      <c r="D6" s="8">
        <v>100</v>
      </c>
      <c r="E6" s="8"/>
      <c r="F6" s="8">
        <v>100</v>
      </c>
    </row>
    <row r="7" spans="1:6" x14ac:dyDescent="0.3">
      <c r="A7" s="7" t="s">
        <v>8342</v>
      </c>
      <c r="B7" s="8"/>
      <c r="C7" s="8"/>
      <c r="D7" s="8"/>
      <c r="E7" s="8">
        <v>20</v>
      </c>
      <c r="F7" s="8">
        <v>20</v>
      </c>
    </row>
    <row r="8" spans="1:6" x14ac:dyDescent="0.3">
      <c r="A8" s="7" t="s">
        <v>8330</v>
      </c>
      <c r="B8" s="8"/>
      <c r="C8" s="8"/>
      <c r="D8" s="8"/>
      <c r="E8" s="8">
        <v>24</v>
      </c>
      <c r="F8" s="8">
        <v>24</v>
      </c>
    </row>
    <row r="9" spans="1:6" x14ac:dyDescent="0.3">
      <c r="A9" s="7" t="s">
        <v>8356</v>
      </c>
      <c r="B9" s="8"/>
      <c r="C9" s="8"/>
      <c r="D9" s="8">
        <v>40</v>
      </c>
      <c r="E9" s="8"/>
      <c r="F9" s="8">
        <v>40</v>
      </c>
    </row>
    <row r="10" spans="1:6" x14ac:dyDescent="0.3">
      <c r="A10" s="7" t="s">
        <v>8352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8313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8312</v>
      </c>
      <c r="B12" s="8"/>
      <c r="C12" s="8"/>
      <c r="D12" s="8">
        <v>80</v>
      </c>
      <c r="E12" s="8"/>
      <c r="F12" s="8">
        <v>80</v>
      </c>
    </row>
    <row r="13" spans="1:6" x14ac:dyDescent="0.3">
      <c r="A13" s="7" t="s">
        <v>8328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8345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3">
      <c r="A15" s="7" t="s">
        <v>8322</v>
      </c>
      <c r="B15" s="8"/>
      <c r="C15" s="8"/>
      <c r="D15" s="8">
        <v>40</v>
      </c>
      <c r="E15" s="8"/>
      <c r="F15" s="8">
        <v>40</v>
      </c>
    </row>
    <row r="16" spans="1:6" x14ac:dyDescent="0.3">
      <c r="A16" s="7" t="s">
        <v>8335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3">
      <c r="A17" s="7" t="s">
        <v>8346</v>
      </c>
      <c r="B17" s="8"/>
      <c r="C17" s="8"/>
      <c r="D17" s="8">
        <v>20</v>
      </c>
      <c r="E17" s="8"/>
      <c r="F17" s="8">
        <v>20</v>
      </c>
    </row>
    <row r="18" spans="1:6" x14ac:dyDescent="0.3">
      <c r="A18" s="7" t="s">
        <v>8347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8327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3">
      <c r="A20" s="7" t="s">
        <v>8326</v>
      </c>
      <c r="B20" s="8"/>
      <c r="C20" s="8"/>
      <c r="D20" s="8">
        <v>60</v>
      </c>
      <c r="E20" s="8"/>
      <c r="F20" s="8">
        <v>60</v>
      </c>
    </row>
    <row r="21" spans="1:6" x14ac:dyDescent="0.3">
      <c r="A21" s="7" t="s">
        <v>8354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3">
      <c r="A22" s="7" t="s">
        <v>8325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8333</v>
      </c>
      <c r="B23" s="8"/>
      <c r="C23" s="8"/>
      <c r="D23" s="8">
        <v>40</v>
      </c>
      <c r="E23" s="8"/>
      <c r="F23" s="8">
        <v>40</v>
      </c>
    </row>
    <row r="24" spans="1:6" x14ac:dyDescent="0.3">
      <c r="A24" s="7" t="s">
        <v>8357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3">
      <c r="A25" s="7" t="s">
        <v>8341</v>
      </c>
      <c r="B25" s="8"/>
      <c r="C25" s="8"/>
      <c r="D25" s="8">
        <v>20</v>
      </c>
      <c r="E25" s="8"/>
      <c r="F25" s="8">
        <v>20</v>
      </c>
    </row>
    <row r="26" spans="1:6" x14ac:dyDescent="0.3">
      <c r="A26" s="7" t="s">
        <v>8321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8348</v>
      </c>
      <c r="B27" s="8"/>
      <c r="C27" s="8"/>
      <c r="D27" s="8">
        <v>20</v>
      </c>
      <c r="E27" s="8"/>
      <c r="F27" s="8">
        <v>20</v>
      </c>
    </row>
    <row r="28" spans="1:6" x14ac:dyDescent="0.3">
      <c r="A28" s="7" t="s">
        <v>8337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3">
      <c r="A29" s="7" t="s">
        <v>8343</v>
      </c>
      <c r="B29" s="8"/>
      <c r="C29" s="8"/>
      <c r="D29" s="8">
        <v>20</v>
      </c>
      <c r="E29" s="8"/>
      <c r="F29" s="8">
        <v>20</v>
      </c>
    </row>
    <row r="30" spans="1:6" x14ac:dyDescent="0.3">
      <c r="A30" s="7" t="s">
        <v>8316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3">
      <c r="A31" s="7" t="s">
        <v>8344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8340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8351</v>
      </c>
      <c r="B33" s="8"/>
      <c r="C33" s="8"/>
      <c r="D33" s="8">
        <v>20</v>
      </c>
      <c r="E33" s="8"/>
      <c r="F33" s="8">
        <v>20</v>
      </c>
    </row>
    <row r="34" spans="1:6" x14ac:dyDescent="0.3">
      <c r="A34" s="7" t="s">
        <v>8324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8311</v>
      </c>
      <c r="B35" s="8"/>
      <c r="C35" s="8"/>
      <c r="D35" s="8"/>
      <c r="E35" s="8">
        <v>40</v>
      </c>
      <c r="F35" s="8">
        <v>40</v>
      </c>
    </row>
    <row r="36" spans="1:6" x14ac:dyDescent="0.3">
      <c r="A36" s="7" t="s">
        <v>8310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8350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3">
      <c r="A38" s="7" t="s">
        <v>8353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3">
      <c r="A39" s="7" t="s">
        <v>8355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3">
      <c r="A40" s="7" t="s">
        <v>8349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8309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8339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3">
      <c r="A43" s="7" t="s">
        <v>8332</v>
      </c>
      <c r="B43" s="8"/>
      <c r="C43" s="8"/>
      <c r="D43" s="8">
        <v>100</v>
      </c>
      <c r="E43" s="8"/>
      <c r="F43" s="8">
        <v>100</v>
      </c>
    </row>
    <row r="44" spans="1:6" x14ac:dyDescent="0.3">
      <c r="A44" s="7" t="s">
        <v>8319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3">
      <c r="A45" s="7" t="s">
        <v>8318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3">
      <c r="A46" s="7" t="s">
        <v>8338</v>
      </c>
      <c r="B46" s="8"/>
      <c r="C46" s="8"/>
      <c r="D46" s="8"/>
      <c r="E46" s="8">
        <v>20</v>
      </c>
      <c r="F46" s="8">
        <v>20</v>
      </c>
    </row>
    <row r="47" spans="1:6" x14ac:dyDescent="0.3">
      <c r="A47" s="7" t="s">
        <v>8361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87767-0E71-4030-AFAC-ADAAFDE71B8F}">
  <dimension ref="A1:F18"/>
  <sheetViews>
    <sheetView tabSelected="1" topLeftCell="C1" workbookViewId="0">
      <selection activeCell="K26" sqref="K26"/>
    </sheetView>
  </sheetViews>
  <sheetFormatPr defaultRowHeight="14.4" x14ac:dyDescent="0.3"/>
  <cols>
    <col min="1" max="1" width="15.1093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.5546875" bestFit="1" customWidth="1"/>
    <col min="8" max="9" width="15.5546875" bestFit="1" customWidth="1"/>
    <col min="10" max="10" width="10.77734375" bestFit="1" customWidth="1"/>
  </cols>
  <sheetData>
    <row r="1" spans="1:6" x14ac:dyDescent="0.3">
      <c r="A1" s="6" t="s">
        <v>8365</v>
      </c>
      <c r="B1" t="s">
        <v>8362</v>
      </c>
    </row>
    <row r="2" spans="1:6" x14ac:dyDescent="0.3">
      <c r="A2" s="6" t="s">
        <v>8381</v>
      </c>
      <c r="B2" t="s">
        <v>8362</v>
      </c>
    </row>
    <row r="4" spans="1:6" x14ac:dyDescent="0.3">
      <c r="A4" s="6" t="s">
        <v>8366</v>
      </c>
      <c r="B4" s="6" t="s">
        <v>8363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8375</v>
      </c>
      <c r="B6" s="8">
        <v>38</v>
      </c>
      <c r="C6" s="8">
        <v>148</v>
      </c>
      <c r="D6" s="8">
        <v>2</v>
      </c>
      <c r="E6" s="8">
        <v>192</v>
      </c>
      <c r="F6" s="8">
        <v>380</v>
      </c>
    </row>
    <row r="7" spans="1:6" x14ac:dyDescent="0.3">
      <c r="A7" s="10" t="s">
        <v>8376</v>
      </c>
      <c r="B7" s="8">
        <v>26</v>
      </c>
      <c r="C7" s="8">
        <v>107</v>
      </c>
      <c r="D7" s="8">
        <v>19</v>
      </c>
      <c r="E7" s="8">
        <v>199</v>
      </c>
      <c r="F7" s="8">
        <v>351</v>
      </c>
    </row>
    <row r="8" spans="1:6" x14ac:dyDescent="0.3">
      <c r="A8" s="10" t="s">
        <v>8377</v>
      </c>
      <c r="B8" s="8">
        <v>28</v>
      </c>
      <c r="C8" s="8">
        <v>108</v>
      </c>
      <c r="D8" s="8">
        <v>29</v>
      </c>
      <c r="E8" s="8">
        <v>183</v>
      </c>
      <c r="F8" s="8">
        <v>348</v>
      </c>
    </row>
    <row r="9" spans="1:6" x14ac:dyDescent="0.3">
      <c r="A9" s="10" t="s">
        <v>8378</v>
      </c>
      <c r="B9" s="8">
        <v>25</v>
      </c>
      <c r="C9" s="8">
        <v>103</v>
      </c>
      <c r="D9" s="8"/>
      <c r="E9" s="8">
        <v>190</v>
      </c>
      <c r="F9" s="8">
        <v>318</v>
      </c>
    </row>
    <row r="10" spans="1:6" x14ac:dyDescent="0.3">
      <c r="A10" s="10" t="s">
        <v>8369</v>
      </c>
      <c r="B10" s="8">
        <v>27</v>
      </c>
      <c r="C10" s="8">
        <v>121</v>
      </c>
      <c r="D10" s="8"/>
      <c r="E10" s="8">
        <v>238</v>
      </c>
      <c r="F10" s="8">
        <v>386</v>
      </c>
    </row>
    <row r="11" spans="1:6" x14ac:dyDescent="0.3">
      <c r="A11" s="10" t="s">
        <v>8379</v>
      </c>
      <c r="B11" s="8">
        <v>28</v>
      </c>
      <c r="C11" s="8">
        <v>151</v>
      </c>
      <c r="D11" s="8"/>
      <c r="E11" s="8">
        <v>202</v>
      </c>
      <c r="F11" s="8">
        <v>381</v>
      </c>
    </row>
    <row r="12" spans="1:6" x14ac:dyDescent="0.3">
      <c r="A12" s="10" t="s">
        <v>8370</v>
      </c>
      <c r="B12" s="8">
        <v>41</v>
      </c>
      <c r="C12" s="8">
        <v>146</v>
      </c>
      <c r="D12" s="8"/>
      <c r="E12" s="8">
        <v>195</v>
      </c>
      <c r="F12" s="8">
        <v>382</v>
      </c>
    </row>
    <row r="13" spans="1:6" x14ac:dyDescent="0.3">
      <c r="A13" s="10" t="s">
        <v>8371</v>
      </c>
      <c r="B13" s="8">
        <v>34</v>
      </c>
      <c r="C13" s="8">
        <v>141</v>
      </c>
      <c r="D13" s="8"/>
      <c r="E13" s="8">
        <v>167</v>
      </c>
      <c r="F13" s="8">
        <v>342</v>
      </c>
    </row>
    <row r="14" spans="1:6" x14ac:dyDescent="0.3">
      <c r="A14" s="10" t="s">
        <v>8372</v>
      </c>
      <c r="B14" s="8">
        <v>23</v>
      </c>
      <c r="C14" s="8">
        <v>124</v>
      </c>
      <c r="D14" s="8"/>
      <c r="E14" s="8">
        <v>151</v>
      </c>
      <c r="F14" s="8">
        <v>298</v>
      </c>
    </row>
    <row r="15" spans="1:6" x14ac:dyDescent="0.3">
      <c r="A15" s="10" t="s">
        <v>8373</v>
      </c>
      <c r="B15" s="8">
        <v>19</v>
      </c>
      <c r="C15" s="8">
        <v>148</v>
      </c>
      <c r="D15" s="8"/>
      <c r="E15" s="8">
        <v>183</v>
      </c>
      <c r="F15" s="8">
        <v>350</v>
      </c>
    </row>
    <row r="16" spans="1:6" x14ac:dyDescent="0.3">
      <c r="A16" s="10" t="s">
        <v>8374</v>
      </c>
      <c r="B16" s="8">
        <v>40</v>
      </c>
      <c r="C16" s="8">
        <v>125</v>
      </c>
      <c r="D16" s="8"/>
      <c r="E16" s="8">
        <v>180</v>
      </c>
      <c r="F16" s="8">
        <v>345</v>
      </c>
    </row>
    <row r="17" spans="1:6" x14ac:dyDescent="0.3">
      <c r="A17" s="10" t="s">
        <v>8380</v>
      </c>
      <c r="B17" s="8">
        <v>20</v>
      </c>
      <c r="C17" s="8">
        <v>108</v>
      </c>
      <c r="D17" s="8"/>
      <c r="E17" s="8">
        <v>105</v>
      </c>
      <c r="F17" s="8">
        <v>233</v>
      </c>
    </row>
    <row r="18" spans="1:6" x14ac:dyDescent="0.3">
      <c r="A18" s="10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ECF91-97D0-46EB-BADB-4C300067F00C}">
  <dimension ref="A1:H13"/>
  <sheetViews>
    <sheetView workbookViewId="0">
      <selection activeCell="A22" sqref="A22"/>
    </sheetView>
  </sheetViews>
  <sheetFormatPr defaultRowHeight="14.4" x14ac:dyDescent="0.3"/>
  <cols>
    <col min="1" max="1" width="26.5546875" customWidth="1"/>
    <col min="2" max="2" width="18.21875" customWidth="1"/>
    <col min="3" max="3" width="15.88671875" customWidth="1"/>
    <col min="4" max="4" width="16.44140625" customWidth="1"/>
    <col min="5" max="5" width="13.44140625" customWidth="1"/>
    <col min="6" max="6" width="19.44140625" customWidth="1"/>
    <col min="7" max="7" width="15.88671875" customWidth="1"/>
    <col min="8" max="8" width="17.88671875" customWidth="1"/>
    <col min="9" max="9" width="8.6640625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8390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11">
        <f>(B2/E2)</f>
        <v>0.71081677704194257</v>
      </c>
      <c r="G2" s="11">
        <f>(C2/E2)</f>
        <v>0.24944812362030905</v>
      </c>
      <c r="H2" s="11">
        <f>(D2/E2)</f>
        <v>3.9735099337748346E-2</v>
      </c>
    </row>
    <row r="3" spans="1:8" x14ac:dyDescent="0.3">
      <c r="A3" t="s">
        <v>8391</v>
      </c>
      <c r="B3">
        <f>COUNTIFS(Sheet1!D:D,"&gt;=1000",Sheet1!D:D,"&lt;=4999", Sheet1!F:F,"Successful")</f>
        <v>932</v>
      </c>
      <c r="C3">
        <f>COUNTIFS(Sheet1!D:D,"&gt;=1000",Sheet1!D:D,"&lt;=4999", Sheet1!F:F,"failed")</f>
        <v>420</v>
      </c>
      <c r="D3">
        <f>COUNTIFS(Sheet1!D:D,"&gt;=1000",Sheet1!D:D,"&lt;=4999", Sheet1!F:F,"canceled")</f>
        <v>60</v>
      </c>
      <c r="E3">
        <f t="shared" ref="E3:E13" si="0">SUM(B3:D3)</f>
        <v>1412</v>
      </c>
      <c r="F3" s="11">
        <f t="shared" ref="F3:F13" si="1">(B3/E3)</f>
        <v>0.66005665722379603</v>
      </c>
      <c r="G3" s="11">
        <f t="shared" ref="G3:G13" si="2">(C3/E3)</f>
        <v>0.29745042492917845</v>
      </c>
      <c r="H3" s="11">
        <f t="shared" ref="H3:H13" si="3">(D3/E3)</f>
        <v>4.2492917847025496E-2</v>
      </c>
    </row>
    <row r="4" spans="1:8" x14ac:dyDescent="0.3">
      <c r="A4" t="s">
        <v>8392</v>
      </c>
      <c r="B4">
        <f>COUNTIFS(Sheet1!D:D,"&gt;=4999",Sheet1!D:D,"&lt;=9999", Sheet1!F:F,"Successful")</f>
        <v>382</v>
      </c>
      <c r="C4">
        <f>COUNTIFS(Sheet1!D:D,"&gt;=4999",Sheet1!D:D,"&lt;=9999", Sheet1!F:F,"failed")</f>
        <v>283</v>
      </c>
      <c r="D4">
        <f>COUNTIFS(Sheet1!D:D,"&gt;=4999",Sheet1!D:D,"&lt;=9999", Sheet1!F:F,"Canceled")</f>
        <v>52</v>
      </c>
      <c r="E4">
        <f t="shared" si="0"/>
        <v>717</v>
      </c>
      <c r="F4" s="11">
        <f t="shared" si="1"/>
        <v>0.53277545327754527</v>
      </c>
      <c r="G4" s="11">
        <f t="shared" si="2"/>
        <v>0.39470013947001392</v>
      </c>
      <c r="H4" s="11">
        <f t="shared" si="3"/>
        <v>7.252440725244072E-2</v>
      </c>
    </row>
    <row r="5" spans="1:8" x14ac:dyDescent="0.3">
      <c r="A5" t="s">
        <v>8393</v>
      </c>
      <c r="B5">
        <f>COUNTIFS(Sheet1!D:D,"&gt;=9999",Sheet1!D:D,"&lt;=14999", Sheet1!F:F,"Successful")</f>
        <v>169</v>
      </c>
      <c r="C5">
        <f>COUNTIFS(Sheet1!D:D,"&gt;=9999",Sheet1!D:D,"&lt;=14999", Sheet1!F:F,"Failed")</f>
        <v>145</v>
      </c>
      <c r="D5">
        <f>COUNTIFS(Sheet1!D:D,"&gt;=9999",Sheet1!D:D,"&lt;=14999", Sheet1!F:F,"Canceled")</f>
        <v>41</v>
      </c>
      <c r="E5">
        <f t="shared" si="0"/>
        <v>355</v>
      </c>
      <c r="F5" s="11">
        <f t="shared" si="1"/>
        <v>0.47605633802816899</v>
      </c>
      <c r="G5" s="11">
        <f t="shared" si="2"/>
        <v>0.40845070422535212</v>
      </c>
      <c r="H5" s="11">
        <f t="shared" si="3"/>
        <v>0.11549295774647887</v>
      </c>
    </row>
    <row r="6" spans="1:8" x14ac:dyDescent="0.3">
      <c r="A6" t="s">
        <v>8394</v>
      </c>
      <c r="B6">
        <f>COUNTIFS(Sheet1!D:D,"&gt;=14999",Sheet1!D:D,"&lt;=19999", Sheet1!F:F,"Successful")</f>
        <v>94</v>
      </c>
      <c r="C6">
        <f>COUNTIFS(Sheet1!D:D,"&gt;=14999",Sheet1!D:D,"&lt;=19999", Sheet1!F:F,"failed")</f>
        <v>90</v>
      </c>
      <c r="D6">
        <f>COUNTIFS(Sheet1!D:D,"&gt;=14999",Sheet1!D:D,"&lt;=19999", Sheet1!F:F,"Canceled")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">
      <c r="A7" t="s">
        <v>8395</v>
      </c>
      <c r="B7">
        <f>COUNTIFS(Sheet1!D:D,"&gt;=19999",Sheet1!D:D,"&lt;=24999", Sheet1!F:F,"Successful")</f>
        <v>62</v>
      </c>
      <c r="C7">
        <f>COUNTIFS(Sheet1!D:D,"&gt;=19999",Sheet1!D:D,"&lt;=24999", Sheet1!F:F,"Failed")</f>
        <v>72</v>
      </c>
      <c r="D7">
        <f>COUNTIFS(Sheet1!D:D,"&gt;=19999",Sheet1!D:D,"&lt;=24999", Sheet1!F:F,"Canceled")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">
      <c r="A8" t="s">
        <v>8396</v>
      </c>
      <c r="B8">
        <f>COUNTIFS(Sheet1!D:D,"&gt;=24999",Sheet1!D:D,"&lt;=29999", Sheet1!F:F,"Successful")</f>
        <v>55</v>
      </c>
      <c r="C8">
        <f>COUNTIFS(Sheet1!D:D,"&gt;=24999",Sheet1!D:D,"&lt;=29999", Sheet1!F:F,"failed")</f>
        <v>64</v>
      </c>
      <c r="D8">
        <f>COUNTIFS(Sheet1!D:D,"&gt;=24999",Sheet1!D:D,"&lt;=29999", Sheet1!F:F,"Canceled")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">
      <c r="A9" t="s">
        <v>8397</v>
      </c>
      <c r="B9">
        <f>COUNTIFS(Sheet1!D:D,"&gt;=29999",Sheet1!D:D,"&lt;=34999", Sheet1!F:F,"Successful")</f>
        <v>32</v>
      </c>
      <c r="C9">
        <f>COUNTIFS(Sheet1!D:D,"&gt;=29999",Sheet1!D:D,"&lt;=34999", Sheet1!F:F,"Failed")</f>
        <v>37</v>
      </c>
      <c r="D9">
        <f>COUNTIFS(Sheet1!D:D,"&gt;=29999",Sheet1!D:D,"&lt;=34999", Sheet1!F:F,"Canceled")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">
      <c r="A10" t="s">
        <v>8398</v>
      </c>
      <c r="B10">
        <f>COUNTIFS(Sheet1!D:D,"&gt;=34999",Sheet1!D:D,"&lt;=39999", Sheet1!F:F,"Successful")</f>
        <v>26</v>
      </c>
      <c r="C10">
        <f>COUNTIFS(Sheet1!D:D,"&gt;=34999",Sheet1!D:D,"&lt;=39999", Sheet1!F:F,"Failed")</f>
        <v>22</v>
      </c>
      <c r="D10">
        <f>COUNTIFS(Sheet1!D:D,"&gt;=34999",Sheet1!D:D,"&lt;=39999", Sheet1!F:F,"Successful")</f>
        <v>26</v>
      </c>
      <c r="E10">
        <f t="shared" si="0"/>
        <v>74</v>
      </c>
      <c r="F10" s="11">
        <f t="shared" si="1"/>
        <v>0.35135135135135137</v>
      </c>
      <c r="G10" s="11">
        <f t="shared" si="2"/>
        <v>0.29729729729729731</v>
      </c>
      <c r="H10" s="11">
        <f t="shared" si="3"/>
        <v>0.35135135135135137</v>
      </c>
    </row>
    <row r="11" spans="1:8" x14ac:dyDescent="0.3">
      <c r="A11" t="s">
        <v>8399</v>
      </c>
      <c r="B11">
        <f>COUNTIFS(Sheet1!D:D,"&gt;=39999",Sheet1!D:D,"&lt;=44999", Sheet1!F:F,"Successful")</f>
        <v>21</v>
      </c>
      <c r="C11">
        <f>COUNTIFS(Sheet1!D:D,"&gt;=39999",Sheet1!D:D,"&lt;=44999", Sheet1!F:F,"Failed")</f>
        <v>16</v>
      </c>
      <c r="D11">
        <f>COUNTIFS(Sheet1!D:D,"&gt;=39999",Sheet1!D:D,"&lt;=44999", Sheet1!F:F,"Canceled")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">
      <c r="A12" t="s">
        <v>8400</v>
      </c>
      <c r="B12">
        <f>COUNTIFS(Sheet1!D:D,"&gt;=44999",Sheet1!D:D,"&lt;=49999", Sheet1!F:F,"Successful")</f>
        <v>6</v>
      </c>
      <c r="C12">
        <f>COUNTIFS(Sheet1!D:D,"&gt;=44999",Sheet1!D:D,"&lt;=49999", Sheet1!F:F,"Failed")</f>
        <v>11</v>
      </c>
      <c r="D12">
        <f>COUNTIFS(Sheet1!D:D,"&gt;=44999",Sheet1!D:D,"&lt;=49999", Sheet1!F:F,"canceled")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">
      <c r="A13" t="s">
        <v>8401</v>
      </c>
      <c r="B13">
        <f>COUNTIFS(Sheet1!D:D,"&gt;=49999",Sheet1!D:D,"&lt;=50000", Sheet1!F:F,"Successful")</f>
        <v>31</v>
      </c>
      <c r="C13">
        <f>COUNTIFS(Sheet1!D:D,"&gt;=49999",Sheet1!D:D,"&lt;=50000", Sheet1!F:F,"Failed")</f>
        <v>60</v>
      </c>
      <c r="D13">
        <f>COUNTIFS(Sheet1!D:D,"&gt;=49999",Sheet1!D:D,"&lt;=50000", Sheet1!F:F,"canceled")</f>
        <v>17</v>
      </c>
      <c r="E13">
        <f t="shared" si="0"/>
        <v>108</v>
      </c>
      <c r="F13" s="11">
        <f t="shared" si="1"/>
        <v>0.28703703703703703</v>
      </c>
      <c r="G13" s="11">
        <f t="shared" si="2"/>
        <v>0.55555555555555558</v>
      </c>
      <c r="H13" s="11">
        <f t="shared" si="3"/>
        <v>0.15740740740740741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 1</vt:lpstr>
      <vt:lpstr>Pivot Table 2</vt:lpstr>
      <vt:lpstr>Pivot Table 3</vt:lpstr>
      <vt:lpstr>Bonus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Chaleca Doyle</cp:lastModifiedBy>
  <dcterms:created xsi:type="dcterms:W3CDTF">2017-04-20T15:17:24Z</dcterms:created>
  <dcterms:modified xsi:type="dcterms:W3CDTF">2018-11-27T22:36:28Z</dcterms:modified>
</cp:coreProperties>
</file>