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" documentId="11_FA8A174270DBE016B0116AFA8C93D2E65FAF17EE" xr6:coauthVersionLast="40" xr6:coauthVersionMax="40" xr10:uidLastSave="{8096F598-9C54-4A29-A187-0B109FE5E2E5}"/>
  <bookViews>
    <workbookView xWindow="0" yWindow="0" windowWidth="22260" windowHeight="12645" xr2:uid="{00000000-000D-0000-FFFF-FFFF00000000}"/>
  </bookViews>
  <sheets>
    <sheet name="Synthese" sheetId="1" r:id="rId1"/>
    <sheet name="resultatenleverSW" sheetId="4" r:id="rId2"/>
    <sheet name="resultatgarderS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E43" i="1" s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42" i="1" l="1"/>
  <c r="C43" i="1"/>
  <c r="H43" i="1"/>
  <c r="G42" i="1"/>
  <c r="G41" i="1"/>
  <c r="F42" i="1"/>
  <c r="H42" i="1"/>
  <c r="F41" i="1"/>
  <c r="H41" i="1"/>
  <c r="G43" i="1"/>
  <c r="E42" i="1"/>
  <c r="E41" i="1"/>
  <c r="D41" i="1"/>
  <c r="D43" i="1"/>
  <c r="F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L42" i="1" l="1"/>
  <c r="K42" i="1"/>
  <c r="M41" i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3" i="1" l="1"/>
  <c r="J41" i="1"/>
  <c r="J42" i="1"/>
  <c r="I43" i="1"/>
  <c r="I41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<sst xmlns="http://schemas.openxmlformats.org/spreadsheetml/2006/main" count="32893" uniqueCount="16415">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</sst>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72.52</c:v>
                </c:pt>
                <c:pt idx="1">
                  <c:v>71.19</c:v>
                </c:pt>
                <c:pt idx="2">
                  <c:v>71.69</c:v>
                </c:pt>
                <c:pt idx="3">
                  <c:v>72.52</c:v>
                </c:pt>
                <c:pt idx="4">
                  <c:v>72.849999999999994</c:v>
                </c:pt>
                <c:pt idx="5">
                  <c:v>72.849999999999994</c:v>
                </c:pt>
                <c:pt idx="6">
                  <c:v>72.849999999999994</c:v>
                </c:pt>
                <c:pt idx="7">
                  <c:v>72.849999999999994</c:v>
                </c:pt>
                <c:pt idx="8">
                  <c:v>72.849999999999994</c:v>
                </c:pt>
                <c:pt idx="9">
                  <c:v>72.849999999999994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72.349999999999994</c:v>
                </c:pt>
                <c:pt idx="1">
                  <c:v>71.69</c:v>
                </c:pt>
                <c:pt idx="2">
                  <c:v>72.849999999999994</c:v>
                </c:pt>
                <c:pt idx="3">
                  <c:v>73.180000000000007</c:v>
                </c:pt>
                <c:pt idx="4">
                  <c:v>73.010000000000005</c:v>
                </c:pt>
                <c:pt idx="5">
                  <c:v>72.19</c:v>
                </c:pt>
                <c:pt idx="6">
                  <c:v>72.349999999999994</c:v>
                </c:pt>
                <c:pt idx="7">
                  <c:v>72.849999999999994</c:v>
                </c:pt>
                <c:pt idx="8">
                  <c:v>72.52</c:v>
                </c:pt>
                <c:pt idx="9">
                  <c:v>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72.02</c:v>
                </c:pt>
                <c:pt idx="1">
                  <c:v>71.849999999999994</c:v>
                </c:pt>
                <c:pt idx="2">
                  <c:v>71.849999999999994</c:v>
                </c:pt>
                <c:pt idx="3">
                  <c:v>72.849999999999994</c:v>
                </c:pt>
                <c:pt idx="4">
                  <c:v>72.680000000000007</c:v>
                </c:pt>
                <c:pt idx="5">
                  <c:v>72.849999999999994</c:v>
                </c:pt>
                <c:pt idx="6">
                  <c:v>72.349999999999994</c:v>
                </c:pt>
                <c:pt idx="7">
                  <c:v>72.52</c:v>
                </c:pt>
                <c:pt idx="8">
                  <c:v>72.19</c:v>
                </c:pt>
                <c:pt idx="9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69.37</c:v>
                </c:pt>
                <c:pt idx="1">
                  <c:v>67.22</c:v>
                </c:pt>
                <c:pt idx="2">
                  <c:v>65.23</c:v>
                </c:pt>
                <c:pt idx="3">
                  <c:v>64.400000000000006</c:v>
                </c:pt>
                <c:pt idx="4">
                  <c:v>64.239999999999995</c:v>
                </c:pt>
                <c:pt idx="5">
                  <c:v>64.239999999999995</c:v>
                </c:pt>
                <c:pt idx="6">
                  <c:v>64.239999999999995</c:v>
                </c:pt>
                <c:pt idx="7">
                  <c:v>64.239999999999995</c:v>
                </c:pt>
                <c:pt idx="8">
                  <c:v>64.239999999999995</c:v>
                </c:pt>
                <c:pt idx="9">
                  <c:v>64.239999999999995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69.87</c:v>
                </c:pt>
                <c:pt idx="1">
                  <c:v>68.209999999999994</c:v>
                </c:pt>
                <c:pt idx="2">
                  <c:v>67.05</c:v>
                </c:pt>
                <c:pt idx="3">
                  <c:v>66.89</c:v>
                </c:pt>
                <c:pt idx="4">
                  <c:v>66.89</c:v>
                </c:pt>
                <c:pt idx="5">
                  <c:v>66.23</c:v>
                </c:pt>
                <c:pt idx="6">
                  <c:v>66.06</c:v>
                </c:pt>
                <c:pt idx="7">
                  <c:v>66.23</c:v>
                </c:pt>
                <c:pt idx="8">
                  <c:v>65.73</c:v>
                </c:pt>
                <c:pt idx="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70.03</c:v>
                </c:pt>
                <c:pt idx="1">
                  <c:v>68.05</c:v>
                </c:pt>
                <c:pt idx="2">
                  <c:v>67.05</c:v>
                </c:pt>
                <c:pt idx="3">
                  <c:v>66.72</c:v>
                </c:pt>
                <c:pt idx="4">
                  <c:v>66.39</c:v>
                </c:pt>
                <c:pt idx="5">
                  <c:v>65.73</c:v>
                </c:pt>
                <c:pt idx="6">
                  <c:v>65.73</c:v>
                </c:pt>
                <c:pt idx="7">
                  <c:v>65.400000000000006</c:v>
                </c:pt>
                <c:pt idx="8">
                  <c:v>65.400000000000006</c:v>
                </c:pt>
                <c:pt idx="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69.7</c:v>
                </c:pt>
                <c:pt idx="1">
                  <c:v>70.7</c:v>
                </c:pt>
                <c:pt idx="2">
                  <c:v>71.52</c:v>
                </c:pt>
                <c:pt idx="3">
                  <c:v>71.849999999999994</c:v>
                </c:pt>
                <c:pt idx="4">
                  <c:v>71.849999999999994</c:v>
                </c:pt>
                <c:pt idx="5">
                  <c:v>71.849999999999994</c:v>
                </c:pt>
                <c:pt idx="6">
                  <c:v>71.849999999999994</c:v>
                </c:pt>
                <c:pt idx="7">
                  <c:v>71.849999999999994</c:v>
                </c:pt>
                <c:pt idx="8">
                  <c:v>71.849999999999994</c:v>
                </c:pt>
                <c:pt idx="9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70.03</c:v>
                </c:pt>
                <c:pt idx="1">
                  <c:v>70.53</c:v>
                </c:pt>
                <c:pt idx="2">
                  <c:v>71.19</c:v>
                </c:pt>
                <c:pt idx="3">
                  <c:v>70.86</c:v>
                </c:pt>
                <c:pt idx="4">
                  <c:v>70.7</c:v>
                </c:pt>
                <c:pt idx="5">
                  <c:v>71.19</c:v>
                </c:pt>
                <c:pt idx="6">
                  <c:v>71.19</c:v>
                </c:pt>
                <c:pt idx="7">
                  <c:v>70.86</c:v>
                </c:pt>
                <c:pt idx="8">
                  <c:v>70.86</c:v>
                </c:pt>
                <c:pt idx="9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69.87</c:v>
                </c:pt>
                <c:pt idx="1">
                  <c:v>70.7</c:v>
                </c:pt>
                <c:pt idx="2">
                  <c:v>71.03</c:v>
                </c:pt>
                <c:pt idx="3">
                  <c:v>70.86</c:v>
                </c:pt>
                <c:pt idx="4">
                  <c:v>70.53</c:v>
                </c:pt>
                <c:pt idx="5">
                  <c:v>70.53</c:v>
                </c:pt>
                <c:pt idx="6">
                  <c:v>70.53</c:v>
                </c:pt>
                <c:pt idx="7">
                  <c:v>70.53</c:v>
                </c:pt>
                <c:pt idx="8">
                  <c:v>70.36</c:v>
                </c:pt>
                <c:pt idx="9">
                  <c:v>69.87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69.37</c:v>
                </c:pt>
                <c:pt idx="1">
                  <c:v>66.39</c:v>
                </c:pt>
                <c:pt idx="2">
                  <c:v>64.569999999999993</c:v>
                </c:pt>
                <c:pt idx="3">
                  <c:v>64.239999999999995</c:v>
                </c:pt>
                <c:pt idx="4">
                  <c:v>64.239999999999995</c:v>
                </c:pt>
                <c:pt idx="5">
                  <c:v>64.239999999999995</c:v>
                </c:pt>
                <c:pt idx="6">
                  <c:v>64.239999999999995</c:v>
                </c:pt>
                <c:pt idx="7">
                  <c:v>64.239999999999995</c:v>
                </c:pt>
                <c:pt idx="8">
                  <c:v>64.239999999999995</c:v>
                </c:pt>
                <c:pt idx="9">
                  <c:v>64.239999999999995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69.37</c:v>
                </c:pt>
                <c:pt idx="1">
                  <c:v>66.89</c:v>
                </c:pt>
                <c:pt idx="2">
                  <c:v>66.72</c:v>
                </c:pt>
                <c:pt idx="3">
                  <c:v>65.56</c:v>
                </c:pt>
                <c:pt idx="4">
                  <c:v>66.39</c:v>
                </c:pt>
                <c:pt idx="5">
                  <c:v>66.39</c:v>
                </c:pt>
                <c:pt idx="6">
                  <c:v>67.05</c:v>
                </c:pt>
                <c:pt idx="7">
                  <c:v>65.73</c:v>
                </c:pt>
                <c:pt idx="8">
                  <c:v>65.23</c:v>
                </c:pt>
                <c:pt idx="9">
                  <c:v>64.569999999999993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66.72</c:v>
                </c:pt>
                <c:pt idx="2">
                  <c:v>66.89</c:v>
                </c:pt>
                <c:pt idx="3">
                  <c:v>66.06</c:v>
                </c:pt>
                <c:pt idx="4">
                  <c:v>66.06</c:v>
                </c:pt>
                <c:pt idx="5">
                  <c:v>66.06</c:v>
                </c:pt>
                <c:pt idx="6">
                  <c:v>66.06</c:v>
                </c:pt>
                <c:pt idx="7">
                  <c:v>65.400000000000006</c:v>
                </c:pt>
                <c:pt idx="8">
                  <c:v>64.900000000000006</c:v>
                </c:pt>
                <c:pt idx="9">
                  <c:v>63.91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70.86</c:v>
                </c:pt>
                <c:pt idx="1">
                  <c:v>71.36</c:v>
                </c:pt>
                <c:pt idx="2">
                  <c:v>71.849999999999994</c:v>
                </c:pt>
                <c:pt idx="3">
                  <c:v>72.52</c:v>
                </c:pt>
                <c:pt idx="4">
                  <c:v>72.680000000000007</c:v>
                </c:pt>
                <c:pt idx="5">
                  <c:v>72.680000000000007</c:v>
                </c:pt>
                <c:pt idx="6">
                  <c:v>72.680000000000007</c:v>
                </c:pt>
                <c:pt idx="7">
                  <c:v>72.680000000000007</c:v>
                </c:pt>
                <c:pt idx="8">
                  <c:v>72.680000000000007</c:v>
                </c:pt>
                <c:pt idx="9">
                  <c:v>72.680000000000007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71.52</c:v>
                </c:pt>
                <c:pt idx="1">
                  <c:v>71.52</c:v>
                </c:pt>
                <c:pt idx="2">
                  <c:v>72.02</c:v>
                </c:pt>
                <c:pt idx="3">
                  <c:v>71.849999999999994</c:v>
                </c:pt>
                <c:pt idx="4">
                  <c:v>72.02</c:v>
                </c:pt>
                <c:pt idx="5">
                  <c:v>71.36</c:v>
                </c:pt>
                <c:pt idx="6">
                  <c:v>71.69</c:v>
                </c:pt>
                <c:pt idx="7">
                  <c:v>71.19</c:v>
                </c:pt>
                <c:pt idx="8">
                  <c:v>71.36</c:v>
                </c:pt>
                <c:pt idx="9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71.19</c:v>
                </c:pt>
                <c:pt idx="1">
                  <c:v>71.36</c:v>
                </c:pt>
                <c:pt idx="2">
                  <c:v>71.69</c:v>
                </c:pt>
                <c:pt idx="3">
                  <c:v>71.03</c:v>
                </c:pt>
                <c:pt idx="4">
                  <c:v>70.86</c:v>
                </c:pt>
                <c:pt idx="5">
                  <c:v>71.03</c:v>
                </c:pt>
                <c:pt idx="6">
                  <c:v>71.52</c:v>
                </c:pt>
                <c:pt idx="7">
                  <c:v>71.19</c:v>
                </c:pt>
                <c:pt idx="8">
                  <c:v>71.849999999999994</c:v>
                </c:pt>
                <c:pt idx="9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69.540000000000006</c:v>
                </c:pt>
                <c:pt idx="1">
                  <c:v>67.72</c:v>
                </c:pt>
                <c:pt idx="2">
                  <c:v>66.06</c:v>
                </c:pt>
                <c:pt idx="3">
                  <c:v>65.400000000000006</c:v>
                </c:pt>
                <c:pt idx="4">
                  <c:v>65.23</c:v>
                </c:pt>
                <c:pt idx="5">
                  <c:v>65.23</c:v>
                </c:pt>
                <c:pt idx="6">
                  <c:v>65.23</c:v>
                </c:pt>
                <c:pt idx="7">
                  <c:v>65.23</c:v>
                </c:pt>
                <c:pt idx="8">
                  <c:v>65.23</c:v>
                </c:pt>
                <c:pt idx="9">
                  <c:v>65.23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70.03</c:v>
                </c:pt>
                <c:pt idx="1">
                  <c:v>68.709999999999994</c:v>
                </c:pt>
                <c:pt idx="2">
                  <c:v>66.56</c:v>
                </c:pt>
                <c:pt idx="3">
                  <c:v>65.73</c:v>
                </c:pt>
                <c:pt idx="4">
                  <c:v>66.23</c:v>
                </c:pt>
                <c:pt idx="5">
                  <c:v>66.23</c:v>
                </c:pt>
                <c:pt idx="6">
                  <c:v>66.56</c:v>
                </c:pt>
                <c:pt idx="7">
                  <c:v>65.73</c:v>
                </c:pt>
                <c:pt idx="8">
                  <c:v>65.73</c:v>
                </c:pt>
                <c:pt idx="9">
                  <c:v>65.89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70.03</c:v>
                </c:pt>
                <c:pt idx="1">
                  <c:v>68.38</c:v>
                </c:pt>
                <c:pt idx="2">
                  <c:v>67.22</c:v>
                </c:pt>
                <c:pt idx="3">
                  <c:v>65.56</c:v>
                </c:pt>
                <c:pt idx="4">
                  <c:v>65.23</c:v>
                </c:pt>
                <c:pt idx="5">
                  <c:v>65.89</c:v>
                </c:pt>
                <c:pt idx="6">
                  <c:v>65.56</c:v>
                </c:pt>
                <c:pt idx="7">
                  <c:v>65.069999999999993</c:v>
                </c:pt>
                <c:pt idx="8">
                  <c:v>65.400000000000006</c:v>
                </c:pt>
                <c:pt idx="9">
                  <c:v>65.069999999999993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63.65</c:v>
                </c:pt>
                <c:pt idx="1">
                  <c:v>63.7</c:v>
                </c:pt>
                <c:pt idx="2">
                  <c:v>63.65</c:v>
                </c:pt>
                <c:pt idx="3">
                  <c:v>63.48</c:v>
                </c:pt>
                <c:pt idx="4">
                  <c:v>63.48</c:v>
                </c:pt>
                <c:pt idx="5">
                  <c:v>63.48</c:v>
                </c:pt>
                <c:pt idx="6">
                  <c:v>63.48</c:v>
                </c:pt>
                <c:pt idx="7">
                  <c:v>63.48</c:v>
                </c:pt>
                <c:pt idx="8">
                  <c:v>63.48</c:v>
                </c:pt>
                <c:pt idx="9">
                  <c:v>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63.87</c:v>
                </c:pt>
                <c:pt idx="1">
                  <c:v>63.31</c:v>
                </c:pt>
                <c:pt idx="2">
                  <c:v>63.43</c:v>
                </c:pt>
                <c:pt idx="3">
                  <c:v>63.7</c:v>
                </c:pt>
                <c:pt idx="4">
                  <c:v>63.59</c:v>
                </c:pt>
                <c:pt idx="5">
                  <c:v>63.59</c:v>
                </c:pt>
                <c:pt idx="6">
                  <c:v>63.54</c:v>
                </c:pt>
                <c:pt idx="7">
                  <c:v>63.37</c:v>
                </c:pt>
                <c:pt idx="8">
                  <c:v>63.43</c:v>
                </c:pt>
                <c:pt idx="9">
                  <c:v>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63.59</c:v>
                </c:pt>
                <c:pt idx="1">
                  <c:v>63.09</c:v>
                </c:pt>
                <c:pt idx="2">
                  <c:v>63.2</c:v>
                </c:pt>
                <c:pt idx="3">
                  <c:v>62.93</c:v>
                </c:pt>
                <c:pt idx="4">
                  <c:v>63.48</c:v>
                </c:pt>
                <c:pt idx="5">
                  <c:v>63.43</c:v>
                </c:pt>
                <c:pt idx="6">
                  <c:v>63.31</c:v>
                </c:pt>
                <c:pt idx="7">
                  <c:v>63.37</c:v>
                </c:pt>
                <c:pt idx="8">
                  <c:v>63.09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63.81</c:v>
                </c:pt>
                <c:pt idx="1">
                  <c:v>63.76</c:v>
                </c:pt>
                <c:pt idx="2">
                  <c:v>63.81</c:v>
                </c:pt>
                <c:pt idx="3">
                  <c:v>63.65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63.54</c:v>
                </c:pt>
                <c:pt idx="9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63.37</c:v>
                </c:pt>
                <c:pt idx="1">
                  <c:v>63.59</c:v>
                </c:pt>
                <c:pt idx="2">
                  <c:v>63.43</c:v>
                </c:pt>
                <c:pt idx="3">
                  <c:v>63.04</c:v>
                </c:pt>
                <c:pt idx="4">
                  <c:v>63.09</c:v>
                </c:pt>
                <c:pt idx="5">
                  <c:v>63.31</c:v>
                </c:pt>
                <c:pt idx="6">
                  <c:v>62.82</c:v>
                </c:pt>
                <c:pt idx="7">
                  <c:v>62.71</c:v>
                </c:pt>
                <c:pt idx="8">
                  <c:v>62.76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63.26</c:v>
                </c:pt>
                <c:pt idx="1">
                  <c:v>63.7</c:v>
                </c:pt>
                <c:pt idx="2">
                  <c:v>63.81</c:v>
                </c:pt>
                <c:pt idx="3">
                  <c:v>63.59</c:v>
                </c:pt>
                <c:pt idx="4">
                  <c:v>63.37</c:v>
                </c:pt>
                <c:pt idx="5">
                  <c:v>63.37</c:v>
                </c:pt>
                <c:pt idx="6">
                  <c:v>63.26</c:v>
                </c:pt>
                <c:pt idx="7">
                  <c:v>63.09</c:v>
                </c:pt>
                <c:pt idx="8">
                  <c:v>63.26</c:v>
                </c:pt>
                <c:pt idx="9">
                  <c:v>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63.15</c:v>
                </c:pt>
                <c:pt idx="1">
                  <c:v>63.09</c:v>
                </c:pt>
                <c:pt idx="2">
                  <c:v>63.26</c:v>
                </c:pt>
                <c:pt idx="3">
                  <c:v>63.31</c:v>
                </c:pt>
                <c:pt idx="4">
                  <c:v>63.31</c:v>
                </c:pt>
                <c:pt idx="5">
                  <c:v>63.31</c:v>
                </c:pt>
                <c:pt idx="6">
                  <c:v>63.31</c:v>
                </c:pt>
                <c:pt idx="7">
                  <c:v>63.31</c:v>
                </c:pt>
                <c:pt idx="8">
                  <c:v>63.31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63.09</c:v>
                </c:pt>
                <c:pt idx="1">
                  <c:v>62.98</c:v>
                </c:pt>
                <c:pt idx="2">
                  <c:v>63.31</c:v>
                </c:pt>
                <c:pt idx="3">
                  <c:v>63.7</c:v>
                </c:pt>
                <c:pt idx="4">
                  <c:v>63.15</c:v>
                </c:pt>
                <c:pt idx="5">
                  <c:v>63.37</c:v>
                </c:pt>
                <c:pt idx="6">
                  <c:v>63.54</c:v>
                </c:pt>
                <c:pt idx="7">
                  <c:v>63.81</c:v>
                </c:pt>
                <c:pt idx="8">
                  <c:v>63.54</c:v>
                </c:pt>
                <c:pt idx="9">
                  <c:v>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63.15</c:v>
                </c:pt>
                <c:pt idx="1">
                  <c:v>62.71</c:v>
                </c:pt>
                <c:pt idx="2">
                  <c:v>63.2</c:v>
                </c:pt>
                <c:pt idx="3">
                  <c:v>63.43</c:v>
                </c:pt>
                <c:pt idx="4">
                  <c:v>63.26</c:v>
                </c:pt>
                <c:pt idx="5">
                  <c:v>62.98</c:v>
                </c:pt>
                <c:pt idx="6">
                  <c:v>63.09</c:v>
                </c:pt>
                <c:pt idx="7">
                  <c:v>63.04</c:v>
                </c:pt>
                <c:pt idx="8">
                  <c:v>63.09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63.31</c:v>
                </c:pt>
                <c:pt idx="1">
                  <c:v>63.04</c:v>
                </c:pt>
                <c:pt idx="2">
                  <c:v>62.71</c:v>
                </c:pt>
                <c:pt idx="3">
                  <c:v>62.65</c:v>
                </c:pt>
                <c:pt idx="4">
                  <c:v>62.65</c:v>
                </c:pt>
                <c:pt idx="5">
                  <c:v>62.65</c:v>
                </c:pt>
                <c:pt idx="6">
                  <c:v>62.65</c:v>
                </c:pt>
                <c:pt idx="7">
                  <c:v>62.65</c:v>
                </c:pt>
                <c:pt idx="8">
                  <c:v>62.65</c:v>
                </c:pt>
                <c:pt idx="9">
                  <c:v>62.65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62.98</c:v>
                </c:pt>
                <c:pt idx="1">
                  <c:v>63.43</c:v>
                </c:pt>
                <c:pt idx="2">
                  <c:v>63.81</c:v>
                </c:pt>
                <c:pt idx="3">
                  <c:v>63.37</c:v>
                </c:pt>
                <c:pt idx="4">
                  <c:v>63.09</c:v>
                </c:pt>
                <c:pt idx="5">
                  <c:v>63.26</c:v>
                </c:pt>
                <c:pt idx="6">
                  <c:v>63.31</c:v>
                </c:pt>
                <c:pt idx="7">
                  <c:v>63.15</c:v>
                </c:pt>
                <c:pt idx="8">
                  <c:v>62.76</c:v>
                </c:pt>
                <c:pt idx="9">
                  <c:v>62.87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62.87</c:v>
                </c:pt>
                <c:pt idx="1">
                  <c:v>63.43</c:v>
                </c:pt>
                <c:pt idx="2">
                  <c:v>63.48</c:v>
                </c:pt>
                <c:pt idx="3">
                  <c:v>63.65</c:v>
                </c:pt>
                <c:pt idx="4">
                  <c:v>63.54</c:v>
                </c:pt>
                <c:pt idx="5">
                  <c:v>63.37</c:v>
                </c:pt>
                <c:pt idx="6">
                  <c:v>63.48</c:v>
                </c:pt>
                <c:pt idx="7">
                  <c:v>63.54</c:v>
                </c:pt>
                <c:pt idx="8">
                  <c:v>63.37</c:v>
                </c:pt>
                <c:pt idx="9">
                  <c:v>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63.37</c:v>
                </c:pt>
                <c:pt idx="1">
                  <c:v>63.48</c:v>
                </c:pt>
                <c:pt idx="2">
                  <c:v>63.54</c:v>
                </c:pt>
                <c:pt idx="3">
                  <c:v>63.59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63.54</c:v>
                </c:pt>
                <c:pt idx="9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63.09</c:v>
                </c:pt>
                <c:pt idx="1">
                  <c:v>62.93</c:v>
                </c:pt>
                <c:pt idx="2">
                  <c:v>63.54</c:v>
                </c:pt>
                <c:pt idx="3">
                  <c:v>63.37</c:v>
                </c:pt>
                <c:pt idx="4">
                  <c:v>63.26</c:v>
                </c:pt>
                <c:pt idx="5">
                  <c:v>62.93</c:v>
                </c:pt>
                <c:pt idx="6">
                  <c:v>62.93</c:v>
                </c:pt>
                <c:pt idx="7">
                  <c:v>63.04</c:v>
                </c:pt>
                <c:pt idx="8">
                  <c:v>63.15</c:v>
                </c:pt>
                <c:pt idx="9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63.65</c:v>
                </c:pt>
                <c:pt idx="1">
                  <c:v>63.37</c:v>
                </c:pt>
                <c:pt idx="2">
                  <c:v>63.09</c:v>
                </c:pt>
                <c:pt idx="3">
                  <c:v>63.26</c:v>
                </c:pt>
                <c:pt idx="4">
                  <c:v>64.31</c:v>
                </c:pt>
                <c:pt idx="5">
                  <c:v>64.03</c:v>
                </c:pt>
                <c:pt idx="6">
                  <c:v>63.7</c:v>
                </c:pt>
                <c:pt idx="7">
                  <c:v>63.59</c:v>
                </c:pt>
                <c:pt idx="8">
                  <c:v>63.76</c:v>
                </c:pt>
                <c:pt idx="9">
                  <c:v>64.14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63.09</c:v>
                </c:pt>
                <c:pt idx="1">
                  <c:v>63.2</c:v>
                </c:pt>
                <c:pt idx="2">
                  <c:v>63.04</c:v>
                </c:pt>
                <c:pt idx="3">
                  <c:v>62.98</c:v>
                </c:pt>
                <c:pt idx="4">
                  <c:v>62.93</c:v>
                </c:pt>
                <c:pt idx="5">
                  <c:v>62.93</c:v>
                </c:pt>
                <c:pt idx="6">
                  <c:v>62.93</c:v>
                </c:pt>
                <c:pt idx="7">
                  <c:v>62.93</c:v>
                </c:pt>
                <c:pt idx="8">
                  <c:v>62.93</c:v>
                </c:pt>
                <c:pt idx="9">
                  <c:v>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62.38</c:v>
                </c:pt>
                <c:pt idx="1">
                  <c:v>63.48</c:v>
                </c:pt>
                <c:pt idx="2">
                  <c:v>63.7</c:v>
                </c:pt>
                <c:pt idx="3">
                  <c:v>63.26</c:v>
                </c:pt>
                <c:pt idx="4">
                  <c:v>63.37</c:v>
                </c:pt>
                <c:pt idx="5">
                  <c:v>63.43</c:v>
                </c:pt>
                <c:pt idx="6">
                  <c:v>63.65</c:v>
                </c:pt>
                <c:pt idx="7">
                  <c:v>63.26</c:v>
                </c:pt>
                <c:pt idx="8">
                  <c:v>63.37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62.43</c:v>
                </c:pt>
                <c:pt idx="1">
                  <c:v>63.7</c:v>
                </c:pt>
                <c:pt idx="2">
                  <c:v>64.09</c:v>
                </c:pt>
                <c:pt idx="3">
                  <c:v>63.92</c:v>
                </c:pt>
                <c:pt idx="4">
                  <c:v>63.65</c:v>
                </c:pt>
                <c:pt idx="5">
                  <c:v>63.76</c:v>
                </c:pt>
                <c:pt idx="6">
                  <c:v>63.76</c:v>
                </c:pt>
                <c:pt idx="7">
                  <c:v>63.92</c:v>
                </c:pt>
                <c:pt idx="8">
                  <c:v>63.7</c:v>
                </c:pt>
                <c:pt idx="9">
                  <c:v>63.98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0.63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0.56000000000000005</c:v>
                </c:pt>
                <c:pt idx="7">
                  <c:v>8.35</c:v>
                </c:pt>
                <c:pt idx="8">
                  <c:v>7.19</c:v>
                </c:pt>
                <c:pt idx="9">
                  <c:v>4.45</c:v>
                </c:pt>
                <c:pt idx="10">
                  <c:v>7.98</c:v>
                </c:pt>
                <c:pt idx="11">
                  <c:v>4.3099999999999996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1.24</c:v>
                </c:pt>
                <c:pt idx="1">
                  <c:v>1.17</c:v>
                </c:pt>
                <c:pt idx="2">
                  <c:v>1.31</c:v>
                </c:pt>
                <c:pt idx="3">
                  <c:v>1.1599999999999999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1.1499999999999999</c:v>
                </c:pt>
                <c:pt idx="7">
                  <c:v>13.35</c:v>
                </c:pt>
                <c:pt idx="8">
                  <c:v>12.93</c:v>
                </c:pt>
                <c:pt idx="9">
                  <c:v>6.27</c:v>
                </c:pt>
                <c:pt idx="10">
                  <c:v>13.02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1.84</c:v>
                </c:pt>
                <c:pt idx="1">
                  <c:v>1.8</c:v>
                </c:pt>
                <c:pt idx="2">
                  <c:v>1.87</c:v>
                </c:pt>
                <c:pt idx="3">
                  <c:v>1.74</c:v>
                </c:pt>
                <c:pt idx="4">
                  <c:v>1.87</c:v>
                </c:pt>
                <c:pt idx="5">
                  <c:v>1.65</c:v>
                </c:pt>
                <c:pt idx="6">
                  <c:v>1.61</c:v>
                </c:pt>
                <c:pt idx="7">
                  <c:v>16.46</c:v>
                </c:pt>
                <c:pt idx="8">
                  <c:v>14.92</c:v>
                </c:pt>
                <c:pt idx="9">
                  <c:v>7.11</c:v>
                </c:pt>
                <c:pt idx="10">
                  <c:v>17.18</c:v>
                </c:pt>
                <c:pt idx="11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496326</xdr:colOff>
      <xdr:row>38</xdr:row>
      <xdr:rowOff>18301</xdr:rowOff>
    </xdr:from>
    <xdr:to>
      <xdr:col>20</xdr:col>
      <xdr:colOff>451381</xdr:colOff>
      <xdr:row>58</xdr:row>
      <xdr:rowOff>17363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25"/>
    <tableColumn id="10" xr3:uid="{00000000-0010-0000-0000-00000A000000}" name="Nbr d'attributs" dataDxfId="75" totalsRowDxfId="24"/>
    <tableColumn id="11" xr3:uid="{00000000-0010-0000-0000-00000B000000}" name="Précision" totalsRowFunction="custom" dataDxfId="74" totalsRowDxfId="23">
      <calculatedColumnFormula>resultatenleverSW!C5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3" totalsRowDxfId="22">
      <calculatedColumnFormula>resultatenleverSW!D5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72" totalsRowDxfId="21">
      <calculatedColumnFormula>resultatenleverSW!G5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71" totalsRowDxfId="20">
      <calculatedColumnFormula>resultatenleverSW!H5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70" totalsRowDxfId="19">
      <calculatedColumnFormula>resultatenleverSW!K5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9" totalsRowDxfId="18">
      <calculatedColumnFormula>resultatenleverSW!L5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8" totalsRowDxfId="17">
      <calculatedColumnFormula>resultatenleverSW!O5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67" totalsRowDxfId="16">
      <calculatedColumnFormula>resultatenleverSW!P5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66" totalsRowDxfId="15">
      <calculatedColumnFormula>resultatenleverSW!S5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65" totalsRowDxfId="14">
      <calculatedColumnFormula>resultatenleverSW!T5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64" totalsRowDxfId="13">
      <calculatedColumnFormula>resultatenleverSW!W5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63" totalsRowDxfId="12">
      <calculatedColumnFormula>resultatenleverSW!X5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62">
  <autoFilter ref="O5:Z35" xr:uid="{00000000-0009-0000-0100-000001000000}"/>
  <tableColumns count="12">
    <tableColumn id="1" xr3:uid="{00000000-0010-0000-0100-000001000000}" name="Précision" totalsRowFunction="custom" dataDxfId="61" totalsRowDxfId="11">
      <calculatedColumnFormula>resultatgarderSW!C4</calculatedColumnFormula>
      <totalsRowFormula>MAX(Tableau1[Précision])</totalsRowFormula>
    </tableColumn>
    <tableColumn id="2" xr3:uid="{00000000-0010-0000-0100-000002000000}" name="Test_time" totalsRowFunction="custom" dataDxfId="60" totalsRowDxfId="10">
      <calculatedColumnFormula>resultatgarderSW!D4</calculatedColumnFormula>
      <totalsRowFormula>MAX(Tableau1[Test_time])</totalsRowFormula>
    </tableColumn>
    <tableColumn id="3" xr3:uid="{00000000-0010-0000-0100-000003000000}" name="Précision2" totalsRowFunction="custom" dataDxfId="59" totalsRowDxfId="9">
      <calculatedColumnFormula>resultatgarderSW!G4</calculatedColumnFormula>
      <totalsRowFormula>MAX(Tableau1[Précision2])</totalsRowFormula>
    </tableColumn>
    <tableColumn id="4" xr3:uid="{00000000-0010-0000-0100-000004000000}" name="Test_time3" totalsRowFunction="custom" dataDxfId="58" totalsRowDxfId="8">
      <calculatedColumnFormula>resultatgarderSW!H4</calculatedColumnFormula>
      <totalsRowFormula>MAX(Tableau1[Test_time3])</totalsRowFormula>
    </tableColumn>
    <tableColumn id="5" xr3:uid="{00000000-0010-0000-0100-000005000000}" name="Précision4" totalsRowFunction="custom" dataDxfId="57" totalsRowDxfId="7">
      <calculatedColumnFormula>resultatgarderSW!K4</calculatedColumnFormula>
      <totalsRowFormula>MAX(Tableau1[Précision4])</totalsRowFormula>
    </tableColumn>
    <tableColumn id="6" xr3:uid="{00000000-0010-0000-0100-000006000000}" name="Test_time5" totalsRowFunction="custom" dataDxfId="56" totalsRowDxfId="6">
      <calculatedColumnFormula>resultatgarderSW!L4</calculatedColumnFormula>
      <totalsRowFormula>MAX(Tableau1[Test_time5])</totalsRowFormula>
    </tableColumn>
    <tableColumn id="7" xr3:uid="{00000000-0010-0000-0100-000007000000}" name="Précision6" totalsRowFunction="custom" dataDxfId="55" totalsRowDxfId="5">
      <calculatedColumnFormula>resultatgarderSW!O4</calculatedColumnFormula>
      <totalsRowFormula>MAX(Tableau1[Précision6])</totalsRowFormula>
    </tableColumn>
    <tableColumn id="8" xr3:uid="{00000000-0010-0000-0100-000008000000}" name="Test_time7" totalsRowFunction="custom" dataDxfId="54" totalsRowDxfId="4">
      <calculatedColumnFormula>resultatgarderSW!P4</calculatedColumnFormula>
      <totalsRowFormula>MAX(Tableau1[Test_time7])</totalsRowFormula>
    </tableColumn>
    <tableColumn id="9" xr3:uid="{00000000-0010-0000-0100-000009000000}" name="Précision8" totalsRowFunction="custom" dataDxfId="53" totalsRowDxfId="3">
      <calculatedColumnFormula>resultatgarderSW!S4</calculatedColumnFormula>
      <totalsRowFormula>MAX(Tableau1[Précision8])</totalsRowFormula>
    </tableColumn>
    <tableColumn id="10" xr3:uid="{00000000-0010-0000-0100-00000A000000}" name="Test_time9" totalsRowFunction="custom" dataDxfId="52" totalsRowDxfId="2">
      <calculatedColumnFormula>resultatgarderSW!T4</calculatedColumnFormula>
      <totalsRowFormula>MAX(Tableau1[Test_time9])</totalsRowFormula>
    </tableColumn>
    <tableColumn id="11" xr3:uid="{00000000-0010-0000-0100-00000B000000}" name="Précision10" totalsRowFunction="custom" dataDxfId="51" totalsRowDxfId="1">
      <calculatedColumnFormula>resultatgarderSW!W4</calculatedColumnFormula>
      <totalsRowFormula>MAX(Tableau1[Précision10])</totalsRowFormula>
    </tableColumn>
    <tableColumn id="12" xr3:uid="{00000000-0010-0000-0100-00000C000000}" name="Test_time11" totalsRowFunction="custom" dataDxfId="50" totalsRowDxfId="0">
      <calculatedColumnFormula>resultatgarderSW!X4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3" totalsRowShown="0">
  <autoFilter ref="A3:XFD33" xr:uid="{00000000-0009-0000-0100-000003000000}"/>
  <tableColumns count="16384">
    <tableColumn id="1" xr3:uid="{00000000-0010-0000-0300-000001000000}" name="ngramme" dataDxfId="49"/>
    <tableColumn id="2" xr3:uid="{00000000-0010-0000-0300-000002000000}" name="nfeatures" dataDxfId="48"/>
    <tableColumn id="3" xr3:uid="{00000000-0010-0000-0300-000003000000}" name="precision" dataDxfId="47"/>
    <tableColumn id="4" xr3:uid="{00000000-0010-0000-0300-000004000000}" name="test_time" dataDxfId="46"/>
    <tableColumn id="5" xr3:uid="{00000000-0010-0000-0300-000005000000}" name="ngramme2" dataDxfId="45"/>
    <tableColumn id="6" xr3:uid="{00000000-0010-0000-0300-000006000000}" name="nfeatures3" dataDxfId="44"/>
    <tableColumn id="7" xr3:uid="{00000000-0010-0000-0300-000007000000}" name="precision4" dataDxfId="43"/>
    <tableColumn id="8" xr3:uid="{00000000-0010-0000-0300-000008000000}" name="test_time5" dataDxfId="42"/>
    <tableColumn id="9" xr3:uid="{00000000-0010-0000-0300-000009000000}" name="ngramme3" dataDxfId="41"/>
    <tableColumn id="10" xr3:uid="{00000000-0010-0000-0300-00000A000000}" name="nfeatures4" dataDxfId="40"/>
    <tableColumn id="11" xr3:uid="{00000000-0010-0000-0300-00000B000000}" name="precision5" dataDxfId="39"/>
    <tableColumn id="12" xr3:uid="{00000000-0010-0000-0300-00000C000000}" name="test_time6" dataDxfId="38"/>
    <tableColumn id="13" xr3:uid="{00000000-0010-0000-0300-00000D000000}" name="ngramme4" dataDxfId="37"/>
    <tableColumn id="14" xr3:uid="{00000000-0010-0000-0300-00000E000000}" name="nfeatures5" dataDxfId="36"/>
    <tableColumn id="15" xr3:uid="{00000000-0010-0000-0300-00000F000000}" name="precision6" dataDxfId="35"/>
    <tableColumn id="16" xr3:uid="{00000000-0010-0000-0300-000010000000}" name="test_time7" dataDxfId="34"/>
    <tableColumn id="17" xr3:uid="{00000000-0010-0000-0300-000011000000}" name="ngramme5" dataDxfId="33"/>
    <tableColumn id="18" xr3:uid="{00000000-0010-0000-0300-000012000000}" name="nfeatures6" dataDxfId="32"/>
    <tableColumn id="19" xr3:uid="{00000000-0010-0000-0300-000013000000}" name="precision7" dataDxfId="31"/>
    <tableColumn id="20" xr3:uid="{00000000-0010-0000-0300-000014000000}" name="test_time8" dataDxfId="30"/>
    <tableColumn id="21" xr3:uid="{00000000-0010-0000-0300-000015000000}" name="ngramme6" dataDxfId="29"/>
    <tableColumn id="22" xr3:uid="{00000000-0010-0000-0300-000016000000}" name="nfeatures7" dataDxfId="28"/>
    <tableColumn id="23" xr3:uid="{00000000-0010-0000-0300-000017000000}" name="precision8" dataDxfId="27"/>
    <tableColumn id="24" xr3:uid="{00000000-0010-0000-0300-000018000000}" name="test_time9" dataDxfId="26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D4" zoomScale="70" zoomScaleNormal="70" workbookViewId="0">
      <selection activeCell="O36" sqref="O36:Z36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8" t="s">
        <v>16383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/>
      <c r="B2" s="3"/>
      <c r="C2" s="8" t="s">
        <v>16403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16404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/>
      <c r="B3" s="3"/>
      <c r="C3" s="8" t="s">
        <v>4</v>
      </c>
      <c r="D3" s="8"/>
      <c r="E3" s="8"/>
      <c r="F3" s="8"/>
      <c r="G3" s="8" t="s">
        <v>5</v>
      </c>
      <c r="H3" s="8"/>
      <c r="I3" s="8"/>
      <c r="J3" s="8"/>
      <c r="K3" s="8" t="s">
        <v>6</v>
      </c>
      <c r="L3" s="8"/>
      <c r="M3" s="8"/>
      <c r="N3" s="8"/>
      <c r="O3" s="8" t="s">
        <v>4</v>
      </c>
      <c r="P3" s="8"/>
      <c r="Q3" s="8"/>
      <c r="R3" s="8"/>
      <c r="S3" s="8" t="s">
        <v>5</v>
      </c>
      <c r="T3" s="8"/>
      <c r="U3" s="8"/>
      <c r="V3" s="8"/>
      <c r="W3" s="8" t="s">
        <v>6</v>
      </c>
      <c r="X3" s="8"/>
      <c r="Y3" s="8"/>
      <c r="Z3" s="8"/>
    </row>
    <row r="4" spans="1:26" x14ac:dyDescent="0.25">
      <c r="A4" s="3"/>
      <c r="B4" s="3"/>
      <c r="C4" s="8" t="s">
        <v>16391</v>
      </c>
      <c r="D4" s="8"/>
      <c r="E4" s="8" t="s">
        <v>16392</v>
      </c>
      <c r="F4" s="8"/>
      <c r="G4" s="8" t="s">
        <v>16391</v>
      </c>
      <c r="H4" s="8"/>
      <c r="I4" s="8" t="s">
        <v>16392</v>
      </c>
      <c r="J4" s="8"/>
      <c r="K4" s="8" t="s">
        <v>16391</v>
      </c>
      <c r="L4" s="8"/>
      <c r="M4" s="8" t="s">
        <v>16392</v>
      </c>
      <c r="N4" s="8"/>
      <c r="O4" s="8" t="s">
        <v>16391</v>
      </c>
      <c r="P4" s="8"/>
      <c r="Q4" s="8" t="s">
        <v>16392</v>
      </c>
      <c r="R4" s="8"/>
      <c r="S4" s="8" t="s">
        <v>16391</v>
      </c>
      <c r="T4" s="8"/>
      <c r="U4" s="8" t="s">
        <v>16392</v>
      </c>
      <c r="V4" s="8"/>
      <c r="W4" s="8" t="s">
        <v>16391</v>
      </c>
      <c r="X4" s="8"/>
      <c r="Y4" s="8" t="s">
        <v>16392</v>
      </c>
      <c r="Z4" s="8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resultatenleverSW!C5</f>
        <v>72.52</v>
      </c>
      <c r="D6" s="1">
        <f>resultatenleverSW!D5</f>
        <v>0.55000000000000004</v>
      </c>
      <c r="E6" s="1">
        <f>resultatenleverSW!G5</f>
        <v>69.37</v>
      </c>
      <c r="F6" s="1">
        <f>resultatenleverSW!H5</f>
        <v>0.53</v>
      </c>
      <c r="G6" s="1">
        <f>resultatenleverSW!K5</f>
        <v>69.7</v>
      </c>
      <c r="H6" s="1">
        <f>resultatenleverSW!L5</f>
        <v>0.56000000000000005</v>
      </c>
      <c r="I6" s="1">
        <f>resultatenleverSW!O5</f>
        <v>69.37</v>
      </c>
      <c r="J6" s="1">
        <f>resultatenleverSW!P5</f>
        <v>0.57999999999999996</v>
      </c>
      <c r="K6" s="1">
        <f>resultatenleverSW!S5</f>
        <v>70.86</v>
      </c>
      <c r="L6" s="1">
        <f>resultatenleverSW!T5</f>
        <v>0.55000000000000004</v>
      </c>
      <c r="M6" s="1">
        <f>resultatenleverSW!W5</f>
        <v>69.540000000000006</v>
      </c>
      <c r="N6" s="1">
        <f>resultatenleverSW!X5</f>
        <v>0.59</v>
      </c>
      <c r="O6" s="1">
        <f>resultatgarderSW!C4</f>
        <v>63.65</v>
      </c>
      <c r="P6" s="1">
        <f>resultatgarderSW!D4</f>
        <v>6.2</v>
      </c>
      <c r="Q6" s="1">
        <f>resultatgarderSW!G4</f>
        <v>63.81</v>
      </c>
      <c r="R6" s="1">
        <f>resultatgarderSW!H4</f>
        <v>3.88</v>
      </c>
      <c r="S6" s="1">
        <f>resultatgarderSW!K4</f>
        <v>63.15</v>
      </c>
      <c r="T6" s="1">
        <f>resultatgarderSW!L4</f>
        <v>6.5</v>
      </c>
      <c r="U6" s="1">
        <f>resultatgarderSW!O4</f>
        <v>63.31</v>
      </c>
      <c r="V6" s="1">
        <f>resultatgarderSW!P4</f>
        <v>3.6</v>
      </c>
      <c r="W6" s="1">
        <f>resultatgarderSW!S4</f>
        <v>63.37</v>
      </c>
      <c r="X6" s="1">
        <f>resultatgarderSW!T4</f>
        <v>6.52</v>
      </c>
      <c r="Y6" s="1">
        <f>resultatgarderSW!W4</f>
        <v>63.09</v>
      </c>
      <c r="Z6" s="1">
        <f>resultatgarderSW!X4</f>
        <v>3.72</v>
      </c>
    </row>
    <row r="7" spans="1:26" x14ac:dyDescent="0.25">
      <c r="A7" s="1" t="s">
        <v>16384</v>
      </c>
      <c r="B7" s="1">
        <v>6000</v>
      </c>
      <c r="C7" s="1">
        <f>resultatenleverSW!C6</f>
        <v>71.19</v>
      </c>
      <c r="D7" s="1">
        <f>resultatenleverSW!D6</f>
        <v>0.59</v>
      </c>
      <c r="E7" s="1">
        <f>resultatenleverSW!G6</f>
        <v>67.22</v>
      </c>
      <c r="F7" s="1">
        <f>resultatenleverSW!H6</f>
        <v>0.56000000000000005</v>
      </c>
      <c r="G7" s="1">
        <f>resultatenleverSW!K6</f>
        <v>70.7</v>
      </c>
      <c r="H7" s="1">
        <f>resultatenleverSW!L6</f>
        <v>0.61</v>
      </c>
      <c r="I7" s="1">
        <f>resultatenleverSW!O6</f>
        <v>66.39</v>
      </c>
      <c r="J7" s="1">
        <f>resultatenleverSW!P6</f>
        <v>0.56999999999999995</v>
      </c>
      <c r="K7" s="1">
        <f>resultatenleverSW!S6</f>
        <v>71.36</v>
      </c>
      <c r="L7" s="1">
        <f>resultatenleverSW!T6</f>
        <v>0.54</v>
      </c>
      <c r="M7" s="1">
        <f>resultatenleverSW!W6</f>
        <v>67.72</v>
      </c>
      <c r="N7" s="1">
        <f>resultatenleverSW!X6</f>
        <v>0.54</v>
      </c>
      <c r="O7" s="1">
        <f>resultatgarderSW!C5</f>
        <v>63.7</v>
      </c>
      <c r="P7" s="1">
        <f>resultatgarderSW!D5</f>
        <v>7.44</v>
      </c>
      <c r="Q7" s="1">
        <f>resultatgarderSW!G5</f>
        <v>63.76</v>
      </c>
      <c r="R7" s="1">
        <f>resultatgarderSW!H5</f>
        <v>3.95</v>
      </c>
      <c r="S7" s="1">
        <f>resultatgarderSW!K5</f>
        <v>63.09</v>
      </c>
      <c r="T7" s="1">
        <f>resultatgarderSW!L5</f>
        <v>7.16</v>
      </c>
      <c r="U7" s="1">
        <f>resultatgarderSW!O5</f>
        <v>63.04</v>
      </c>
      <c r="V7" s="1">
        <f>resultatgarderSW!P5</f>
        <v>4.04</v>
      </c>
      <c r="W7" s="1">
        <f>resultatgarderSW!S5</f>
        <v>63.48</v>
      </c>
      <c r="X7" s="1">
        <f>resultatgarderSW!T5</f>
        <v>7.31</v>
      </c>
      <c r="Y7" s="1">
        <f>resultatgarderSW!W5</f>
        <v>63.2</v>
      </c>
      <c r="Z7" s="1">
        <f>resultatgarderSW!X5</f>
        <v>3.94</v>
      </c>
    </row>
    <row r="8" spans="1:26" x14ac:dyDescent="0.25">
      <c r="A8" s="1" t="s">
        <v>16384</v>
      </c>
      <c r="B8" s="1">
        <v>9000</v>
      </c>
      <c r="C8" s="1">
        <f>resultatenleverSW!C7</f>
        <v>71.69</v>
      </c>
      <c r="D8" s="1">
        <f>resultatenleverSW!D7</f>
        <v>0.63</v>
      </c>
      <c r="E8" s="1">
        <f>resultatenleverSW!G7</f>
        <v>65.23</v>
      </c>
      <c r="F8" s="1">
        <f>resultatenleverSW!H7</f>
        <v>0.54</v>
      </c>
      <c r="G8" s="1">
        <f>resultatenleverSW!K7</f>
        <v>71.52</v>
      </c>
      <c r="H8" s="1">
        <f>resultatenleverSW!L7</f>
        <v>0.63</v>
      </c>
      <c r="I8" s="1">
        <f>resultatenleverSW!O7</f>
        <v>64.569999999999993</v>
      </c>
      <c r="J8" s="1">
        <f>resultatenleverSW!P7</f>
        <v>0.54</v>
      </c>
      <c r="K8" s="1">
        <f>resultatenleverSW!S7</f>
        <v>71.849999999999994</v>
      </c>
      <c r="L8" s="1">
        <f>resultatenleverSW!T7</f>
        <v>0.54</v>
      </c>
      <c r="M8" s="1">
        <f>resultatenleverSW!W7</f>
        <v>66.06</v>
      </c>
      <c r="N8" s="1">
        <f>resultatenleverSW!X7</f>
        <v>0.55000000000000004</v>
      </c>
      <c r="O8" s="1">
        <f>resultatgarderSW!C6</f>
        <v>63.65</v>
      </c>
      <c r="P8" s="1">
        <f>resultatgarderSW!D6</f>
        <v>7.75</v>
      </c>
      <c r="Q8" s="1">
        <f>resultatgarderSW!G6</f>
        <v>63.81</v>
      </c>
      <c r="R8" s="1">
        <f>resultatgarderSW!H6</f>
        <v>4.13</v>
      </c>
      <c r="S8" s="1">
        <f>resultatgarderSW!K6</f>
        <v>63.26</v>
      </c>
      <c r="T8" s="1">
        <f>resultatgarderSW!L6</f>
        <v>7.15</v>
      </c>
      <c r="U8" s="1">
        <f>resultatgarderSW!O6</f>
        <v>62.71</v>
      </c>
      <c r="V8" s="1">
        <f>resultatgarderSW!P6</f>
        <v>3.94</v>
      </c>
      <c r="W8" s="1">
        <f>resultatgarderSW!S6</f>
        <v>63.54</v>
      </c>
      <c r="X8" s="1">
        <f>resultatgarderSW!T6</f>
        <v>7.78</v>
      </c>
      <c r="Y8" s="1">
        <f>resultatgarderSW!W6</f>
        <v>63.04</v>
      </c>
      <c r="Z8" s="1">
        <f>resultatgarderSW!X6</f>
        <v>4.21</v>
      </c>
    </row>
    <row r="9" spans="1:26" x14ac:dyDescent="0.25">
      <c r="A9" s="1" t="s">
        <v>16384</v>
      </c>
      <c r="B9" s="1">
        <v>12000</v>
      </c>
      <c r="C9" s="1">
        <f>resultatenleverSW!C8</f>
        <v>72.52</v>
      </c>
      <c r="D9" s="1">
        <f>resultatenleverSW!D8</f>
        <v>0.62</v>
      </c>
      <c r="E9" s="1">
        <f>resultatenleverSW!G8</f>
        <v>64.400000000000006</v>
      </c>
      <c r="F9" s="1">
        <f>resultatenleverSW!H8</f>
        <v>0.57999999999999996</v>
      </c>
      <c r="G9" s="1">
        <f>resultatenleverSW!K8</f>
        <v>71.849999999999994</v>
      </c>
      <c r="H9" s="1">
        <f>resultatenleverSW!L8</f>
        <v>0.65</v>
      </c>
      <c r="I9" s="1">
        <f>resultatenleverSW!O8</f>
        <v>64.239999999999995</v>
      </c>
      <c r="J9" s="1">
        <f>resultatenleverSW!P8</f>
        <v>0.54</v>
      </c>
      <c r="K9" s="1">
        <f>resultatenleverSW!S8</f>
        <v>72.52</v>
      </c>
      <c r="L9" s="1">
        <f>resultatenleverSW!T8</f>
        <v>0.55000000000000004</v>
      </c>
      <c r="M9" s="1">
        <f>resultatenleverSW!W8</f>
        <v>65.400000000000006</v>
      </c>
      <c r="N9" s="1">
        <f>resultatenleverSW!X8</f>
        <v>0.54</v>
      </c>
      <c r="O9" s="1">
        <f>resultatgarderSW!C7</f>
        <v>63.48</v>
      </c>
      <c r="P9" s="1">
        <f>resultatgarderSW!D7</f>
        <v>8.19</v>
      </c>
      <c r="Q9" s="1">
        <f>resultatgarderSW!G7</f>
        <v>63.65</v>
      </c>
      <c r="R9" s="1">
        <f>resultatgarderSW!H7</f>
        <v>4.46</v>
      </c>
      <c r="S9" s="1">
        <f>resultatgarderSW!K7</f>
        <v>63.31</v>
      </c>
      <c r="T9" s="1">
        <f>resultatgarderSW!L7</f>
        <v>7.11</v>
      </c>
      <c r="U9" s="1">
        <f>resultatgarderSW!O7</f>
        <v>62.65</v>
      </c>
      <c r="V9" s="1">
        <f>resultatgarderSW!P7</f>
        <v>4.04</v>
      </c>
      <c r="W9" s="1">
        <f>resultatgarderSW!S7</f>
        <v>63.59</v>
      </c>
      <c r="X9" s="1">
        <f>resultatgarderSW!T7</f>
        <v>7.98</v>
      </c>
      <c r="Y9" s="1">
        <f>resultatgarderSW!W7</f>
        <v>62.98</v>
      </c>
      <c r="Z9" s="1">
        <f>resultatgarderSW!X7</f>
        <v>4.3099999999999996</v>
      </c>
    </row>
    <row r="10" spans="1:26" x14ac:dyDescent="0.25">
      <c r="A10" s="1" t="s">
        <v>16384</v>
      </c>
      <c r="B10" s="1">
        <v>15000</v>
      </c>
      <c r="C10" s="1">
        <f>resultatenleverSW!C9</f>
        <v>72.849999999999994</v>
      </c>
      <c r="D10" s="1">
        <f>resultatenleverSW!D9</f>
        <v>0.56999999999999995</v>
      </c>
      <c r="E10" s="1">
        <f>resultatenleverSW!G9</f>
        <v>64.239999999999995</v>
      </c>
      <c r="F10" s="1">
        <f>resultatenleverSW!H9</f>
        <v>0.55000000000000004</v>
      </c>
      <c r="G10" s="1">
        <f>resultatenleverSW!K9</f>
        <v>71.849999999999994</v>
      </c>
      <c r="H10" s="1">
        <f>resultatenleverSW!L9</f>
        <v>0.68</v>
      </c>
      <c r="I10" s="1">
        <f>resultatenleverSW!O9</f>
        <v>64.239999999999995</v>
      </c>
      <c r="J10" s="1">
        <f>resultatenleverSW!P9</f>
        <v>0.56000000000000005</v>
      </c>
      <c r="K10" s="1">
        <f>resultatenleverSW!S9</f>
        <v>72.680000000000007</v>
      </c>
      <c r="L10" s="1">
        <f>resultatenleverSW!T9</f>
        <v>0.56000000000000005</v>
      </c>
      <c r="M10" s="1">
        <f>resultatenleverSW!W9</f>
        <v>65.23</v>
      </c>
      <c r="N10" s="1">
        <f>resultatenleverSW!X9</f>
        <v>0.56000000000000005</v>
      </c>
      <c r="O10" s="1">
        <f>resultatgarderSW!C8</f>
        <v>63.48</v>
      </c>
      <c r="P10" s="1">
        <f>resultatgarderSW!D8</f>
        <v>7.96</v>
      </c>
      <c r="Q10" s="1">
        <f>resultatgarderSW!G8</f>
        <v>63.54</v>
      </c>
      <c r="R10" s="1">
        <f>resultatgarderSW!H8</f>
        <v>4.62</v>
      </c>
      <c r="S10" s="1">
        <f>resultatgarderSW!K8</f>
        <v>63.31</v>
      </c>
      <c r="T10" s="1">
        <f>resultatgarderSW!L8</f>
        <v>7.02</v>
      </c>
      <c r="U10" s="1">
        <f>resultatgarderSW!O8</f>
        <v>62.65</v>
      </c>
      <c r="V10" s="1">
        <f>resultatgarderSW!P8</f>
        <v>4.07</v>
      </c>
      <c r="W10" s="1">
        <f>resultatgarderSW!S8</f>
        <v>63.54</v>
      </c>
      <c r="X10" s="1">
        <f>resultatgarderSW!T8</f>
        <v>7.73</v>
      </c>
      <c r="Y10" s="1">
        <f>resultatgarderSW!W8</f>
        <v>62.93</v>
      </c>
      <c r="Z10" s="1">
        <f>resultatgarderSW!X8</f>
        <v>4.1500000000000004</v>
      </c>
    </row>
    <row r="11" spans="1:26" x14ac:dyDescent="0.25">
      <c r="A11" s="1" t="s">
        <v>16384</v>
      </c>
      <c r="B11" s="1">
        <v>18000</v>
      </c>
      <c r="C11" s="1">
        <f>resultatenleverSW!C10</f>
        <v>72.849999999999994</v>
      </c>
      <c r="D11" s="1">
        <f>resultatenleverSW!D10</f>
        <v>0.59</v>
      </c>
      <c r="E11" s="1">
        <f>resultatenleverSW!G10</f>
        <v>64.239999999999995</v>
      </c>
      <c r="F11" s="1">
        <f>resultatenleverSW!H10</f>
        <v>0.56000000000000005</v>
      </c>
      <c r="G11" s="1">
        <f>resultatenleverSW!K10</f>
        <v>71.849999999999994</v>
      </c>
      <c r="H11" s="1">
        <f>resultatenleverSW!L10</f>
        <v>0.64</v>
      </c>
      <c r="I11" s="1">
        <f>resultatenleverSW!O10</f>
        <v>64.239999999999995</v>
      </c>
      <c r="J11" s="1">
        <f>resultatenleverSW!P10</f>
        <v>0.54</v>
      </c>
      <c r="K11" s="1">
        <f>resultatenleverSW!S10</f>
        <v>72.680000000000007</v>
      </c>
      <c r="L11" s="1">
        <f>resultatenleverSW!T10</f>
        <v>0.55000000000000004</v>
      </c>
      <c r="M11" s="1">
        <f>resultatenleverSW!W10</f>
        <v>65.23</v>
      </c>
      <c r="N11" s="1">
        <f>resultatenleverSW!X10</f>
        <v>0.56999999999999995</v>
      </c>
      <c r="O11" s="1">
        <f>resultatgarderSW!C9</f>
        <v>63.48</v>
      </c>
      <c r="P11" s="1">
        <f>resultatgarderSW!D9</f>
        <v>7.99</v>
      </c>
      <c r="Q11" s="1">
        <f>resultatgarderSW!G9</f>
        <v>63.54</v>
      </c>
      <c r="R11" s="1">
        <f>resultatgarderSW!H9</f>
        <v>4.55</v>
      </c>
      <c r="S11" s="1">
        <f>resultatgarderSW!K9</f>
        <v>63.31</v>
      </c>
      <c r="T11" s="1">
        <f>resultatgarderSW!L9</f>
        <v>7.1</v>
      </c>
      <c r="U11" s="1">
        <f>resultatgarderSW!O9</f>
        <v>62.65</v>
      </c>
      <c r="V11" s="1">
        <f>resultatgarderSW!P9</f>
        <v>4.45</v>
      </c>
      <c r="W11" s="1">
        <f>resultatgarderSW!S9</f>
        <v>63.54</v>
      </c>
      <c r="X11" s="1">
        <f>resultatgarderSW!T9</f>
        <v>7.88</v>
      </c>
      <c r="Y11" s="1">
        <f>resultatgarderSW!W9</f>
        <v>62.93</v>
      </c>
      <c r="Z11" s="1">
        <f>resultatgarderSW!X9</f>
        <v>4.08</v>
      </c>
    </row>
    <row r="12" spans="1:26" x14ac:dyDescent="0.25">
      <c r="A12" s="1" t="s">
        <v>16384</v>
      </c>
      <c r="B12" s="1">
        <v>21000</v>
      </c>
      <c r="C12" s="1">
        <f>resultatenleverSW!C11</f>
        <v>72.849999999999994</v>
      </c>
      <c r="D12" s="1">
        <f>resultatenleverSW!D11</f>
        <v>0.56000000000000005</v>
      </c>
      <c r="E12" s="1">
        <f>resultatenleverSW!G11</f>
        <v>64.239999999999995</v>
      </c>
      <c r="F12" s="1">
        <f>resultatenleverSW!H11</f>
        <v>0.54</v>
      </c>
      <c r="G12" s="1">
        <f>resultatenleverSW!K11</f>
        <v>71.849999999999994</v>
      </c>
      <c r="H12" s="1">
        <f>resultatenleverSW!L11</f>
        <v>0.65</v>
      </c>
      <c r="I12" s="1">
        <f>resultatenleverSW!O11</f>
        <v>64.239999999999995</v>
      </c>
      <c r="J12" s="1">
        <f>resultatenleverSW!P11</f>
        <v>0.54</v>
      </c>
      <c r="K12" s="1">
        <f>resultatenleverSW!S11</f>
        <v>72.680000000000007</v>
      </c>
      <c r="L12" s="1">
        <f>resultatenleverSW!T11</f>
        <v>0.55000000000000004</v>
      </c>
      <c r="M12" s="1">
        <f>resultatenleverSW!W11</f>
        <v>65.23</v>
      </c>
      <c r="N12" s="1">
        <f>resultatenleverSW!X11</f>
        <v>0.63</v>
      </c>
      <c r="O12" s="1">
        <f>resultatgarderSW!C10</f>
        <v>63.48</v>
      </c>
      <c r="P12" s="1">
        <f>resultatgarderSW!D10</f>
        <v>8.06</v>
      </c>
      <c r="Q12" s="1">
        <f>resultatgarderSW!G10</f>
        <v>63.54</v>
      </c>
      <c r="R12" s="1">
        <f>resultatgarderSW!H10</f>
        <v>4.51</v>
      </c>
      <c r="S12" s="1">
        <f>resultatgarderSW!K10</f>
        <v>63.31</v>
      </c>
      <c r="T12" s="1">
        <f>resultatgarderSW!L10</f>
        <v>7.19</v>
      </c>
      <c r="U12" s="1">
        <f>resultatgarderSW!O10</f>
        <v>62.65</v>
      </c>
      <c r="V12" s="1">
        <f>resultatgarderSW!P10</f>
        <v>4.3</v>
      </c>
      <c r="W12" s="1">
        <f>resultatgarderSW!S10</f>
        <v>63.54</v>
      </c>
      <c r="X12" s="1">
        <f>resultatgarderSW!T10</f>
        <v>7.58</v>
      </c>
      <c r="Y12" s="1">
        <f>resultatgarderSW!W10</f>
        <v>62.93</v>
      </c>
      <c r="Z12" s="1">
        <f>resultatgarderSW!X10</f>
        <v>4.21</v>
      </c>
    </row>
    <row r="13" spans="1:26" x14ac:dyDescent="0.25">
      <c r="A13" s="1" t="s">
        <v>16384</v>
      </c>
      <c r="B13" s="1">
        <v>24000</v>
      </c>
      <c r="C13" s="1">
        <f>resultatenleverSW!C12</f>
        <v>72.849999999999994</v>
      </c>
      <c r="D13" s="1">
        <f>resultatenleverSW!D12</f>
        <v>0.55000000000000004</v>
      </c>
      <c r="E13" s="1">
        <f>resultatenleverSW!G12</f>
        <v>64.239999999999995</v>
      </c>
      <c r="F13" s="1">
        <f>resultatenleverSW!H12</f>
        <v>0.55000000000000004</v>
      </c>
      <c r="G13" s="1">
        <f>resultatenleverSW!K12</f>
        <v>71.849999999999994</v>
      </c>
      <c r="H13" s="1">
        <f>resultatenleverSW!L12</f>
        <v>0.64</v>
      </c>
      <c r="I13" s="1">
        <f>resultatenleverSW!O12</f>
        <v>64.239999999999995</v>
      </c>
      <c r="J13" s="1">
        <f>resultatenleverSW!P12</f>
        <v>0.55000000000000004</v>
      </c>
      <c r="K13" s="1">
        <f>resultatenleverSW!S12</f>
        <v>72.680000000000007</v>
      </c>
      <c r="L13" s="1">
        <f>resultatenleverSW!T12</f>
        <v>0.56000000000000005</v>
      </c>
      <c r="M13" s="1">
        <f>resultatenleverSW!W12</f>
        <v>65.23</v>
      </c>
      <c r="N13" s="1">
        <f>resultatenleverSW!X12</f>
        <v>0.54</v>
      </c>
      <c r="O13" s="1">
        <f>resultatgarderSW!C11</f>
        <v>63.48</v>
      </c>
      <c r="P13" s="1">
        <f>resultatgarderSW!D11</f>
        <v>8.35</v>
      </c>
      <c r="Q13" s="1">
        <f>resultatgarderSW!G11</f>
        <v>63.54</v>
      </c>
      <c r="R13" s="1">
        <f>resultatgarderSW!H11</f>
        <v>4.66</v>
      </c>
      <c r="S13" s="1">
        <f>resultatgarderSW!K11</f>
        <v>63.31</v>
      </c>
      <c r="T13" s="1">
        <f>resultatgarderSW!L11</f>
        <v>6.97</v>
      </c>
      <c r="U13" s="1">
        <f>resultatgarderSW!O11</f>
        <v>62.65</v>
      </c>
      <c r="V13" s="1">
        <f>resultatgarderSW!P11</f>
        <v>4.16</v>
      </c>
      <c r="W13" s="1">
        <f>resultatgarderSW!S11</f>
        <v>63.54</v>
      </c>
      <c r="X13" s="1">
        <f>resultatgarderSW!T11</f>
        <v>7.6</v>
      </c>
      <c r="Y13" s="1">
        <f>resultatgarderSW!W11</f>
        <v>62.93</v>
      </c>
      <c r="Z13" s="1">
        <f>resultatgarderSW!X11</f>
        <v>4.25</v>
      </c>
    </row>
    <row r="14" spans="1:26" x14ac:dyDescent="0.25">
      <c r="A14" s="1" t="s">
        <v>16384</v>
      </c>
      <c r="B14" s="1">
        <v>27000</v>
      </c>
      <c r="C14" s="1">
        <f>resultatenleverSW!C13</f>
        <v>72.849999999999994</v>
      </c>
      <c r="D14" s="1">
        <f>resultatenleverSW!D13</f>
        <v>0.53</v>
      </c>
      <c r="E14" s="1">
        <f>resultatenleverSW!G13</f>
        <v>64.239999999999995</v>
      </c>
      <c r="F14" s="1">
        <f>resultatenleverSW!H13</f>
        <v>0.55000000000000004</v>
      </c>
      <c r="G14" s="1">
        <f>resultatenleverSW!K13</f>
        <v>71.849999999999994</v>
      </c>
      <c r="H14" s="1">
        <f>resultatenleverSW!L13</f>
        <v>0.63</v>
      </c>
      <c r="I14" s="1">
        <f>resultatenleverSW!O13</f>
        <v>64.239999999999995</v>
      </c>
      <c r="J14" s="1">
        <f>resultatenleverSW!P13</f>
        <v>0.56999999999999995</v>
      </c>
      <c r="K14" s="1">
        <f>resultatenleverSW!S13</f>
        <v>72.680000000000007</v>
      </c>
      <c r="L14" s="1">
        <f>resultatenleverSW!T13</f>
        <v>0.55000000000000004</v>
      </c>
      <c r="M14" s="1">
        <f>resultatenleverSW!W13</f>
        <v>65.23</v>
      </c>
      <c r="N14" s="1">
        <f>resultatenleverSW!X13</f>
        <v>0.54</v>
      </c>
      <c r="O14" s="1">
        <f>resultatgarderSW!C12</f>
        <v>63.48</v>
      </c>
      <c r="P14" s="1">
        <f>resultatgarderSW!D12</f>
        <v>8.16</v>
      </c>
      <c r="Q14" s="1">
        <f>resultatgarderSW!G12</f>
        <v>63.54</v>
      </c>
      <c r="R14" s="1">
        <f>resultatgarderSW!H12</f>
        <v>4.58</v>
      </c>
      <c r="S14" s="1">
        <f>resultatgarderSW!K12</f>
        <v>63.31</v>
      </c>
      <c r="T14" s="1">
        <f>resultatgarderSW!L12</f>
        <v>7.04</v>
      </c>
      <c r="U14" s="1">
        <f>resultatgarderSW!O12</f>
        <v>62.65</v>
      </c>
      <c r="V14" s="1">
        <f>resultatgarderSW!P12</f>
        <v>4.26</v>
      </c>
      <c r="W14" s="1">
        <f>resultatgarderSW!S12</f>
        <v>63.54</v>
      </c>
      <c r="X14" s="1">
        <f>resultatgarderSW!T12</f>
        <v>7.85</v>
      </c>
      <c r="Y14" s="1">
        <f>resultatgarderSW!W12</f>
        <v>62.93</v>
      </c>
      <c r="Z14" s="1">
        <f>resultatgarderSW!X12</f>
        <v>4.18</v>
      </c>
    </row>
    <row r="15" spans="1:26" x14ac:dyDescent="0.25">
      <c r="A15" s="1" t="s">
        <v>16384</v>
      </c>
      <c r="B15" s="1">
        <v>30000</v>
      </c>
      <c r="C15" s="1">
        <f>resultatenleverSW!C14</f>
        <v>72.849999999999994</v>
      </c>
      <c r="D15" s="1">
        <f>resultatenleverSW!D14</f>
        <v>0.54</v>
      </c>
      <c r="E15" s="1">
        <f>resultatenleverSW!G14</f>
        <v>64.239999999999995</v>
      </c>
      <c r="F15" s="1">
        <f>resultatenleverSW!H14</f>
        <v>0.54</v>
      </c>
      <c r="G15" s="1">
        <f>resultatenleverSW!K14</f>
        <v>71.849999999999994</v>
      </c>
      <c r="H15" s="1">
        <f>resultatenleverSW!L14</f>
        <v>0.65</v>
      </c>
      <c r="I15" s="1">
        <f>resultatenleverSW!O14</f>
        <v>64.239999999999995</v>
      </c>
      <c r="J15" s="1">
        <f>resultatenleverSW!P14</f>
        <v>0.54</v>
      </c>
      <c r="K15" s="1">
        <f>resultatenleverSW!S14</f>
        <v>72.680000000000007</v>
      </c>
      <c r="L15" s="1">
        <f>resultatenleverSW!T14</f>
        <v>0.56000000000000005</v>
      </c>
      <c r="M15" s="1">
        <f>resultatenleverSW!W14</f>
        <v>65.23</v>
      </c>
      <c r="N15" s="1">
        <f>resultatenleverSW!X14</f>
        <v>0.56999999999999995</v>
      </c>
      <c r="O15" s="1">
        <f>resultatgarderSW!C13</f>
        <v>63.48</v>
      </c>
      <c r="P15" s="1">
        <f>resultatgarderSW!D13</f>
        <v>8.25</v>
      </c>
      <c r="Q15" s="1">
        <f>resultatgarderSW!G13</f>
        <v>63.54</v>
      </c>
      <c r="R15" s="1">
        <f>resultatgarderSW!H13</f>
        <v>4.79</v>
      </c>
      <c r="S15" s="1">
        <f>resultatgarderSW!K13</f>
        <v>63.31</v>
      </c>
      <c r="T15" s="1">
        <f>resultatgarderSW!L13</f>
        <v>7.01</v>
      </c>
      <c r="U15" s="1">
        <f>resultatgarderSW!O13</f>
        <v>62.65</v>
      </c>
      <c r="V15" s="1">
        <f>resultatgarderSW!P13</f>
        <v>4.26</v>
      </c>
      <c r="W15" s="1">
        <f>resultatgarderSW!S13</f>
        <v>63.54</v>
      </c>
      <c r="X15" s="1">
        <f>resultatgarderSW!T13</f>
        <v>7.79</v>
      </c>
      <c r="Y15" s="1">
        <f>resultatgarderSW!W13</f>
        <v>62.93</v>
      </c>
      <c r="Z15" s="1">
        <f>resultatgarderSW!X13</f>
        <v>4.12</v>
      </c>
    </row>
    <row r="16" spans="1:26" x14ac:dyDescent="0.25">
      <c r="A16" s="1" t="s">
        <v>16385</v>
      </c>
      <c r="B16" s="1">
        <v>3000</v>
      </c>
      <c r="C16" s="1">
        <f>resultatenleverSW!C15</f>
        <v>72.349999999999994</v>
      </c>
      <c r="D16" s="1">
        <f>resultatenleverSW!D15</f>
        <v>1.1000000000000001</v>
      </c>
      <c r="E16" s="1">
        <f>resultatenleverSW!G15</f>
        <v>69.87</v>
      </c>
      <c r="F16" s="1">
        <f>resultatenleverSW!H15</f>
        <v>1.0900000000000001</v>
      </c>
      <c r="G16" s="1">
        <f>resultatenleverSW!K15</f>
        <v>70.03</v>
      </c>
      <c r="H16" s="1">
        <f>resultatenleverSW!L15</f>
        <v>1.1599999999999999</v>
      </c>
      <c r="I16" s="1">
        <f>resultatenleverSW!O15</f>
        <v>69.37</v>
      </c>
      <c r="J16" s="1">
        <f>resultatenleverSW!P15</f>
        <v>1.1000000000000001</v>
      </c>
      <c r="K16" s="1">
        <f>resultatenleverSW!S15</f>
        <v>71.52</v>
      </c>
      <c r="L16" s="1">
        <f>resultatenleverSW!T15</f>
        <v>1.1000000000000001</v>
      </c>
      <c r="M16" s="1">
        <f>resultatenleverSW!W15</f>
        <v>70.03</v>
      </c>
      <c r="N16" s="1">
        <f>resultatenleverSW!X15</f>
        <v>1.04</v>
      </c>
      <c r="O16" s="1">
        <f>resultatgarderSW!C14</f>
        <v>63.87</v>
      </c>
      <c r="P16" s="1">
        <f>resultatgarderSW!D14</f>
        <v>7.77</v>
      </c>
      <c r="Q16" s="1">
        <f>resultatgarderSW!G14</f>
        <v>63.37</v>
      </c>
      <c r="R16" s="1">
        <f>resultatgarderSW!H14</f>
        <v>4.79</v>
      </c>
      <c r="S16" s="1">
        <f>resultatgarderSW!K14</f>
        <v>63.09</v>
      </c>
      <c r="T16" s="1">
        <f>resultatgarderSW!L14</f>
        <v>7.28</v>
      </c>
      <c r="U16" s="1">
        <f>resultatgarderSW!O14</f>
        <v>62.98</v>
      </c>
      <c r="V16" s="1">
        <f>resultatgarderSW!P14</f>
        <v>5.13</v>
      </c>
      <c r="W16" s="1">
        <f>resultatgarderSW!S14</f>
        <v>63.09</v>
      </c>
      <c r="X16" s="1">
        <f>resultatgarderSW!T14</f>
        <v>7.53</v>
      </c>
      <c r="Y16" s="1">
        <f>resultatgarderSW!W14</f>
        <v>62.38</v>
      </c>
      <c r="Z16" s="1">
        <f>resultatgarderSW!X14</f>
        <v>4.66</v>
      </c>
    </row>
    <row r="17" spans="1:26" x14ac:dyDescent="0.25">
      <c r="A17" s="1" t="s">
        <v>16385</v>
      </c>
      <c r="B17" s="1">
        <v>6000</v>
      </c>
      <c r="C17" s="1">
        <f>resultatenleverSW!C16</f>
        <v>71.69</v>
      </c>
      <c r="D17" s="1">
        <f>resultatenleverSW!D16</f>
        <v>1.1100000000000001</v>
      </c>
      <c r="E17" s="1">
        <f>resultatenleverSW!G16</f>
        <v>68.209999999999994</v>
      </c>
      <c r="F17" s="1">
        <f>resultatenleverSW!H16</f>
        <v>1.1000000000000001</v>
      </c>
      <c r="G17" s="1">
        <f>resultatenleverSW!K16</f>
        <v>70.53</v>
      </c>
      <c r="H17" s="1">
        <f>resultatenleverSW!L16</f>
        <v>1.25</v>
      </c>
      <c r="I17" s="1">
        <f>resultatenleverSW!O16</f>
        <v>66.89</v>
      </c>
      <c r="J17" s="1">
        <f>resultatenleverSW!P16</f>
        <v>1.1000000000000001</v>
      </c>
      <c r="K17" s="1">
        <f>resultatenleverSW!S16</f>
        <v>71.52</v>
      </c>
      <c r="L17" s="1">
        <f>resultatenleverSW!T16</f>
        <v>1.05</v>
      </c>
      <c r="M17" s="1">
        <f>resultatenleverSW!W16</f>
        <v>68.709999999999994</v>
      </c>
      <c r="N17" s="1">
        <f>resultatenleverSW!X16</f>
        <v>1.08</v>
      </c>
      <c r="O17" s="1">
        <f>resultatgarderSW!C15</f>
        <v>63.31</v>
      </c>
      <c r="P17" s="1">
        <f>resultatgarderSW!D15</f>
        <v>8.8800000000000008</v>
      </c>
      <c r="Q17" s="1">
        <f>resultatgarderSW!G15</f>
        <v>63.59</v>
      </c>
      <c r="R17" s="1">
        <f>resultatgarderSW!H15</f>
        <v>5.22</v>
      </c>
      <c r="S17" s="1">
        <f>resultatgarderSW!K15</f>
        <v>62.98</v>
      </c>
      <c r="T17" s="1">
        <f>resultatgarderSW!L15</f>
        <v>8.7200000000000006</v>
      </c>
      <c r="U17" s="1">
        <f>resultatgarderSW!O15</f>
        <v>63.43</v>
      </c>
      <c r="V17" s="1">
        <f>resultatgarderSW!P15</f>
        <v>4.82</v>
      </c>
      <c r="W17" s="1">
        <f>resultatgarderSW!S15</f>
        <v>62.93</v>
      </c>
      <c r="X17" s="1">
        <f>resultatgarderSW!T15</f>
        <v>9.07</v>
      </c>
      <c r="Y17" s="1">
        <f>resultatgarderSW!W15</f>
        <v>63.48</v>
      </c>
      <c r="Z17" s="1">
        <f>resultatgarderSW!X15</f>
        <v>4.8600000000000003</v>
      </c>
    </row>
    <row r="18" spans="1:26" ht="12.95" customHeight="1" x14ac:dyDescent="0.25">
      <c r="A18" s="1" t="s">
        <v>16385</v>
      </c>
      <c r="B18" s="1">
        <v>9000</v>
      </c>
      <c r="C18" s="1">
        <f>resultatenleverSW!C17</f>
        <v>72.849999999999994</v>
      </c>
      <c r="D18" s="1">
        <f>resultatenleverSW!D17</f>
        <v>1.1200000000000001</v>
      </c>
      <c r="E18" s="1">
        <f>resultatenleverSW!G17</f>
        <v>67.05</v>
      </c>
      <c r="F18" s="1">
        <f>resultatenleverSW!H17</f>
        <v>1.1200000000000001</v>
      </c>
      <c r="G18" s="1">
        <f>resultatenleverSW!K17</f>
        <v>71.19</v>
      </c>
      <c r="H18" s="1">
        <f>resultatenleverSW!L17</f>
        <v>1.31</v>
      </c>
      <c r="I18" s="1">
        <f>resultatenleverSW!O17</f>
        <v>66.72</v>
      </c>
      <c r="J18" s="1">
        <f>resultatenleverSW!P17</f>
        <v>1.1000000000000001</v>
      </c>
      <c r="K18" s="1">
        <f>resultatenleverSW!S17</f>
        <v>72.02</v>
      </c>
      <c r="L18" s="1">
        <f>resultatenleverSW!T17</f>
        <v>1.05</v>
      </c>
      <c r="M18" s="1">
        <f>resultatenleverSW!W17</f>
        <v>66.56</v>
      </c>
      <c r="N18" s="1">
        <f>resultatenleverSW!X17</f>
        <v>1.05</v>
      </c>
      <c r="O18" s="1">
        <f>resultatgarderSW!C16</f>
        <v>63.43</v>
      </c>
      <c r="P18" s="1">
        <f>resultatgarderSW!D16</f>
        <v>10.63</v>
      </c>
      <c r="Q18" s="1">
        <f>resultatgarderSW!G16</f>
        <v>63.43</v>
      </c>
      <c r="R18" s="1">
        <f>resultatgarderSW!H16</f>
        <v>5.68</v>
      </c>
      <c r="S18" s="1">
        <f>resultatgarderSW!K16</f>
        <v>63.31</v>
      </c>
      <c r="T18" s="1">
        <f>resultatgarderSW!L16</f>
        <v>9.24</v>
      </c>
      <c r="U18" s="1">
        <f>resultatgarderSW!O16</f>
        <v>63.81</v>
      </c>
      <c r="V18" s="1">
        <f>resultatgarderSW!P16</f>
        <v>5.63</v>
      </c>
      <c r="W18" s="1">
        <f>resultatgarderSW!S16</f>
        <v>63.54</v>
      </c>
      <c r="X18" s="1">
        <f>resultatgarderSW!T16</f>
        <v>10.09</v>
      </c>
      <c r="Y18" s="1">
        <f>resultatgarderSW!W16</f>
        <v>63.7</v>
      </c>
      <c r="Z18" s="1">
        <f>resultatgarderSW!X16</f>
        <v>5.19</v>
      </c>
    </row>
    <row r="19" spans="1:26" x14ac:dyDescent="0.25">
      <c r="A19" s="1" t="s">
        <v>16385</v>
      </c>
      <c r="B19" s="1">
        <v>12000</v>
      </c>
      <c r="C19" s="1">
        <f>resultatenleverSW!C18</f>
        <v>73.180000000000007</v>
      </c>
      <c r="D19" s="1">
        <f>resultatenleverSW!D18</f>
        <v>1.1200000000000001</v>
      </c>
      <c r="E19" s="1">
        <f>resultatenleverSW!G18</f>
        <v>66.89</v>
      </c>
      <c r="F19" s="1">
        <f>resultatenleverSW!H18</f>
        <v>1.1100000000000001</v>
      </c>
      <c r="G19" s="1">
        <f>resultatenleverSW!K18</f>
        <v>70.86</v>
      </c>
      <c r="H19" s="1">
        <f>resultatenleverSW!L18</f>
        <v>1.22</v>
      </c>
      <c r="I19" s="1">
        <f>resultatenleverSW!O18</f>
        <v>65.56</v>
      </c>
      <c r="J19" s="1">
        <f>resultatenleverSW!P18</f>
        <v>1.1000000000000001</v>
      </c>
      <c r="K19" s="1">
        <f>resultatenleverSW!S18</f>
        <v>71.849999999999994</v>
      </c>
      <c r="L19" s="1">
        <f>resultatenleverSW!T18</f>
        <v>1.1499999999999999</v>
      </c>
      <c r="M19" s="1">
        <f>resultatenleverSW!W18</f>
        <v>65.73</v>
      </c>
      <c r="N19" s="1">
        <f>resultatenleverSW!X18</f>
        <v>1.04</v>
      </c>
      <c r="O19" s="1">
        <f>resultatgarderSW!C17</f>
        <v>63.7</v>
      </c>
      <c r="P19" s="1">
        <f>resultatgarderSW!D17</f>
        <v>11.43</v>
      </c>
      <c r="Q19" s="1">
        <f>resultatgarderSW!G17</f>
        <v>63.04</v>
      </c>
      <c r="R19" s="1">
        <f>resultatgarderSW!H17</f>
        <v>5.8</v>
      </c>
      <c r="S19" s="1">
        <f>resultatgarderSW!K17</f>
        <v>63.7</v>
      </c>
      <c r="T19" s="1">
        <f>resultatgarderSW!L17</f>
        <v>10.49</v>
      </c>
      <c r="U19" s="1">
        <f>resultatgarderSW!O17</f>
        <v>63.37</v>
      </c>
      <c r="V19" s="1">
        <f>resultatgarderSW!P17</f>
        <v>5.93</v>
      </c>
      <c r="W19" s="1">
        <f>resultatgarderSW!S17</f>
        <v>63.37</v>
      </c>
      <c r="X19" s="1">
        <f>resultatgarderSW!T17</f>
        <v>10.99</v>
      </c>
      <c r="Y19" s="1">
        <f>resultatgarderSW!W17</f>
        <v>63.26</v>
      </c>
      <c r="Z19" s="1">
        <f>resultatgarderSW!X17</f>
        <v>5.58</v>
      </c>
    </row>
    <row r="20" spans="1:26" x14ac:dyDescent="0.25">
      <c r="A20" s="1" t="s">
        <v>16385</v>
      </c>
      <c r="B20" s="1">
        <v>15000</v>
      </c>
      <c r="C20" s="1">
        <f>resultatenleverSW!C19</f>
        <v>73.010000000000005</v>
      </c>
      <c r="D20" s="1">
        <f>resultatenleverSW!D19</f>
        <v>1.1200000000000001</v>
      </c>
      <c r="E20" s="1">
        <f>resultatenleverSW!G19</f>
        <v>66.89</v>
      </c>
      <c r="F20" s="1">
        <f>resultatenleverSW!H19</f>
        <v>1.1399999999999999</v>
      </c>
      <c r="G20" s="1">
        <f>resultatenleverSW!K19</f>
        <v>70.7</v>
      </c>
      <c r="H20" s="1">
        <f>resultatenleverSW!L19</f>
        <v>1.24</v>
      </c>
      <c r="I20" s="1">
        <f>resultatenleverSW!O19</f>
        <v>66.39</v>
      </c>
      <c r="J20" s="1">
        <f>resultatenleverSW!P19</f>
        <v>1.1000000000000001</v>
      </c>
      <c r="K20" s="1">
        <f>resultatenleverSW!S19</f>
        <v>72.02</v>
      </c>
      <c r="L20" s="1">
        <f>resultatenleverSW!T19</f>
        <v>1.07</v>
      </c>
      <c r="M20" s="1">
        <f>resultatenleverSW!W19</f>
        <v>66.23</v>
      </c>
      <c r="N20" s="1">
        <f>resultatenleverSW!X19</f>
        <v>1.1599999999999999</v>
      </c>
      <c r="O20" s="1">
        <f>resultatgarderSW!C18</f>
        <v>63.59</v>
      </c>
      <c r="P20" s="1">
        <f>resultatgarderSW!D18</f>
        <v>12.17</v>
      </c>
      <c r="Q20" s="1">
        <f>resultatgarderSW!G18</f>
        <v>63.09</v>
      </c>
      <c r="R20" s="1">
        <f>resultatgarderSW!H18</f>
        <v>5.85</v>
      </c>
      <c r="S20" s="1">
        <f>resultatgarderSW!K18</f>
        <v>63.15</v>
      </c>
      <c r="T20" s="1">
        <f>resultatgarderSW!L18</f>
        <v>11.05</v>
      </c>
      <c r="U20" s="1">
        <f>resultatgarderSW!O18</f>
        <v>63.09</v>
      </c>
      <c r="V20" s="1">
        <f>resultatgarderSW!P18</f>
        <v>6.27</v>
      </c>
      <c r="W20" s="1">
        <f>resultatgarderSW!S18</f>
        <v>63.26</v>
      </c>
      <c r="X20" s="1">
        <f>resultatgarderSW!T18</f>
        <v>11.8</v>
      </c>
      <c r="Y20" s="1">
        <f>resultatgarderSW!W18</f>
        <v>63.37</v>
      </c>
      <c r="Z20" s="1">
        <f>resultatgarderSW!X18</f>
        <v>5.63</v>
      </c>
    </row>
    <row r="21" spans="1:26" x14ac:dyDescent="0.25">
      <c r="A21" s="1" t="s">
        <v>16385</v>
      </c>
      <c r="B21" s="1">
        <v>18000</v>
      </c>
      <c r="C21" s="1">
        <f>resultatenleverSW!C20</f>
        <v>72.19</v>
      </c>
      <c r="D21" s="1">
        <f>resultatenleverSW!D20</f>
        <v>1.0900000000000001</v>
      </c>
      <c r="E21" s="1">
        <f>resultatenleverSW!G20</f>
        <v>66.23</v>
      </c>
      <c r="F21" s="1">
        <f>resultatenleverSW!H20</f>
        <v>1.1499999999999999</v>
      </c>
      <c r="G21" s="1">
        <f>resultatenleverSW!K20</f>
        <v>71.19</v>
      </c>
      <c r="H21" s="1">
        <f>resultatenleverSW!L20</f>
        <v>1.27</v>
      </c>
      <c r="I21" s="1">
        <f>resultatenleverSW!O20</f>
        <v>66.39</v>
      </c>
      <c r="J21" s="1">
        <f>resultatenleverSW!P20</f>
        <v>1.1000000000000001</v>
      </c>
      <c r="K21" s="1">
        <f>resultatenleverSW!S20</f>
        <v>71.36</v>
      </c>
      <c r="L21" s="1">
        <f>resultatenleverSW!T20</f>
        <v>1.07</v>
      </c>
      <c r="M21" s="1">
        <f>resultatenleverSW!W20</f>
        <v>66.23</v>
      </c>
      <c r="N21" s="1">
        <f>resultatenleverSW!X20</f>
        <v>1.1100000000000001</v>
      </c>
      <c r="O21" s="1">
        <f>resultatgarderSW!C19</f>
        <v>63.59</v>
      </c>
      <c r="P21" s="1">
        <f>resultatgarderSW!D19</f>
        <v>12.47</v>
      </c>
      <c r="Q21" s="1">
        <f>resultatgarderSW!G19</f>
        <v>63.31</v>
      </c>
      <c r="R21" s="1">
        <f>resultatgarderSW!H19</f>
        <v>5.88</v>
      </c>
      <c r="S21" s="1">
        <f>resultatgarderSW!K19</f>
        <v>63.37</v>
      </c>
      <c r="T21" s="1">
        <f>resultatgarderSW!L19</f>
        <v>12.32</v>
      </c>
      <c r="U21" s="1">
        <f>resultatgarderSW!O19</f>
        <v>63.26</v>
      </c>
      <c r="V21" s="1">
        <f>resultatgarderSW!P19</f>
        <v>5.74</v>
      </c>
      <c r="W21" s="1">
        <f>resultatgarderSW!S19</f>
        <v>62.93</v>
      </c>
      <c r="X21" s="1">
        <f>resultatgarderSW!T19</f>
        <v>11.74</v>
      </c>
      <c r="Y21" s="1">
        <f>resultatgarderSW!W19</f>
        <v>63.43</v>
      </c>
      <c r="Z21" s="1">
        <f>resultatgarderSW!X19</f>
        <v>6</v>
      </c>
    </row>
    <row r="22" spans="1:26" x14ac:dyDescent="0.25">
      <c r="A22" s="1" t="s">
        <v>16385</v>
      </c>
      <c r="B22" s="1">
        <v>21000</v>
      </c>
      <c r="C22" s="1">
        <f>resultatenleverSW!C21</f>
        <v>72.349999999999994</v>
      </c>
      <c r="D22" s="1">
        <f>resultatenleverSW!D21</f>
        <v>1.0900000000000001</v>
      </c>
      <c r="E22" s="1">
        <f>resultatenleverSW!G21</f>
        <v>66.06</v>
      </c>
      <c r="F22" s="1">
        <f>resultatenleverSW!H21</f>
        <v>1.1499999999999999</v>
      </c>
      <c r="G22" s="1">
        <f>resultatenleverSW!K21</f>
        <v>71.19</v>
      </c>
      <c r="H22" s="1">
        <f>resultatenleverSW!L21</f>
        <v>1.28</v>
      </c>
      <c r="I22" s="1">
        <f>resultatenleverSW!O21</f>
        <v>67.05</v>
      </c>
      <c r="J22" s="1">
        <f>resultatenleverSW!P21</f>
        <v>1.1200000000000001</v>
      </c>
      <c r="K22" s="1">
        <f>resultatenleverSW!S21</f>
        <v>71.69</v>
      </c>
      <c r="L22" s="1">
        <f>resultatenleverSW!T21</f>
        <v>1.04</v>
      </c>
      <c r="M22" s="1">
        <f>resultatenleverSW!W21</f>
        <v>66.56</v>
      </c>
      <c r="N22" s="1">
        <f>resultatenleverSW!X21</f>
        <v>1.0900000000000001</v>
      </c>
      <c r="O22" s="1">
        <f>resultatgarderSW!C20</f>
        <v>63.54</v>
      </c>
      <c r="P22" s="1">
        <f>resultatgarderSW!D20</f>
        <v>12.31</v>
      </c>
      <c r="Q22" s="1">
        <f>resultatgarderSW!G20</f>
        <v>62.82</v>
      </c>
      <c r="R22" s="1">
        <f>resultatgarderSW!H20</f>
        <v>5.87</v>
      </c>
      <c r="S22" s="1">
        <f>resultatgarderSW!K20</f>
        <v>63.54</v>
      </c>
      <c r="T22" s="1">
        <f>resultatgarderSW!L20</f>
        <v>12.47</v>
      </c>
      <c r="U22" s="1">
        <f>resultatgarderSW!O20</f>
        <v>63.31</v>
      </c>
      <c r="V22" s="1">
        <f>resultatgarderSW!P20</f>
        <v>5.56</v>
      </c>
      <c r="W22" s="1">
        <f>resultatgarderSW!S20</f>
        <v>62.93</v>
      </c>
      <c r="X22" s="1">
        <f>resultatgarderSW!T20</f>
        <v>12.65</v>
      </c>
      <c r="Y22" s="1">
        <f>resultatgarderSW!W20</f>
        <v>63.65</v>
      </c>
      <c r="Z22" s="1">
        <f>resultatgarderSW!X20</f>
        <v>5.73</v>
      </c>
    </row>
    <row r="23" spans="1:26" x14ac:dyDescent="0.25">
      <c r="A23" s="1" t="s">
        <v>16385</v>
      </c>
      <c r="B23" s="1">
        <v>24000</v>
      </c>
      <c r="C23" s="1">
        <f>resultatenleverSW!C22</f>
        <v>72.849999999999994</v>
      </c>
      <c r="D23" s="1">
        <f>resultatenleverSW!D22</f>
        <v>1.1299999999999999</v>
      </c>
      <c r="E23" s="1">
        <f>resultatenleverSW!G22</f>
        <v>66.23</v>
      </c>
      <c r="F23" s="1">
        <f>resultatenleverSW!H22</f>
        <v>1.1399999999999999</v>
      </c>
      <c r="G23" s="1">
        <f>resultatenleverSW!K22</f>
        <v>70.86</v>
      </c>
      <c r="H23" s="1">
        <f>resultatenleverSW!L22</f>
        <v>1.24</v>
      </c>
      <c r="I23" s="1">
        <f>resultatenleverSW!O22</f>
        <v>65.73</v>
      </c>
      <c r="J23" s="1">
        <f>resultatenleverSW!P22</f>
        <v>1.1599999999999999</v>
      </c>
      <c r="K23" s="1">
        <f>resultatenleverSW!S22</f>
        <v>71.19</v>
      </c>
      <c r="L23" s="1">
        <f>resultatenleverSW!T22</f>
        <v>1.03</v>
      </c>
      <c r="M23" s="1">
        <f>resultatenleverSW!W22</f>
        <v>65.73</v>
      </c>
      <c r="N23" s="1">
        <f>resultatenleverSW!X22</f>
        <v>1.0900000000000001</v>
      </c>
      <c r="O23" s="1">
        <f>resultatgarderSW!C21</f>
        <v>63.37</v>
      </c>
      <c r="P23" s="1">
        <f>resultatgarderSW!D21</f>
        <v>12.89</v>
      </c>
      <c r="Q23" s="1">
        <f>resultatgarderSW!G21</f>
        <v>62.71</v>
      </c>
      <c r="R23" s="1">
        <f>resultatgarderSW!H21</f>
        <v>5.81</v>
      </c>
      <c r="S23" s="1">
        <f>resultatgarderSW!K21</f>
        <v>63.81</v>
      </c>
      <c r="T23" s="1">
        <f>resultatgarderSW!L21</f>
        <v>12.62</v>
      </c>
      <c r="U23" s="1">
        <f>resultatgarderSW!O21</f>
        <v>63.15</v>
      </c>
      <c r="V23" s="1">
        <f>resultatgarderSW!P21</f>
        <v>5.89</v>
      </c>
      <c r="W23" s="1">
        <f>resultatgarderSW!S21</f>
        <v>63.04</v>
      </c>
      <c r="X23" s="1">
        <f>resultatgarderSW!T21</f>
        <v>12.59</v>
      </c>
      <c r="Y23" s="1">
        <f>resultatgarderSW!W21</f>
        <v>63.26</v>
      </c>
      <c r="Z23" s="1">
        <f>resultatgarderSW!X21</f>
        <v>5.8</v>
      </c>
    </row>
    <row r="24" spans="1:26" x14ac:dyDescent="0.25">
      <c r="A24" s="1" t="s">
        <v>16385</v>
      </c>
      <c r="B24" s="1">
        <v>27000</v>
      </c>
      <c r="C24" s="1">
        <f>resultatenleverSW!C23</f>
        <v>72.52</v>
      </c>
      <c r="D24" s="1">
        <f>resultatenleverSW!D23</f>
        <v>1.24</v>
      </c>
      <c r="E24" s="1">
        <f>resultatenleverSW!G23</f>
        <v>65.73</v>
      </c>
      <c r="F24" s="1">
        <f>resultatenleverSW!H23</f>
        <v>1.17</v>
      </c>
      <c r="G24" s="1">
        <f>resultatenleverSW!K23</f>
        <v>70.86</v>
      </c>
      <c r="H24" s="1">
        <f>resultatenleverSW!L23</f>
        <v>1.2</v>
      </c>
      <c r="I24" s="1">
        <f>resultatenleverSW!O23</f>
        <v>65.23</v>
      </c>
      <c r="J24" s="1">
        <f>resultatenleverSW!P23</f>
        <v>1.1000000000000001</v>
      </c>
      <c r="K24" s="1">
        <f>resultatenleverSW!S23</f>
        <v>71.36</v>
      </c>
      <c r="L24" s="1">
        <f>resultatenleverSW!T23</f>
        <v>1.06</v>
      </c>
      <c r="M24" s="1">
        <f>resultatenleverSW!W23</f>
        <v>65.73</v>
      </c>
      <c r="N24" s="1">
        <f>resultatenleverSW!X23</f>
        <v>1.07</v>
      </c>
      <c r="O24" s="1">
        <f>resultatgarderSW!C22</f>
        <v>63.43</v>
      </c>
      <c r="P24" s="1">
        <f>resultatgarderSW!D22</f>
        <v>13.03</v>
      </c>
      <c r="Q24" s="1">
        <f>resultatgarderSW!G22</f>
        <v>62.76</v>
      </c>
      <c r="R24" s="1">
        <f>resultatgarderSW!H22</f>
        <v>5.98</v>
      </c>
      <c r="S24" s="1">
        <f>resultatgarderSW!K22</f>
        <v>63.54</v>
      </c>
      <c r="T24" s="1">
        <f>resultatgarderSW!L22</f>
        <v>12.9</v>
      </c>
      <c r="U24" s="1">
        <f>resultatgarderSW!O22</f>
        <v>62.76</v>
      </c>
      <c r="V24" s="1">
        <f>resultatgarderSW!P22</f>
        <v>6.2</v>
      </c>
      <c r="W24" s="1">
        <f>resultatgarderSW!S22</f>
        <v>63.15</v>
      </c>
      <c r="X24" s="1">
        <f>resultatgarderSW!T22</f>
        <v>13.02</v>
      </c>
      <c r="Y24" s="1">
        <f>resultatgarderSW!W22</f>
        <v>63.37</v>
      </c>
      <c r="Z24" s="1">
        <f>resultatgarderSW!X22</f>
        <v>5.86</v>
      </c>
    </row>
    <row r="25" spans="1:26" x14ac:dyDescent="0.25">
      <c r="A25" s="1" t="s">
        <v>16385</v>
      </c>
      <c r="B25" s="1">
        <v>30000</v>
      </c>
      <c r="C25" s="1">
        <f>resultatenleverSW!C24</f>
        <v>72.52</v>
      </c>
      <c r="D25" s="1">
        <f>resultatenleverSW!D24</f>
        <v>1.1499999999999999</v>
      </c>
      <c r="E25" s="1">
        <f>resultatenleverSW!G24</f>
        <v>65.400000000000006</v>
      </c>
      <c r="F25" s="1">
        <f>resultatenleverSW!H24</f>
        <v>1.17</v>
      </c>
      <c r="G25" s="1">
        <f>resultatenleverSW!K24</f>
        <v>70.7</v>
      </c>
      <c r="H25" s="1">
        <f>resultatenleverSW!L24</f>
        <v>1.26</v>
      </c>
      <c r="I25" s="1">
        <f>resultatenleverSW!O24</f>
        <v>64.569999999999993</v>
      </c>
      <c r="J25" s="1">
        <f>resultatenleverSW!P24</f>
        <v>1.1000000000000001</v>
      </c>
      <c r="K25" s="1">
        <f>resultatenleverSW!S24</f>
        <v>72.02</v>
      </c>
      <c r="L25" s="1">
        <f>resultatenleverSW!T24</f>
        <v>1.08</v>
      </c>
      <c r="M25" s="1">
        <f>resultatenleverSW!W24</f>
        <v>65.89</v>
      </c>
      <c r="N25" s="1">
        <f>resultatenleverSW!X24</f>
        <v>1.0900000000000001</v>
      </c>
      <c r="O25" s="1">
        <f>resultatgarderSW!C23</f>
        <v>63.59</v>
      </c>
      <c r="P25" s="1">
        <f>resultatgarderSW!D23</f>
        <v>13.35</v>
      </c>
      <c r="Q25" s="1">
        <f>resultatgarderSW!G23</f>
        <v>62.6</v>
      </c>
      <c r="R25" s="1">
        <f>resultatgarderSW!H23</f>
        <v>6.18</v>
      </c>
      <c r="S25" s="1">
        <f>resultatgarderSW!K23</f>
        <v>63.76</v>
      </c>
      <c r="T25" s="1">
        <f>resultatgarderSW!L23</f>
        <v>12.93</v>
      </c>
      <c r="U25" s="1">
        <f>resultatgarderSW!O23</f>
        <v>62.87</v>
      </c>
      <c r="V25" s="1">
        <f>resultatgarderSW!P23</f>
        <v>5.71</v>
      </c>
      <c r="W25" s="1">
        <f>resultatgarderSW!S23</f>
        <v>63.2</v>
      </c>
      <c r="X25" s="1">
        <f>resultatgarderSW!T23</f>
        <v>12.79</v>
      </c>
      <c r="Y25" s="1">
        <f>resultatgarderSW!W23</f>
        <v>63.37</v>
      </c>
      <c r="Z25" s="1">
        <f>resultatgarderSW!X23</f>
        <v>5.95</v>
      </c>
    </row>
    <row r="26" spans="1:26" x14ac:dyDescent="0.25">
      <c r="A26" s="1" t="s">
        <v>16386</v>
      </c>
      <c r="B26" s="1">
        <v>3000</v>
      </c>
      <c r="C26" s="1">
        <f>resultatenleverSW!C25</f>
        <v>72.02</v>
      </c>
      <c r="D26" s="1">
        <f>resultatenleverSW!D25</f>
        <v>1.65</v>
      </c>
      <c r="E26" s="1">
        <f>resultatenleverSW!G25</f>
        <v>70.03</v>
      </c>
      <c r="F26" s="1">
        <f>resultatenleverSW!H25</f>
        <v>1.62</v>
      </c>
      <c r="G26" s="1">
        <f>resultatenleverSW!K25</f>
        <v>69.87</v>
      </c>
      <c r="H26" s="1">
        <f>resultatenleverSW!L25</f>
        <v>1.81</v>
      </c>
      <c r="I26" s="1">
        <f>resultatenleverSW!O25</f>
        <v>69.040000000000006</v>
      </c>
      <c r="J26" s="1">
        <f>resultatenleverSW!P25</f>
        <v>1.66</v>
      </c>
      <c r="K26" s="1">
        <f>resultatenleverSW!S25</f>
        <v>71.19</v>
      </c>
      <c r="L26" s="1">
        <f>resultatenleverSW!T25</f>
        <v>1.55</v>
      </c>
      <c r="M26" s="1">
        <f>resultatenleverSW!W25</f>
        <v>70.03</v>
      </c>
      <c r="N26" s="1">
        <f>resultatenleverSW!X25</f>
        <v>1.57</v>
      </c>
      <c r="O26" s="1">
        <f>resultatgarderSW!C24</f>
        <v>63.59</v>
      </c>
      <c r="P26" s="1">
        <f>resultatgarderSW!D24</f>
        <v>9.2799999999999994</v>
      </c>
      <c r="Q26" s="1">
        <f>resultatgarderSW!G24</f>
        <v>63.26</v>
      </c>
      <c r="R26" s="1">
        <f>resultatgarderSW!H24</f>
        <v>5.54</v>
      </c>
      <c r="S26" s="1">
        <f>resultatgarderSW!K24</f>
        <v>63.15</v>
      </c>
      <c r="T26" s="1">
        <f>resultatgarderSW!L24</f>
        <v>8.1300000000000008</v>
      </c>
      <c r="U26" s="1">
        <f>resultatgarderSW!O24</f>
        <v>62.87</v>
      </c>
      <c r="V26" s="1">
        <f>resultatgarderSW!P24</f>
        <v>5.74</v>
      </c>
      <c r="W26" s="1">
        <f>resultatgarderSW!S24</f>
        <v>63.65</v>
      </c>
      <c r="X26" s="1">
        <f>resultatgarderSW!T24</f>
        <v>8.64</v>
      </c>
      <c r="Y26" s="1">
        <f>resultatgarderSW!W24</f>
        <v>62.43</v>
      </c>
      <c r="Z26" s="1">
        <f>resultatgarderSW!X24</f>
        <v>5.66</v>
      </c>
    </row>
    <row r="27" spans="1:26" x14ac:dyDescent="0.25">
      <c r="A27" s="1" t="s">
        <v>16386</v>
      </c>
      <c r="B27" s="1">
        <v>6000</v>
      </c>
      <c r="C27" s="1">
        <f>resultatenleverSW!C26</f>
        <v>71.849999999999994</v>
      </c>
      <c r="D27" s="1">
        <f>resultatenleverSW!D26</f>
        <v>1.84</v>
      </c>
      <c r="E27" s="1">
        <f>resultatenleverSW!G26</f>
        <v>68.05</v>
      </c>
      <c r="F27" s="1">
        <f>resultatenleverSW!H26</f>
        <v>1.75</v>
      </c>
      <c r="G27" s="1">
        <f>resultatenleverSW!K26</f>
        <v>70.7</v>
      </c>
      <c r="H27" s="1">
        <f>resultatenleverSW!L26</f>
        <v>1.87</v>
      </c>
      <c r="I27" s="1">
        <f>resultatenleverSW!O26</f>
        <v>66.72</v>
      </c>
      <c r="J27" s="1">
        <f>resultatenleverSW!P26</f>
        <v>1.66</v>
      </c>
      <c r="K27" s="1">
        <f>resultatenleverSW!S26</f>
        <v>71.36</v>
      </c>
      <c r="L27" s="1">
        <f>resultatenleverSW!T26</f>
        <v>1.54</v>
      </c>
      <c r="M27" s="1">
        <f>resultatenleverSW!W26</f>
        <v>68.38</v>
      </c>
      <c r="N27" s="1">
        <f>resultatenleverSW!X26</f>
        <v>1.51</v>
      </c>
      <c r="O27" s="1">
        <f>resultatgarderSW!C25</f>
        <v>63.09</v>
      </c>
      <c r="P27" s="1">
        <f>resultatgarderSW!D25</f>
        <v>10.44</v>
      </c>
      <c r="Q27" s="1">
        <f>resultatgarderSW!G25</f>
        <v>63.7</v>
      </c>
      <c r="R27" s="1">
        <f>resultatgarderSW!H25</f>
        <v>6.08</v>
      </c>
      <c r="S27" s="1">
        <f>resultatgarderSW!K25</f>
        <v>62.71</v>
      </c>
      <c r="T27" s="1">
        <f>resultatgarderSW!L25</f>
        <v>10.38</v>
      </c>
      <c r="U27" s="1">
        <f>resultatgarderSW!O25</f>
        <v>63.43</v>
      </c>
      <c r="V27" s="1">
        <f>resultatgarderSW!P25</f>
        <v>5.56</v>
      </c>
      <c r="W27" s="1">
        <f>resultatgarderSW!S25</f>
        <v>63.37</v>
      </c>
      <c r="X27" s="1">
        <f>resultatgarderSW!T25</f>
        <v>9.9600000000000009</v>
      </c>
      <c r="Y27" s="1">
        <f>resultatgarderSW!W25</f>
        <v>63.7</v>
      </c>
      <c r="Z27" s="1">
        <f>resultatgarderSW!X25</f>
        <v>5.76</v>
      </c>
    </row>
    <row r="28" spans="1:26" x14ac:dyDescent="0.25">
      <c r="A28" s="1" t="s">
        <v>16386</v>
      </c>
      <c r="B28" s="1">
        <v>9000</v>
      </c>
      <c r="C28" s="1">
        <f>resultatenleverSW!C27</f>
        <v>71.849999999999994</v>
      </c>
      <c r="D28" s="1">
        <f>resultatenleverSW!D27</f>
        <v>1.65</v>
      </c>
      <c r="E28" s="1">
        <f>resultatenleverSW!G27</f>
        <v>67.05</v>
      </c>
      <c r="F28" s="1">
        <f>resultatenleverSW!H27</f>
        <v>1.66</v>
      </c>
      <c r="G28" s="1">
        <f>resultatenleverSW!K27</f>
        <v>71.03</v>
      </c>
      <c r="H28" s="1">
        <f>resultatenleverSW!L27</f>
        <v>1.86</v>
      </c>
      <c r="I28" s="1">
        <f>resultatenleverSW!O27</f>
        <v>66.89</v>
      </c>
      <c r="J28" s="1">
        <f>resultatenleverSW!P27</f>
        <v>1.64</v>
      </c>
      <c r="K28" s="1">
        <f>resultatenleverSW!S27</f>
        <v>71.69</v>
      </c>
      <c r="L28" s="1">
        <f>resultatenleverSW!T27</f>
        <v>1.56</v>
      </c>
      <c r="M28" s="1">
        <f>resultatenleverSW!W27</f>
        <v>67.22</v>
      </c>
      <c r="N28" s="1">
        <f>resultatenleverSW!X27</f>
        <v>1.56</v>
      </c>
      <c r="O28" s="1">
        <f>resultatgarderSW!C26</f>
        <v>63.2</v>
      </c>
      <c r="P28" s="1">
        <f>resultatgarderSW!D26</f>
        <v>12.8</v>
      </c>
      <c r="Q28" s="1">
        <f>resultatgarderSW!G26</f>
        <v>63.81</v>
      </c>
      <c r="R28" s="1">
        <f>resultatgarderSW!H26</f>
        <v>6.1</v>
      </c>
      <c r="S28" s="1">
        <f>resultatgarderSW!K26</f>
        <v>63.2</v>
      </c>
      <c r="T28" s="1">
        <f>resultatgarderSW!L26</f>
        <v>10.28</v>
      </c>
      <c r="U28" s="1">
        <f>resultatgarderSW!O26</f>
        <v>63.48</v>
      </c>
      <c r="V28" s="1">
        <f>resultatgarderSW!P26</f>
        <v>6.51</v>
      </c>
      <c r="W28" s="1">
        <f>resultatgarderSW!S26</f>
        <v>63.09</v>
      </c>
      <c r="X28" s="1">
        <f>resultatgarderSW!T26</f>
        <v>12.39</v>
      </c>
      <c r="Y28" s="1">
        <f>resultatgarderSW!W26</f>
        <v>64.09</v>
      </c>
      <c r="Z28" s="1">
        <f>resultatgarderSW!X26</f>
        <v>6.18</v>
      </c>
    </row>
    <row r="29" spans="1:26" x14ac:dyDescent="0.25">
      <c r="A29" s="1" t="s">
        <v>16386</v>
      </c>
      <c r="B29" s="1">
        <v>12000</v>
      </c>
      <c r="C29" s="1">
        <f>resultatenleverSW!C28</f>
        <v>72.849999999999994</v>
      </c>
      <c r="D29" s="1">
        <f>resultatenleverSW!D28</f>
        <v>1.58</v>
      </c>
      <c r="E29" s="1">
        <f>resultatenleverSW!G28</f>
        <v>66.72</v>
      </c>
      <c r="F29" s="1">
        <f>resultatenleverSW!H28</f>
        <v>1.77</v>
      </c>
      <c r="G29" s="1">
        <f>resultatenleverSW!K28</f>
        <v>70.86</v>
      </c>
      <c r="H29" s="1">
        <f>resultatenleverSW!L28</f>
        <v>1.87</v>
      </c>
      <c r="I29" s="1">
        <f>resultatenleverSW!O28</f>
        <v>66.06</v>
      </c>
      <c r="J29" s="1">
        <f>resultatenleverSW!P28</f>
        <v>1.74</v>
      </c>
      <c r="K29" s="1">
        <f>resultatenleverSW!S28</f>
        <v>71.03</v>
      </c>
      <c r="L29" s="1">
        <f>resultatenleverSW!T28</f>
        <v>1.53</v>
      </c>
      <c r="M29" s="1">
        <f>resultatenleverSW!W28</f>
        <v>65.56</v>
      </c>
      <c r="N29" s="1">
        <f>resultatenleverSW!X28</f>
        <v>1.61</v>
      </c>
      <c r="O29" s="1">
        <f>resultatgarderSW!C27</f>
        <v>62.93</v>
      </c>
      <c r="P29" s="1">
        <f>resultatgarderSW!D27</f>
        <v>13.71</v>
      </c>
      <c r="Q29" s="1">
        <f>resultatgarderSW!G27</f>
        <v>63.59</v>
      </c>
      <c r="R29" s="1">
        <f>resultatgarderSW!H27</f>
        <v>6.31</v>
      </c>
      <c r="S29" s="1">
        <f>resultatgarderSW!K27</f>
        <v>63.43</v>
      </c>
      <c r="T29" s="1">
        <f>resultatgarderSW!L27</f>
        <v>12.17</v>
      </c>
      <c r="U29" s="1">
        <f>resultatgarderSW!O27</f>
        <v>63.65</v>
      </c>
      <c r="V29" s="1">
        <f>resultatgarderSW!P27</f>
        <v>6.5</v>
      </c>
      <c r="W29" s="1">
        <f>resultatgarderSW!S27</f>
        <v>63.26</v>
      </c>
      <c r="X29" s="1">
        <f>resultatgarderSW!T27</f>
        <v>15.45</v>
      </c>
      <c r="Y29" s="1">
        <f>resultatgarderSW!W27</f>
        <v>63.92</v>
      </c>
      <c r="Z29" s="1">
        <f>resultatgarderSW!X27</f>
        <v>6.26</v>
      </c>
    </row>
    <row r="30" spans="1:26" x14ac:dyDescent="0.25">
      <c r="A30" s="1" t="s">
        <v>16386</v>
      </c>
      <c r="B30" s="1">
        <v>15000</v>
      </c>
      <c r="C30" s="1">
        <f>resultatenleverSW!C29</f>
        <v>72.680000000000007</v>
      </c>
      <c r="D30" s="1">
        <f>resultatenleverSW!D29</f>
        <v>1.57</v>
      </c>
      <c r="E30" s="1">
        <f>resultatenleverSW!G29</f>
        <v>66.39</v>
      </c>
      <c r="F30" s="1">
        <f>resultatenleverSW!H29</f>
        <v>1.78</v>
      </c>
      <c r="G30" s="1">
        <f>resultatenleverSW!K29</f>
        <v>70.53</v>
      </c>
      <c r="H30" s="1">
        <f>resultatenleverSW!L29</f>
        <v>1.83</v>
      </c>
      <c r="I30" s="1">
        <f>resultatenleverSW!O29</f>
        <v>66.06</v>
      </c>
      <c r="J30" s="1">
        <f>resultatenleverSW!P29</f>
        <v>1.67</v>
      </c>
      <c r="K30" s="1">
        <f>resultatenleverSW!S29</f>
        <v>70.86</v>
      </c>
      <c r="L30" s="1">
        <f>resultatenleverSW!T29</f>
        <v>1.62</v>
      </c>
      <c r="M30" s="1">
        <f>resultatenleverSW!W29</f>
        <v>65.23</v>
      </c>
      <c r="N30" s="1">
        <f>resultatenleverSW!X29</f>
        <v>1.56</v>
      </c>
      <c r="O30" s="1">
        <f>resultatgarderSW!C28</f>
        <v>63.48</v>
      </c>
      <c r="P30" s="1">
        <f>resultatgarderSW!D28</f>
        <v>13.74</v>
      </c>
      <c r="Q30" s="1">
        <f>resultatgarderSW!G28</f>
        <v>63.37</v>
      </c>
      <c r="R30" s="1">
        <f>resultatgarderSW!H28</f>
        <v>6.42</v>
      </c>
      <c r="S30" s="1">
        <f>resultatgarderSW!K28</f>
        <v>63.26</v>
      </c>
      <c r="T30" s="1">
        <f>resultatgarderSW!L28</f>
        <v>12.75</v>
      </c>
      <c r="U30" s="1">
        <f>resultatgarderSW!O28</f>
        <v>63.54</v>
      </c>
      <c r="V30" s="1">
        <f>resultatgarderSW!P28</f>
        <v>6.52</v>
      </c>
      <c r="W30" s="1">
        <f>resultatgarderSW!S28</f>
        <v>64.31</v>
      </c>
      <c r="X30" s="1">
        <f>resultatgarderSW!T28</f>
        <v>15.23</v>
      </c>
      <c r="Y30" s="1">
        <f>resultatgarderSW!W28</f>
        <v>63.65</v>
      </c>
      <c r="Z30" s="1">
        <f>resultatgarderSW!X28</f>
        <v>6.47</v>
      </c>
    </row>
    <row r="31" spans="1:26" x14ac:dyDescent="0.25">
      <c r="A31" s="1" t="s">
        <v>16386</v>
      </c>
      <c r="B31" s="1">
        <v>18000</v>
      </c>
      <c r="C31" s="1">
        <f>resultatenleverSW!C30</f>
        <v>72.849999999999994</v>
      </c>
      <c r="D31" s="1">
        <f>resultatenleverSW!D30</f>
        <v>1.6</v>
      </c>
      <c r="E31" s="1">
        <f>resultatenleverSW!G30</f>
        <v>65.73</v>
      </c>
      <c r="F31" s="1">
        <f>resultatenleverSW!H30</f>
        <v>1.77</v>
      </c>
      <c r="G31" s="1">
        <f>resultatenleverSW!K30</f>
        <v>70.53</v>
      </c>
      <c r="H31" s="1">
        <f>resultatenleverSW!L30</f>
        <v>1.71</v>
      </c>
      <c r="I31" s="1">
        <f>resultatenleverSW!O30</f>
        <v>66.06</v>
      </c>
      <c r="J31" s="1">
        <f>resultatenleverSW!P30</f>
        <v>1.63</v>
      </c>
      <c r="K31" s="1">
        <f>resultatenleverSW!S30</f>
        <v>71.03</v>
      </c>
      <c r="L31" s="1">
        <f>resultatenleverSW!T30</f>
        <v>1.6</v>
      </c>
      <c r="M31" s="1">
        <f>resultatenleverSW!W30</f>
        <v>65.89</v>
      </c>
      <c r="N31" s="1">
        <f>resultatenleverSW!X30</f>
        <v>1.56</v>
      </c>
      <c r="O31" s="1">
        <f>resultatgarderSW!C29</f>
        <v>63.43</v>
      </c>
      <c r="P31" s="1">
        <f>resultatgarderSW!D29</f>
        <v>14.65</v>
      </c>
      <c r="Q31" s="1">
        <f>resultatgarderSW!G29</f>
        <v>63.37</v>
      </c>
      <c r="R31" s="1">
        <f>resultatgarderSW!H29</f>
        <v>6.58</v>
      </c>
      <c r="S31" s="1">
        <f>resultatgarderSW!K29</f>
        <v>62.98</v>
      </c>
      <c r="T31" s="1">
        <f>resultatgarderSW!L29</f>
        <v>14.05</v>
      </c>
      <c r="U31" s="1">
        <f>resultatgarderSW!O29</f>
        <v>63.37</v>
      </c>
      <c r="V31" s="1">
        <f>resultatgarderSW!P29</f>
        <v>6.68</v>
      </c>
      <c r="W31" s="1">
        <f>resultatgarderSW!S29</f>
        <v>64.03</v>
      </c>
      <c r="X31" s="1">
        <f>resultatgarderSW!T29</f>
        <v>16.45</v>
      </c>
      <c r="Y31" s="1">
        <f>resultatgarderSW!W29</f>
        <v>63.76</v>
      </c>
      <c r="Z31" s="1">
        <f>resultatgarderSW!X29</f>
        <v>6.5</v>
      </c>
    </row>
    <row r="32" spans="1:26" x14ac:dyDescent="0.25">
      <c r="A32" s="1" t="s">
        <v>16386</v>
      </c>
      <c r="B32" s="1">
        <v>21000</v>
      </c>
      <c r="C32" s="1">
        <f>resultatenleverSW!C31</f>
        <v>72.349999999999994</v>
      </c>
      <c r="D32" s="1">
        <f>resultatenleverSW!D31</f>
        <v>1.59</v>
      </c>
      <c r="E32" s="1">
        <f>resultatenleverSW!G31</f>
        <v>65.73</v>
      </c>
      <c r="F32" s="1">
        <f>resultatenleverSW!H31</f>
        <v>1.64</v>
      </c>
      <c r="G32" s="1">
        <f>resultatenleverSW!K31</f>
        <v>70.53</v>
      </c>
      <c r="H32" s="1">
        <f>resultatenleverSW!L31</f>
        <v>1.79</v>
      </c>
      <c r="I32" s="1">
        <f>resultatenleverSW!O31</f>
        <v>66.06</v>
      </c>
      <c r="J32" s="1">
        <f>resultatenleverSW!P31</f>
        <v>1.65</v>
      </c>
      <c r="K32" s="1">
        <f>resultatenleverSW!S31</f>
        <v>71.52</v>
      </c>
      <c r="L32" s="1">
        <f>resultatenleverSW!T31</f>
        <v>1.56</v>
      </c>
      <c r="M32" s="1">
        <f>resultatenleverSW!W31</f>
        <v>65.56</v>
      </c>
      <c r="N32" s="1">
        <f>resultatenleverSW!X31</f>
        <v>1.52</v>
      </c>
      <c r="O32" s="1">
        <f>resultatgarderSW!C30</f>
        <v>63.31</v>
      </c>
      <c r="P32" s="1">
        <f>resultatgarderSW!D30</f>
        <v>15.52</v>
      </c>
      <c r="Q32" s="1">
        <f>resultatgarderSW!G30</f>
        <v>63.26</v>
      </c>
      <c r="R32" s="1">
        <f>resultatgarderSW!H30</f>
        <v>7</v>
      </c>
      <c r="S32" s="1">
        <f>resultatgarderSW!K30</f>
        <v>63.09</v>
      </c>
      <c r="T32" s="1">
        <f>resultatgarderSW!L30</f>
        <v>13.48</v>
      </c>
      <c r="U32" s="1">
        <f>resultatgarderSW!O30</f>
        <v>63.48</v>
      </c>
      <c r="V32" s="1">
        <f>resultatgarderSW!P30</f>
        <v>6.52</v>
      </c>
      <c r="W32" s="1">
        <f>resultatgarderSW!S30</f>
        <v>63.7</v>
      </c>
      <c r="X32" s="1">
        <f>resultatgarderSW!T30</f>
        <v>15.24</v>
      </c>
      <c r="Y32" s="1">
        <f>resultatgarderSW!W30</f>
        <v>63.76</v>
      </c>
      <c r="Z32" s="1">
        <f>resultatgarderSW!X30</f>
        <v>7.56</v>
      </c>
    </row>
    <row r="33" spans="1:26" x14ac:dyDescent="0.25">
      <c r="A33" s="1" t="s">
        <v>16386</v>
      </c>
      <c r="B33" s="1">
        <v>24000</v>
      </c>
      <c r="C33" s="1">
        <f>resultatenleverSW!C32</f>
        <v>72.52</v>
      </c>
      <c r="D33" s="1">
        <f>resultatenleverSW!D32</f>
        <v>1.58</v>
      </c>
      <c r="E33" s="1">
        <f>resultatenleverSW!G32</f>
        <v>65.400000000000006</v>
      </c>
      <c r="F33" s="1">
        <f>resultatenleverSW!H32</f>
        <v>1.8</v>
      </c>
      <c r="G33" s="1">
        <f>resultatenleverSW!K32</f>
        <v>70.53</v>
      </c>
      <c r="H33" s="1">
        <f>resultatenleverSW!L32</f>
        <v>1.84</v>
      </c>
      <c r="I33" s="1">
        <f>resultatenleverSW!O32</f>
        <v>65.400000000000006</v>
      </c>
      <c r="J33" s="1">
        <f>resultatenleverSW!P32</f>
        <v>1.66</v>
      </c>
      <c r="K33" s="1">
        <f>resultatenleverSW!S32</f>
        <v>71.19</v>
      </c>
      <c r="L33" s="1">
        <f>resultatenleverSW!T32</f>
        <v>1.6</v>
      </c>
      <c r="M33" s="1">
        <f>resultatenleverSW!W32</f>
        <v>65.069999999999993</v>
      </c>
      <c r="N33" s="1">
        <f>resultatenleverSW!X32</f>
        <v>1.51</v>
      </c>
      <c r="O33" s="1">
        <f>resultatgarderSW!C31</f>
        <v>63.37</v>
      </c>
      <c r="P33" s="1">
        <f>resultatgarderSW!D31</f>
        <v>16.149999999999999</v>
      </c>
      <c r="Q33" s="1">
        <f>resultatgarderSW!G31</f>
        <v>63.09</v>
      </c>
      <c r="R33" s="1">
        <f>resultatgarderSW!H31</f>
        <v>6.85</v>
      </c>
      <c r="S33" s="1">
        <f>resultatgarderSW!K31</f>
        <v>63.04</v>
      </c>
      <c r="T33" s="1">
        <f>resultatgarderSW!L31</f>
        <v>14.55</v>
      </c>
      <c r="U33" s="1">
        <f>resultatgarderSW!O31</f>
        <v>63.54</v>
      </c>
      <c r="V33" s="1">
        <f>resultatgarderSW!P31</f>
        <v>7.11</v>
      </c>
      <c r="W33" s="1">
        <f>resultatgarderSW!S31</f>
        <v>63.59</v>
      </c>
      <c r="X33" s="1">
        <f>resultatgarderSW!T31</f>
        <v>15.25</v>
      </c>
      <c r="Y33" s="1">
        <f>resultatgarderSW!W31</f>
        <v>63.92</v>
      </c>
      <c r="Z33" s="1">
        <f>resultatgarderSW!X31</f>
        <v>6.77</v>
      </c>
    </row>
    <row r="34" spans="1:26" x14ac:dyDescent="0.25">
      <c r="A34" s="1" t="s">
        <v>16386</v>
      </c>
      <c r="B34" s="1">
        <v>27000</v>
      </c>
      <c r="C34" s="1">
        <f>resultatenleverSW!C33</f>
        <v>72.19</v>
      </c>
      <c r="D34" s="1">
        <f>resultatenleverSW!D33</f>
        <v>1.58</v>
      </c>
      <c r="E34" s="1">
        <f>resultatenleverSW!G33</f>
        <v>65.400000000000006</v>
      </c>
      <c r="F34" s="1">
        <f>resultatenleverSW!H33</f>
        <v>1.73</v>
      </c>
      <c r="G34" s="1">
        <f>resultatenleverSW!K33</f>
        <v>70.36</v>
      </c>
      <c r="H34" s="1">
        <f>resultatenleverSW!L33</f>
        <v>1.7</v>
      </c>
      <c r="I34" s="1">
        <f>resultatenleverSW!O33</f>
        <v>64.900000000000006</v>
      </c>
      <c r="J34" s="1">
        <f>resultatenleverSW!P33</f>
        <v>1.65</v>
      </c>
      <c r="K34" s="1">
        <f>resultatenleverSW!S33</f>
        <v>71.849999999999994</v>
      </c>
      <c r="L34" s="1">
        <f>resultatenleverSW!T33</f>
        <v>1.62</v>
      </c>
      <c r="M34" s="1">
        <f>resultatenleverSW!W33</f>
        <v>65.400000000000006</v>
      </c>
      <c r="N34" s="1">
        <f>resultatenleverSW!X33</f>
        <v>1.51</v>
      </c>
      <c r="O34" s="1">
        <f>resultatgarderSW!C32</f>
        <v>63.09</v>
      </c>
      <c r="P34" s="1">
        <f>resultatgarderSW!D32</f>
        <v>15.64</v>
      </c>
      <c r="Q34" s="1">
        <f>resultatgarderSW!G32</f>
        <v>63.26</v>
      </c>
      <c r="R34" s="1">
        <f>resultatgarderSW!H32</f>
        <v>6.9</v>
      </c>
      <c r="S34" s="1">
        <f>resultatgarderSW!K32</f>
        <v>63.09</v>
      </c>
      <c r="T34" s="1">
        <f>resultatgarderSW!L32</f>
        <v>14.75</v>
      </c>
      <c r="U34" s="1">
        <f>resultatgarderSW!O32</f>
        <v>63.37</v>
      </c>
      <c r="V34" s="1">
        <f>resultatgarderSW!P32</f>
        <v>6.92</v>
      </c>
      <c r="W34" s="1">
        <f>resultatgarderSW!S32</f>
        <v>63.76</v>
      </c>
      <c r="X34" s="1">
        <f>resultatgarderSW!T32</f>
        <v>15.68</v>
      </c>
      <c r="Y34" s="1">
        <f>resultatgarderSW!W32</f>
        <v>63.7</v>
      </c>
      <c r="Z34" s="1">
        <f>resultatgarderSW!X32</f>
        <v>7.18</v>
      </c>
    </row>
    <row r="35" spans="1:26" x14ac:dyDescent="0.25">
      <c r="A35" s="1" t="s">
        <v>16386</v>
      </c>
      <c r="B35" s="1">
        <v>30000</v>
      </c>
      <c r="C35" s="1">
        <f>resultatenleverSW!C34</f>
        <v>72.349999999999994</v>
      </c>
      <c r="D35" s="1">
        <f>resultatenleverSW!D34</f>
        <v>1.57</v>
      </c>
      <c r="E35" s="1">
        <f>resultatenleverSW!G34</f>
        <v>65.400000000000006</v>
      </c>
      <c r="F35" s="1">
        <f>resultatenleverSW!H34</f>
        <v>1.72</v>
      </c>
      <c r="G35" s="1">
        <f>resultatenleverSW!K34</f>
        <v>69.87</v>
      </c>
      <c r="H35" s="1">
        <f>resultatenleverSW!L34</f>
        <v>1.75</v>
      </c>
      <c r="I35" s="1">
        <f>resultatenleverSW!O34</f>
        <v>63.91</v>
      </c>
      <c r="J35" s="1">
        <f>resultatenleverSW!P34</f>
        <v>1.65</v>
      </c>
      <c r="K35" s="1">
        <f>resultatenleverSW!S34</f>
        <v>71.849999999999994</v>
      </c>
      <c r="L35" s="1">
        <f>resultatenleverSW!T34</f>
        <v>1.65</v>
      </c>
      <c r="M35" s="1">
        <f>resultatenleverSW!W34</f>
        <v>65.069999999999993</v>
      </c>
      <c r="N35" s="1">
        <f>resultatenleverSW!X34</f>
        <v>1.5</v>
      </c>
      <c r="O35" s="1">
        <f>resultatgarderSW!C33</f>
        <v>63.37</v>
      </c>
      <c r="P35" s="1">
        <f>resultatgarderSW!D33</f>
        <v>16.46</v>
      </c>
      <c r="Q35" s="1">
        <f>resultatgarderSW!G33</f>
        <v>63.48</v>
      </c>
      <c r="R35" s="1">
        <f>resultatgarderSW!H33</f>
        <v>6.99</v>
      </c>
      <c r="S35" s="1">
        <f>resultatgarderSW!K33</f>
        <v>63.31</v>
      </c>
      <c r="T35" s="1">
        <f>resultatgarderSW!L33</f>
        <v>14.92</v>
      </c>
      <c r="U35" s="1">
        <f>resultatgarderSW!O33</f>
        <v>63.26</v>
      </c>
      <c r="V35" s="1">
        <f>resultatgarderSW!P33</f>
        <v>7.04</v>
      </c>
      <c r="W35" s="1">
        <f>resultatgarderSW!S33</f>
        <v>64.14</v>
      </c>
      <c r="X35" s="1">
        <f>resultatgarderSW!T33</f>
        <v>17.18</v>
      </c>
      <c r="Y35" s="1">
        <f>resultatgarderSW!W33</f>
        <v>63.98</v>
      </c>
      <c r="Z35" s="1">
        <f>resultatgarderSW!X33</f>
        <v>7.17</v>
      </c>
    </row>
    <row r="36" spans="1:26" x14ac:dyDescent="0.25">
      <c r="A36" s="1"/>
      <c r="B36" s="1"/>
      <c r="C36" s="1">
        <f>MAX(train_cln_1T_nrm_1_AP_resultatenleverSW_CountVect_LR_csvcsv5[Précision])</f>
        <v>73.180000000000007</v>
      </c>
      <c r="D36" s="1">
        <f>MAX(train_cln_1T_nrm_1_AP_resultatenleverSW_CountVect_LR_csvcsv5[Test_time])</f>
        <v>1.84</v>
      </c>
      <c r="E36" s="1">
        <f>MAX(train_cln_1T_nrm_1_AP_resultatenleverSW_CountVect_LR_csvcsv5[Précision2])</f>
        <v>70.03</v>
      </c>
      <c r="F36" s="1">
        <f>MAX(train_cln_1T_nrm_1_AP_resultatenleverSW_CountVect_LR_csvcsv5[Test_time3])</f>
        <v>1.8</v>
      </c>
      <c r="G36" s="1">
        <f>MAX(train_cln_1T_nrm_1_AP_resultatenleverSW_CountVect_LR_csvcsv5[Précision4])</f>
        <v>71.849999999999994</v>
      </c>
      <c r="H36" s="1">
        <f>MAX(train_cln_1T_nrm_1_AP_resultatenleverSW_CountVect_LR_csvcsv5[Test_time5])</f>
        <v>1.87</v>
      </c>
      <c r="I36" s="1">
        <f>MAX(train_cln_1T_nrm_1_AP_resultatenleverSW_CountVect_LR_csvcsv5[Précision6])</f>
        <v>69.37</v>
      </c>
      <c r="J36" s="1">
        <f>MAX(train_cln_1T_nrm_1_AP_resultatenleverSW_CountVect_LR_csvcsv5[Test_time7])</f>
        <v>1.74</v>
      </c>
      <c r="K36" s="1">
        <f>MAX(train_cln_1T_nrm_1_AP_resultatenleverSW_CountVect_LR_csvcsv5[Précision8])</f>
        <v>72.680000000000007</v>
      </c>
      <c r="L36" s="1">
        <f>MAX(train_cln_1T_nrm_1_AP_resultatenleverSW_CountVect_LR_csvcsv5[Test_time9])</f>
        <v>1.65</v>
      </c>
      <c r="M36" s="1">
        <f>MAX(train_cln_1T_nrm_1_AP_resultatenleverSW_CountVect_LR_csvcsv5[Précision10])</f>
        <v>70.03</v>
      </c>
      <c r="N36" s="1">
        <f>MAX(train_cln_1T_nrm_1_AP_resultatenleverSW_CountVect_LR_csvcsv5[Test_time11])</f>
        <v>1.61</v>
      </c>
      <c r="O36" s="1">
        <f>MAX(Tableau1[Précision])</f>
        <v>63.87</v>
      </c>
      <c r="P36" s="1">
        <f>MAX(Tableau1[Test_time])</f>
        <v>16.46</v>
      </c>
      <c r="Q36" s="1">
        <f>MAX(Tableau1[Précision2])</f>
        <v>63.81</v>
      </c>
      <c r="R36" s="1">
        <f>MAX(Tableau1[Test_time3])</f>
        <v>7</v>
      </c>
      <c r="S36" s="1">
        <f>MAX(Tableau1[Précision4])</f>
        <v>63.81</v>
      </c>
      <c r="T36" s="1">
        <f>MAX(Tableau1[Test_time5])</f>
        <v>14.92</v>
      </c>
      <c r="U36" s="1">
        <f>MAX(Tableau1[Précision6])</f>
        <v>63.81</v>
      </c>
      <c r="V36" s="1">
        <f>MAX(Tableau1[Test_time7])</f>
        <v>7.11</v>
      </c>
      <c r="W36" s="1">
        <f>MAX(Tableau1[Précision8])</f>
        <v>64.31</v>
      </c>
      <c r="X36" s="1">
        <f>MAX(Tableau1[Test_time9])</f>
        <v>17.18</v>
      </c>
      <c r="Y36" s="1">
        <f>MAX(Tableau1[Précision10])</f>
        <v>64.09</v>
      </c>
      <c r="Z36" s="1">
        <f>MAX(Tableau1[Test_time11])</f>
        <v>7.56</v>
      </c>
    </row>
    <row r="37" spans="1:26" x14ac:dyDescent="0.25">
      <c r="B37" s="8" t="s">
        <v>16403</v>
      </c>
      <c r="C37" s="8"/>
      <c r="D37" s="8"/>
      <c r="E37" s="8"/>
      <c r="F37" s="8"/>
      <c r="G37" s="8"/>
      <c r="H37" s="8" t="s">
        <v>16409</v>
      </c>
      <c r="I37" s="8"/>
      <c r="J37" s="8"/>
      <c r="K37" s="8"/>
      <c r="L37" s="8"/>
      <c r="M37" s="8"/>
    </row>
    <row r="38" spans="1:26" x14ac:dyDescent="0.25">
      <c r="B38" s="8" t="s">
        <v>4</v>
      </c>
      <c r="C38" s="8"/>
      <c r="D38" s="8" t="s">
        <v>5</v>
      </c>
      <c r="E38" s="8"/>
      <c r="F38" s="8" t="s">
        <v>6</v>
      </c>
      <c r="G38" s="8"/>
      <c r="H38" s="8" t="s">
        <v>4</v>
      </c>
      <c r="I38" s="8"/>
      <c r="J38" s="8" t="s">
        <v>5</v>
      </c>
      <c r="K38" s="8"/>
      <c r="L38" s="8" t="s">
        <v>6</v>
      </c>
      <c r="M38" s="8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0.63</v>
      </c>
      <c r="C41">
        <f>MAX(F6:F15)</f>
        <v>0.57999999999999996</v>
      </c>
      <c r="D41">
        <f>MAX(H6:H15)</f>
        <v>0.68</v>
      </c>
      <c r="E41">
        <f>MAX(J6:J15)</f>
        <v>0.57999999999999996</v>
      </c>
      <c r="F41">
        <f>MAX(L6:L15)</f>
        <v>0.56000000000000005</v>
      </c>
      <c r="G41">
        <f>MAX(N6:N15)</f>
        <v>0.63</v>
      </c>
      <c r="H41">
        <f>MAX(L6:L15)</f>
        <v>0.56000000000000005</v>
      </c>
      <c r="I41">
        <f>MAX(P6:P15)</f>
        <v>8.35</v>
      </c>
      <c r="J41">
        <f>MAX(T6:T15)</f>
        <v>7.19</v>
      </c>
      <c r="K41">
        <f>MAX(V6:V15)</f>
        <v>4.45</v>
      </c>
      <c r="L41">
        <f>MAX(X6:X15)</f>
        <v>7.98</v>
      </c>
      <c r="M41">
        <f>MAX(Z6:Z15)</f>
        <v>4.3099999999999996</v>
      </c>
    </row>
    <row r="42" spans="1:26" x14ac:dyDescent="0.25">
      <c r="A42" s="7" t="s">
        <v>16385</v>
      </c>
      <c r="B42">
        <f>MAX(D16:D25)</f>
        <v>1.24</v>
      </c>
      <c r="C42">
        <f>MAX(F16:F25)</f>
        <v>1.17</v>
      </c>
      <c r="D42">
        <f>MAX(H16:H25)</f>
        <v>1.31</v>
      </c>
      <c r="E42">
        <f>MAX(J16:J25)</f>
        <v>1.1599999999999999</v>
      </c>
      <c r="F42">
        <f>MAX(L16:L25)</f>
        <v>1.1499999999999999</v>
      </c>
      <c r="G42">
        <f>MAX(N16:N25)</f>
        <v>1.1599999999999999</v>
      </c>
      <c r="H42">
        <f>MAX(L16:L25)</f>
        <v>1.1499999999999999</v>
      </c>
      <c r="I42">
        <f>MAX(P16:P25)</f>
        <v>13.35</v>
      </c>
      <c r="J42">
        <f>MAX(T16:T25)</f>
        <v>12.93</v>
      </c>
      <c r="K42">
        <f>MAX(V16:V25)</f>
        <v>6.27</v>
      </c>
      <c r="L42">
        <f>MAX(X16:X25)</f>
        <v>13.02</v>
      </c>
      <c r="M42">
        <f>MAX(Z16:Z25)</f>
        <v>6</v>
      </c>
    </row>
    <row r="43" spans="1:26" x14ac:dyDescent="0.25">
      <c r="A43" s="6" t="s">
        <v>16386</v>
      </c>
      <c r="B43">
        <f>MAX(D26:D35)</f>
        <v>1.84</v>
      </c>
      <c r="C43">
        <f>MAX(F26:F35)</f>
        <v>1.8</v>
      </c>
      <c r="D43">
        <f>MAX(H26:H35)</f>
        <v>1.87</v>
      </c>
      <c r="E43">
        <f>MAX(J26:J35)</f>
        <v>1.74</v>
      </c>
      <c r="F43">
        <f>MAX(H26:H35)</f>
        <v>1.87</v>
      </c>
      <c r="G43">
        <f>MAX(L26:L35)</f>
        <v>1.65</v>
      </c>
      <c r="H43">
        <f>MAX(N26:N35)</f>
        <v>1.61</v>
      </c>
      <c r="I43">
        <f>MAX(P26:P35)</f>
        <v>16.46</v>
      </c>
      <c r="J43">
        <f>MAX(T26:T35)</f>
        <v>14.92</v>
      </c>
      <c r="K43">
        <f>MAX(V26:V35)</f>
        <v>7.11</v>
      </c>
      <c r="L43">
        <f>MAX(X26:X35)</f>
        <v>17.18</v>
      </c>
      <c r="M43">
        <f>MAX(Z26:Z35)</f>
        <v>7.56</v>
      </c>
    </row>
  </sheetData>
  <mergeCells count="29">
    <mergeCell ref="B37:G37"/>
    <mergeCell ref="H37:M37"/>
    <mergeCell ref="B38:C38"/>
    <mergeCell ref="D38:E38"/>
    <mergeCell ref="F38:G38"/>
    <mergeCell ref="H38:I38"/>
    <mergeCell ref="J38:K38"/>
    <mergeCell ref="L38:M38"/>
    <mergeCell ref="O4:P4"/>
    <mergeCell ref="Q4:R4"/>
    <mergeCell ref="S4:T4"/>
    <mergeCell ref="U4:V4"/>
    <mergeCell ref="W4:X4"/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U4" sqref="A4:XFD35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8" t="s">
        <v>4</v>
      </c>
      <c r="B2" s="8"/>
      <c r="C2" s="8"/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  <c r="O2" s="8"/>
      <c r="P2" s="8"/>
      <c r="Q2" s="8" t="s">
        <v>6</v>
      </c>
      <c r="R2" s="8"/>
      <c r="S2" s="8"/>
      <c r="T2" s="8"/>
      <c r="U2" s="8"/>
      <c r="V2" s="8"/>
      <c r="W2" s="8"/>
      <c r="X2" s="8"/>
    </row>
    <row r="3" spans="1:16384" x14ac:dyDescent="0.25">
      <c r="A3" s="8" t="s">
        <v>16391</v>
      </c>
      <c r="B3" s="8"/>
      <c r="C3" s="8"/>
      <c r="D3" s="8"/>
      <c r="E3" s="8" t="s">
        <v>16392</v>
      </c>
      <c r="F3" s="8"/>
      <c r="G3" s="8"/>
      <c r="H3" s="8"/>
      <c r="I3" s="8" t="s">
        <v>16391</v>
      </c>
      <c r="J3" s="8"/>
      <c r="K3" s="8"/>
      <c r="L3" s="8"/>
      <c r="M3" s="8" t="s">
        <v>16392</v>
      </c>
      <c r="N3" s="8"/>
      <c r="O3" s="8"/>
      <c r="P3" s="8"/>
      <c r="Q3" s="8" t="s">
        <v>16391</v>
      </c>
      <c r="R3" s="8"/>
      <c r="S3" s="8"/>
      <c r="T3" s="8"/>
      <c r="U3" s="8" t="s">
        <v>16392</v>
      </c>
      <c r="V3" s="8"/>
      <c r="W3" s="8"/>
      <c r="X3" s="8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72.52</v>
      </c>
      <c r="D5">
        <v>0.55000000000000004</v>
      </c>
      <c r="E5">
        <v>1</v>
      </c>
      <c r="F5">
        <v>3000</v>
      </c>
      <c r="G5">
        <v>69.37</v>
      </c>
      <c r="H5">
        <v>0.53</v>
      </c>
      <c r="I5">
        <v>1</v>
      </c>
      <c r="J5">
        <v>3000</v>
      </c>
      <c r="K5">
        <v>69.7</v>
      </c>
      <c r="L5">
        <v>0.56000000000000005</v>
      </c>
      <c r="M5">
        <v>1</v>
      </c>
      <c r="N5">
        <v>3000</v>
      </c>
      <c r="O5">
        <v>69.37</v>
      </c>
      <c r="P5">
        <v>0.57999999999999996</v>
      </c>
      <c r="Q5">
        <v>1</v>
      </c>
      <c r="R5">
        <v>3000</v>
      </c>
      <c r="S5">
        <v>70.86</v>
      </c>
      <c r="T5">
        <v>0.55000000000000004</v>
      </c>
      <c r="U5">
        <v>1</v>
      </c>
      <c r="V5">
        <v>3000</v>
      </c>
      <c r="W5">
        <v>69.540000000000006</v>
      </c>
      <c r="X5">
        <v>0.59</v>
      </c>
    </row>
    <row r="6" spans="1:16384" x14ac:dyDescent="0.25">
      <c r="A6">
        <v>1</v>
      </c>
      <c r="B6">
        <v>6000</v>
      </c>
      <c r="C6">
        <v>71.19</v>
      </c>
      <c r="D6">
        <v>0.59</v>
      </c>
      <c r="E6">
        <v>1</v>
      </c>
      <c r="F6">
        <v>6000</v>
      </c>
      <c r="G6">
        <v>67.22</v>
      </c>
      <c r="H6">
        <v>0.56000000000000005</v>
      </c>
      <c r="I6">
        <v>1</v>
      </c>
      <c r="J6">
        <v>6000</v>
      </c>
      <c r="K6">
        <v>70.7</v>
      </c>
      <c r="L6">
        <v>0.61</v>
      </c>
      <c r="M6">
        <v>1</v>
      </c>
      <c r="N6">
        <v>6000</v>
      </c>
      <c r="O6">
        <v>66.39</v>
      </c>
      <c r="P6">
        <v>0.56999999999999995</v>
      </c>
      <c r="Q6">
        <v>1</v>
      </c>
      <c r="R6">
        <v>6000</v>
      </c>
      <c r="S6">
        <v>71.36</v>
      </c>
      <c r="T6">
        <v>0.54</v>
      </c>
      <c r="U6">
        <v>1</v>
      </c>
      <c r="V6">
        <v>6000</v>
      </c>
      <c r="W6">
        <v>67.72</v>
      </c>
      <c r="X6">
        <v>0.54</v>
      </c>
    </row>
    <row r="7" spans="1:16384" x14ac:dyDescent="0.25">
      <c r="A7">
        <v>1</v>
      </c>
      <c r="B7">
        <v>9000</v>
      </c>
      <c r="C7">
        <v>71.69</v>
      </c>
      <c r="D7">
        <v>0.63</v>
      </c>
      <c r="E7">
        <v>1</v>
      </c>
      <c r="F7">
        <v>9000</v>
      </c>
      <c r="G7">
        <v>65.23</v>
      </c>
      <c r="H7">
        <v>0.54</v>
      </c>
      <c r="I7">
        <v>1</v>
      </c>
      <c r="J7">
        <v>9000</v>
      </c>
      <c r="K7">
        <v>71.52</v>
      </c>
      <c r="L7">
        <v>0.63</v>
      </c>
      <c r="M7">
        <v>1</v>
      </c>
      <c r="N7">
        <v>9000</v>
      </c>
      <c r="O7">
        <v>64.569999999999993</v>
      </c>
      <c r="P7">
        <v>0.54</v>
      </c>
      <c r="Q7">
        <v>1</v>
      </c>
      <c r="R7">
        <v>9000</v>
      </c>
      <c r="S7">
        <v>71.849999999999994</v>
      </c>
      <c r="T7">
        <v>0.54</v>
      </c>
      <c r="U7">
        <v>1</v>
      </c>
      <c r="V7">
        <v>9000</v>
      </c>
      <c r="W7">
        <v>66.06</v>
      </c>
      <c r="X7">
        <v>0.55000000000000004</v>
      </c>
    </row>
    <row r="8" spans="1:16384" x14ac:dyDescent="0.25">
      <c r="A8">
        <v>1</v>
      </c>
      <c r="B8">
        <v>12000</v>
      </c>
      <c r="C8">
        <v>72.52</v>
      </c>
      <c r="D8">
        <v>0.62</v>
      </c>
      <c r="E8">
        <v>1</v>
      </c>
      <c r="F8">
        <v>12000</v>
      </c>
      <c r="G8">
        <v>64.400000000000006</v>
      </c>
      <c r="H8">
        <v>0.57999999999999996</v>
      </c>
      <c r="I8">
        <v>1</v>
      </c>
      <c r="J8">
        <v>12000</v>
      </c>
      <c r="K8">
        <v>71.849999999999994</v>
      </c>
      <c r="L8">
        <v>0.65</v>
      </c>
      <c r="M8">
        <v>1</v>
      </c>
      <c r="N8">
        <v>12000</v>
      </c>
      <c r="O8">
        <v>64.239999999999995</v>
      </c>
      <c r="P8">
        <v>0.54</v>
      </c>
      <c r="Q8">
        <v>1</v>
      </c>
      <c r="R8">
        <v>12000</v>
      </c>
      <c r="S8">
        <v>72.52</v>
      </c>
      <c r="T8">
        <v>0.55000000000000004</v>
      </c>
      <c r="U8">
        <v>1</v>
      </c>
      <c r="V8">
        <v>12000</v>
      </c>
      <c r="W8">
        <v>65.400000000000006</v>
      </c>
      <c r="X8">
        <v>0.54</v>
      </c>
    </row>
    <row r="9" spans="1:16384" x14ac:dyDescent="0.25">
      <c r="A9">
        <v>1</v>
      </c>
      <c r="B9">
        <v>15000</v>
      </c>
      <c r="C9">
        <v>72.849999999999994</v>
      </c>
      <c r="D9">
        <v>0.56999999999999995</v>
      </c>
      <c r="E9">
        <v>1</v>
      </c>
      <c r="F9">
        <v>15000</v>
      </c>
      <c r="G9">
        <v>64.239999999999995</v>
      </c>
      <c r="H9">
        <v>0.55000000000000004</v>
      </c>
      <c r="I9">
        <v>1</v>
      </c>
      <c r="J9">
        <v>15000</v>
      </c>
      <c r="K9">
        <v>71.849999999999994</v>
      </c>
      <c r="L9">
        <v>0.68</v>
      </c>
      <c r="M9">
        <v>1</v>
      </c>
      <c r="N9">
        <v>15000</v>
      </c>
      <c r="O9">
        <v>64.239999999999995</v>
      </c>
      <c r="P9">
        <v>0.56000000000000005</v>
      </c>
      <c r="Q9">
        <v>1</v>
      </c>
      <c r="R9">
        <v>15000</v>
      </c>
      <c r="S9">
        <v>72.680000000000007</v>
      </c>
      <c r="T9">
        <v>0.56000000000000005</v>
      </c>
      <c r="U9">
        <v>1</v>
      </c>
      <c r="V9">
        <v>15000</v>
      </c>
      <c r="W9">
        <v>65.23</v>
      </c>
      <c r="X9">
        <v>0.56000000000000005</v>
      </c>
    </row>
    <row r="10" spans="1:16384" x14ac:dyDescent="0.25">
      <c r="A10">
        <v>1</v>
      </c>
      <c r="B10">
        <v>18000</v>
      </c>
      <c r="C10">
        <v>72.849999999999994</v>
      </c>
      <c r="D10">
        <v>0.59</v>
      </c>
      <c r="E10">
        <v>1</v>
      </c>
      <c r="F10">
        <v>18000</v>
      </c>
      <c r="G10">
        <v>64.239999999999995</v>
      </c>
      <c r="H10">
        <v>0.56000000000000005</v>
      </c>
      <c r="I10">
        <v>1</v>
      </c>
      <c r="J10">
        <v>18000</v>
      </c>
      <c r="K10">
        <v>71.849999999999994</v>
      </c>
      <c r="L10">
        <v>0.64</v>
      </c>
      <c r="M10">
        <v>1</v>
      </c>
      <c r="N10">
        <v>18000</v>
      </c>
      <c r="O10">
        <v>64.239999999999995</v>
      </c>
      <c r="P10">
        <v>0.54</v>
      </c>
      <c r="Q10">
        <v>1</v>
      </c>
      <c r="R10">
        <v>18000</v>
      </c>
      <c r="S10">
        <v>72.680000000000007</v>
      </c>
      <c r="T10">
        <v>0.55000000000000004</v>
      </c>
      <c r="U10">
        <v>1</v>
      </c>
      <c r="V10">
        <v>18000</v>
      </c>
      <c r="W10">
        <v>65.23</v>
      </c>
      <c r="X10">
        <v>0.56999999999999995</v>
      </c>
    </row>
    <row r="11" spans="1:16384" x14ac:dyDescent="0.25">
      <c r="A11">
        <v>1</v>
      </c>
      <c r="B11">
        <v>21000</v>
      </c>
      <c r="C11">
        <v>72.849999999999994</v>
      </c>
      <c r="D11">
        <v>0.56000000000000005</v>
      </c>
      <c r="E11">
        <v>1</v>
      </c>
      <c r="F11">
        <v>21000</v>
      </c>
      <c r="G11">
        <v>64.239999999999995</v>
      </c>
      <c r="H11">
        <v>0.54</v>
      </c>
      <c r="I11">
        <v>1</v>
      </c>
      <c r="J11">
        <v>21000</v>
      </c>
      <c r="K11">
        <v>71.849999999999994</v>
      </c>
      <c r="L11">
        <v>0.65</v>
      </c>
      <c r="M11">
        <v>1</v>
      </c>
      <c r="N11">
        <v>21000</v>
      </c>
      <c r="O11">
        <v>64.239999999999995</v>
      </c>
      <c r="P11">
        <v>0.54</v>
      </c>
      <c r="Q11">
        <v>1</v>
      </c>
      <c r="R11">
        <v>21000</v>
      </c>
      <c r="S11">
        <v>72.680000000000007</v>
      </c>
      <c r="T11">
        <v>0.55000000000000004</v>
      </c>
      <c r="U11">
        <v>1</v>
      </c>
      <c r="V11">
        <v>21000</v>
      </c>
      <c r="W11">
        <v>65.23</v>
      </c>
      <c r="X11">
        <v>0.63</v>
      </c>
    </row>
    <row r="12" spans="1:16384" x14ac:dyDescent="0.25">
      <c r="A12">
        <v>1</v>
      </c>
      <c r="B12">
        <v>24000</v>
      </c>
      <c r="C12">
        <v>72.849999999999994</v>
      </c>
      <c r="D12">
        <v>0.55000000000000004</v>
      </c>
      <c r="E12">
        <v>1</v>
      </c>
      <c r="F12">
        <v>24000</v>
      </c>
      <c r="G12">
        <v>64.239999999999995</v>
      </c>
      <c r="H12">
        <v>0.55000000000000004</v>
      </c>
      <c r="I12">
        <v>1</v>
      </c>
      <c r="J12">
        <v>24000</v>
      </c>
      <c r="K12">
        <v>71.849999999999994</v>
      </c>
      <c r="L12">
        <v>0.64</v>
      </c>
      <c r="M12">
        <v>1</v>
      </c>
      <c r="N12">
        <v>24000</v>
      </c>
      <c r="O12">
        <v>64.239999999999995</v>
      </c>
      <c r="P12">
        <v>0.55000000000000004</v>
      </c>
      <c r="Q12">
        <v>1</v>
      </c>
      <c r="R12">
        <v>24000</v>
      </c>
      <c r="S12">
        <v>72.680000000000007</v>
      </c>
      <c r="T12">
        <v>0.56000000000000005</v>
      </c>
      <c r="U12">
        <v>1</v>
      </c>
      <c r="V12">
        <v>24000</v>
      </c>
      <c r="W12">
        <v>65.23</v>
      </c>
      <c r="X12">
        <v>0.54</v>
      </c>
    </row>
    <row r="13" spans="1:16384" x14ac:dyDescent="0.25">
      <c r="A13">
        <v>1</v>
      </c>
      <c r="B13">
        <v>27000</v>
      </c>
      <c r="C13">
        <v>72.849999999999994</v>
      </c>
      <c r="D13">
        <v>0.53</v>
      </c>
      <c r="E13">
        <v>1</v>
      </c>
      <c r="F13">
        <v>27000</v>
      </c>
      <c r="G13">
        <v>64.239999999999995</v>
      </c>
      <c r="H13">
        <v>0.55000000000000004</v>
      </c>
      <c r="I13">
        <v>1</v>
      </c>
      <c r="J13">
        <v>27000</v>
      </c>
      <c r="K13">
        <v>71.849999999999994</v>
      </c>
      <c r="L13">
        <v>0.63</v>
      </c>
      <c r="M13">
        <v>1</v>
      </c>
      <c r="N13">
        <v>27000</v>
      </c>
      <c r="O13">
        <v>64.239999999999995</v>
      </c>
      <c r="P13">
        <v>0.56999999999999995</v>
      </c>
      <c r="Q13">
        <v>1</v>
      </c>
      <c r="R13">
        <v>27000</v>
      </c>
      <c r="S13">
        <v>72.680000000000007</v>
      </c>
      <c r="T13">
        <v>0.55000000000000004</v>
      </c>
      <c r="U13">
        <v>1</v>
      </c>
      <c r="V13">
        <v>27000</v>
      </c>
      <c r="W13">
        <v>65.23</v>
      </c>
      <c r="X13">
        <v>0.54</v>
      </c>
    </row>
    <row r="14" spans="1:16384" x14ac:dyDescent="0.25">
      <c r="A14">
        <v>1</v>
      </c>
      <c r="B14">
        <v>30000</v>
      </c>
      <c r="C14">
        <v>72.849999999999994</v>
      </c>
      <c r="D14">
        <v>0.54</v>
      </c>
      <c r="E14">
        <v>1</v>
      </c>
      <c r="F14">
        <v>30000</v>
      </c>
      <c r="G14">
        <v>64.239999999999995</v>
      </c>
      <c r="H14">
        <v>0.54</v>
      </c>
      <c r="I14">
        <v>1</v>
      </c>
      <c r="J14">
        <v>30000</v>
      </c>
      <c r="K14">
        <v>71.849999999999994</v>
      </c>
      <c r="L14">
        <v>0.65</v>
      </c>
      <c r="M14">
        <v>1</v>
      </c>
      <c r="N14">
        <v>30000</v>
      </c>
      <c r="O14">
        <v>64.239999999999995</v>
      </c>
      <c r="P14">
        <v>0.54</v>
      </c>
      <c r="Q14">
        <v>1</v>
      </c>
      <c r="R14">
        <v>30000</v>
      </c>
      <c r="S14">
        <v>72.680000000000007</v>
      </c>
      <c r="T14">
        <v>0.56000000000000005</v>
      </c>
      <c r="U14">
        <v>1</v>
      </c>
      <c r="V14">
        <v>30000</v>
      </c>
      <c r="W14">
        <v>65.23</v>
      </c>
      <c r="X14">
        <v>0.56999999999999995</v>
      </c>
    </row>
    <row r="15" spans="1:16384" x14ac:dyDescent="0.25">
      <c r="A15">
        <v>2</v>
      </c>
      <c r="B15">
        <v>3000</v>
      </c>
      <c r="C15">
        <v>72.349999999999994</v>
      </c>
      <c r="D15">
        <v>1.1000000000000001</v>
      </c>
      <c r="E15">
        <v>2</v>
      </c>
      <c r="F15">
        <v>3000</v>
      </c>
      <c r="G15">
        <v>69.87</v>
      </c>
      <c r="H15">
        <v>1.0900000000000001</v>
      </c>
      <c r="I15">
        <v>2</v>
      </c>
      <c r="J15">
        <v>3000</v>
      </c>
      <c r="K15">
        <v>70.03</v>
      </c>
      <c r="L15">
        <v>1.1599999999999999</v>
      </c>
      <c r="M15">
        <v>2</v>
      </c>
      <c r="N15">
        <v>3000</v>
      </c>
      <c r="O15">
        <v>69.37</v>
      </c>
      <c r="P15">
        <v>1.1000000000000001</v>
      </c>
      <c r="Q15">
        <v>2</v>
      </c>
      <c r="R15">
        <v>3000</v>
      </c>
      <c r="S15">
        <v>71.52</v>
      </c>
      <c r="T15">
        <v>1.1000000000000001</v>
      </c>
      <c r="U15">
        <v>2</v>
      </c>
      <c r="V15">
        <v>3000</v>
      </c>
      <c r="W15">
        <v>70.03</v>
      </c>
      <c r="X15">
        <v>1.04</v>
      </c>
    </row>
    <row r="16" spans="1:16384" x14ac:dyDescent="0.25">
      <c r="A16">
        <v>2</v>
      </c>
      <c r="B16">
        <v>6000</v>
      </c>
      <c r="C16">
        <v>71.69</v>
      </c>
      <c r="D16">
        <v>1.1100000000000001</v>
      </c>
      <c r="E16">
        <v>2</v>
      </c>
      <c r="F16">
        <v>6000</v>
      </c>
      <c r="G16">
        <v>68.209999999999994</v>
      </c>
      <c r="H16">
        <v>1.1000000000000001</v>
      </c>
      <c r="I16">
        <v>2</v>
      </c>
      <c r="J16">
        <v>6000</v>
      </c>
      <c r="K16">
        <v>70.53</v>
      </c>
      <c r="L16">
        <v>1.25</v>
      </c>
      <c r="M16">
        <v>2</v>
      </c>
      <c r="N16">
        <v>6000</v>
      </c>
      <c r="O16">
        <v>66.89</v>
      </c>
      <c r="P16">
        <v>1.1000000000000001</v>
      </c>
      <c r="Q16">
        <v>2</v>
      </c>
      <c r="R16">
        <v>6000</v>
      </c>
      <c r="S16">
        <v>71.52</v>
      </c>
      <c r="T16">
        <v>1.05</v>
      </c>
      <c r="U16">
        <v>2</v>
      </c>
      <c r="V16">
        <v>6000</v>
      </c>
      <c r="W16">
        <v>68.709999999999994</v>
      </c>
      <c r="X16">
        <v>1.08</v>
      </c>
    </row>
    <row r="17" spans="1:24" x14ac:dyDescent="0.25">
      <c r="A17">
        <v>2</v>
      </c>
      <c r="B17">
        <v>9000</v>
      </c>
      <c r="C17">
        <v>72.849999999999994</v>
      </c>
      <c r="D17">
        <v>1.1200000000000001</v>
      </c>
      <c r="E17">
        <v>2</v>
      </c>
      <c r="F17">
        <v>9000</v>
      </c>
      <c r="G17">
        <v>67.05</v>
      </c>
      <c r="H17">
        <v>1.1200000000000001</v>
      </c>
      <c r="I17">
        <v>2</v>
      </c>
      <c r="J17">
        <v>9000</v>
      </c>
      <c r="K17">
        <v>71.19</v>
      </c>
      <c r="L17">
        <v>1.31</v>
      </c>
      <c r="M17">
        <v>2</v>
      </c>
      <c r="N17">
        <v>9000</v>
      </c>
      <c r="O17">
        <v>66.72</v>
      </c>
      <c r="P17">
        <v>1.1000000000000001</v>
      </c>
      <c r="Q17">
        <v>2</v>
      </c>
      <c r="R17">
        <v>9000</v>
      </c>
      <c r="S17">
        <v>72.02</v>
      </c>
      <c r="T17">
        <v>1.05</v>
      </c>
      <c r="U17">
        <v>2</v>
      </c>
      <c r="V17">
        <v>9000</v>
      </c>
      <c r="W17">
        <v>66.56</v>
      </c>
      <c r="X17">
        <v>1.05</v>
      </c>
    </row>
    <row r="18" spans="1:24" x14ac:dyDescent="0.25">
      <c r="A18">
        <v>2</v>
      </c>
      <c r="B18">
        <v>12000</v>
      </c>
      <c r="C18">
        <v>73.180000000000007</v>
      </c>
      <c r="D18">
        <v>1.1200000000000001</v>
      </c>
      <c r="E18">
        <v>2</v>
      </c>
      <c r="F18">
        <v>12000</v>
      </c>
      <c r="G18">
        <v>66.89</v>
      </c>
      <c r="H18">
        <v>1.1100000000000001</v>
      </c>
      <c r="I18">
        <v>2</v>
      </c>
      <c r="J18">
        <v>12000</v>
      </c>
      <c r="K18">
        <v>70.86</v>
      </c>
      <c r="L18">
        <v>1.22</v>
      </c>
      <c r="M18">
        <v>2</v>
      </c>
      <c r="N18">
        <v>12000</v>
      </c>
      <c r="O18">
        <v>65.56</v>
      </c>
      <c r="P18">
        <v>1.1000000000000001</v>
      </c>
      <c r="Q18">
        <v>2</v>
      </c>
      <c r="R18">
        <v>12000</v>
      </c>
      <c r="S18">
        <v>71.849999999999994</v>
      </c>
      <c r="T18">
        <v>1.1499999999999999</v>
      </c>
      <c r="U18">
        <v>2</v>
      </c>
      <c r="V18">
        <v>12000</v>
      </c>
      <c r="W18">
        <v>65.73</v>
      </c>
      <c r="X18">
        <v>1.04</v>
      </c>
    </row>
    <row r="19" spans="1:24" x14ac:dyDescent="0.25">
      <c r="A19">
        <v>2</v>
      </c>
      <c r="B19">
        <v>15000</v>
      </c>
      <c r="C19">
        <v>73.010000000000005</v>
      </c>
      <c r="D19">
        <v>1.1200000000000001</v>
      </c>
      <c r="E19">
        <v>2</v>
      </c>
      <c r="F19">
        <v>15000</v>
      </c>
      <c r="G19">
        <v>66.89</v>
      </c>
      <c r="H19">
        <v>1.1399999999999999</v>
      </c>
      <c r="I19">
        <v>2</v>
      </c>
      <c r="J19">
        <v>15000</v>
      </c>
      <c r="K19">
        <v>70.7</v>
      </c>
      <c r="L19">
        <v>1.24</v>
      </c>
      <c r="M19">
        <v>2</v>
      </c>
      <c r="N19">
        <v>15000</v>
      </c>
      <c r="O19">
        <v>66.39</v>
      </c>
      <c r="P19">
        <v>1.1000000000000001</v>
      </c>
      <c r="Q19">
        <v>2</v>
      </c>
      <c r="R19">
        <v>15000</v>
      </c>
      <c r="S19">
        <v>72.02</v>
      </c>
      <c r="T19">
        <v>1.07</v>
      </c>
      <c r="U19">
        <v>2</v>
      </c>
      <c r="V19">
        <v>15000</v>
      </c>
      <c r="W19">
        <v>66.23</v>
      </c>
      <c r="X19">
        <v>1.1599999999999999</v>
      </c>
    </row>
    <row r="20" spans="1:24" x14ac:dyDescent="0.25">
      <c r="A20">
        <v>2</v>
      </c>
      <c r="B20">
        <v>18000</v>
      </c>
      <c r="C20">
        <v>72.19</v>
      </c>
      <c r="D20">
        <v>1.0900000000000001</v>
      </c>
      <c r="E20">
        <v>2</v>
      </c>
      <c r="F20">
        <v>18000</v>
      </c>
      <c r="G20">
        <v>66.23</v>
      </c>
      <c r="H20">
        <v>1.1499999999999999</v>
      </c>
      <c r="I20">
        <v>2</v>
      </c>
      <c r="J20">
        <v>18000</v>
      </c>
      <c r="K20">
        <v>71.19</v>
      </c>
      <c r="L20">
        <v>1.27</v>
      </c>
      <c r="M20">
        <v>2</v>
      </c>
      <c r="N20">
        <v>18000</v>
      </c>
      <c r="O20">
        <v>66.39</v>
      </c>
      <c r="P20">
        <v>1.1000000000000001</v>
      </c>
      <c r="Q20">
        <v>2</v>
      </c>
      <c r="R20">
        <v>18000</v>
      </c>
      <c r="S20">
        <v>71.36</v>
      </c>
      <c r="T20">
        <v>1.07</v>
      </c>
      <c r="U20">
        <v>2</v>
      </c>
      <c r="V20">
        <v>18000</v>
      </c>
      <c r="W20">
        <v>66.23</v>
      </c>
      <c r="X20">
        <v>1.1100000000000001</v>
      </c>
    </row>
    <row r="21" spans="1:24" x14ac:dyDescent="0.25">
      <c r="A21">
        <v>2</v>
      </c>
      <c r="B21">
        <v>21000</v>
      </c>
      <c r="C21">
        <v>72.349999999999994</v>
      </c>
      <c r="D21">
        <v>1.0900000000000001</v>
      </c>
      <c r="E21">
        <v>2</v>
      </c>
      <c r="F21">
        <v>21000</v>
      </c>
      <c r="G21">
        <v>66.06</v>
      </c>
      <c r="H21">
        <v>1.1499999999999999</v>
      </c>
      <c r="I21">
        <v>2</v>
      </c>
      <c r="J21">
        <v>21000</v>
      </c>
      <c r="K21">
        <v>71.19</v>
      </c>
      <c r="L21">
        <v>1.28</v>
      </c>
      <c r="M21">
        <v>2</v>
      </c>
      <c r="N21">
        <v>21000</v>
      </c>
      <c r="O21">
        <v>67.05</v>
      </c>
      <c r="P21">
        <v>1.1200000000000001</v>
      </c>
      <c r="Q21">
        <v>2</v>
      </c>
      <c r="R21">
        <v>21000</v>
      </c>
      <c r="S21">
        <v>71.69</v>
      </c>
      <c r="T21">
        <v>1.04</v>
      </c>
      <c r="U21">
        <v>2</v>
      </c>
      <c r="V21">
        <v>21000</v>
      </c>
      <c r="W21">
        <v>66.56</v>
      </c>
      <c r="X21">
        <v>1.0900000000000001</v>
      </c>
    </row>
    <row r="22" spans="1:24" x14ac:dyDescent="0.25">
      <c r="A22">
        <v>2</v>
      </c>
      <c r="B22">
        <v>24000</v>
      </c>
      <c r="C22">
        <v>72.849999999999994</v>
      </c>
      <c r="D22">
        <v>1.1299999999999999</v>
      </c>
      <c r="E22">
        <v>2</v>
      </c>
      <c r="F22">
        <v>24000</v>
      </c>
      <c r="G22">
        <v>66.23</v>
      </c>
      <c r="H22">
        <v>1.1399999999999999</v>
      </c>
      <c r="I22">
        <v>2</v>
      </c>
      <c r="J22">
        <v>24000</v>
      </c>
      <c r="K22">
        <v>70.86</v>
      </c>
      <c r="L22">
        <v>1.24</v>
      </c>
      <c r="M22">
        <v>2</v>
      </c>
      <c r="N22">
        <v>24000</v>
      </c>
      <c r="O22">
        <v>65.73</v>
      </c>
      <c r="P22">
        <v>1.1599999999999999</v>
      </c>
      <c r="Q22">
        <v>2</v>
      </c>
      <c r="R22">
        <v>24000</v>
      </c>
      <c r="S22">
        <v>71.19</v>
      </c>
      <c r="T22">
        <v>1.03</v>
      </c>
      <c r="U22">
        <v>2</v>
      </c>
      <c r="V22">
        <v>24000</v>
      </c>
      <c r="W22">
        <v>65.73</v>
      </c>
      <c r="X22">
        <v>1.0900000000000001</v>
      </c>
    </row>
    <row r="23" spans="1:24" x14ac:dyDescent="0.25">
      <c r="A23">
        <v>2</v>
      </c>
      <c r="B23">
        <v>27000</v>
      </c>
      <c r="C23">
        <v>72.52</v>
      </c>
      <c r="D23">
        <v>1.24</v>
      </c>
      <c r="E23">
        <v>2</v>
      </c>
      <c r="F23">
        <v>27000</v>
      </c>
      <c r="G23">
        <v>65.73</v>
      </c>
      <c r="H23">
        <v>1.17</v>
      </c>
      <c r="I23">
        <v>2</v>
      </c>
      <c r="J23">
        <v>27000</v>
      </c>
      <c r="K23">
        <v>70.86</v>
      </c>
      <c r="L23">
        <v>1.2</v>
      </c>
      <c r="M23">
        <v>2</v>
      </c>
      <c r="N23">
        <v>27000</v>
      </c>
      <c r="O23">
        <v>65.23</v>
      </c>
      <c r="P23">
        <v>1.1000000000000001</v>
      </c>
      <c r="Q23">
        <v>2</v>
      </c>
      <c r="R23">
        <v>27000</v>
      </c>
      <c r="S23">
        <v>71.36</v>
      </c>
      <c r="T23">
        <v>1.06</v>
      </c>
      <c r="U23">
        <v>2</v>
      </c>
      <c r="V23">
        <v>27000</v>
      </c>
      <c r="W23">
        <v>65.73</v>
      </c>
      <c r="X23">
        <v>1.07</v>
      </c>
    </row>
    <row r="24" spans="1:24" x14ac:dyDescent="0.25">
      <c r="A24">
        <v>2</v>
      </c>
      <c r="B24">
        <v>30000</v>
      </c>
      <c r="C24">
        <v>72.52</v>
      </c>
      <c r="D24">
        <v>1.1499999999999999</v>
      </c>
      <c r="E24">
        <v>2</v>
      </c>
      <c r="F24">
        <v>30000</v>
      </c>
      <c r="G24">
        <v>65.400000000000006</v>
      </c>
      <c r="H24">
        <v>1.17</v>
      </c>
      <c r="I24">
        <v>2</v>
      </c>
      <c r="J24">
        <v>30000</v>
      </c>
      <c r="K24">
        <v>70.7</v>
      </c>
      <c r="L24">
        <v>1.26</v>
      </c>
      <c r="M24">
        <v>2</v>
      </c>
      <c r="N24">
        <v>30000</v>
      </c>
      <c r="O24">
        <v>64.569999999999993</v>
      </c>
      <c r="P24">
        <v>1.1000000000000001</v>
      </c>
      <c r="Q24">
        <v>2</v>
      </c>
      <c r="R24">
        <v>30000</v>
      </c>
      <c r="S24">
        <v>72.02</v>
      </c>
      <c r="T24">
        <v>1.08</v>
      </c>
      <c r="U24">
        <v>2</v>
      </c>
      <c r="V24">
        <v>30000</v>
      </c>
      <c r="W24">
        <v>65.89</v>
      </c>
      <c r="X24">
        <v>1.0900000000000001</v>
      </c>
    </row>
    <row r="25" spans="1:24" x14ac:dyDescent="0.25">
      <c r="A25">
        <v>3</v>
      </c>
      <c r="B25">
        <v>3000</v>
      </c>
      <c r="C25">
        <v>72.02</v>
      </c>
      <c r="D25">
        <v>1.65</v>
      </c>
      <c r="E25">
        <v>3</v>
      </c>
      <c r="F25">
        <v>3000</v>
      </c>
      <c r="G25">
        <v>70.03</v>
      </c>
      <c r="H25">
        <v>1.62</v>
      </c>
      <c r="I25">
        <v>3</v>
      </c>
      <c r="J25">
        <v>3000</v>
      </c>
      <c r="K25">
        <v>69.87</v>
      </c>
      <c r="L25">
        <v>1.81</v>
      </c>
      <c r="M25">
        <v>3</v>
      </c>
      <c r="N25">
        <v>3000</v>
      </c>
      <c r="O25">
        <v>69.040000000000006</v>
      </c>
      <c r="P25">
        <v>1.66</v>
      </c>
      <c r="Q25">
        <v>3</v>
      </c>
      <c r="R25">
        <v>3000</v>
      </c>
      <c r="S25">
        <v>71.19</v>
      </c>
      <c r="T25">
        <v>1.55</v>
      </c>
      <c r="U25">
        <v>3</v>
      </c>
      <c r="V25">
        <v>3000</v>
      </c>
      <c r="W25">
        <v>70.03</v>
      </c>
      <c r="X25">
        <v>1.57</v>
      </c>
    </row>
    <row r="26" spans="1:24" x14ac:dyDescent="0.25">
      <c r="A26">
        <v>3</v>
      </c>
      <c r="B26">
        <v>6000</v>
      </c>
      <c r="C26">
        <v>71.849999999999994</v>
      </c>
      <c r="D26">
        <v>1.84</v>
      </c>
      <c r="E26">
        <v>3</v>
      </c>
      <c r="F26">
        <v>6000</v>
      </c>
      <c r="G26">
        <v>68.05</v>
      </c>
      <c r="H26">
        <v>1.75</v>
      </c>
      <c r="I26">
        <v>3</v>
      </c>
      <c r="J26">
        <v>6000</v>
      </c>
      <c r="K26">
        <v>70.7</v>
      </c>
      <c r="L26">
        <v>1.87</v>
      </c>
      <c r="M26">
        <v>3</v>
      </c>
      <c r="N26">
        <v>6000</v>
      </c>
      <c r="O26">
        <v>66.72</v>
      </c>
      <c r="P26">
        <v>1.66</v>
      </c>
      <c r="Q26">
        <v>3</v>
      </c>
      <c r="R26">
        <v>6000</v>
      </c>
      <c r="S26">
        <v>71.36</v>
      </c>
      <c r="T26">
        <v>1.54</v>
      </c>
      <c r="U26">
        <v>3</v>
      </c>
      <c r="V26">
        <v>6000</v>
      </c>
      <c r="W26">
        <v>68.38</v>
      </c>
      <c r="X26">
        <v>1.51</v>
      </c>
    </row>
    <row r="27" spans="1:24" x14ac:dyDescent="0.25">
      <c r="A27">
        <v>3</v>
      </c>
      <c r="B27">
        <v>9000</v>
      </c>
      <c r="C27">
        <v>71.849999999999994</v>
      </c>
      <c r="D27">
        <v>1.65</v>
      </c>
      <c r="E27">
        <v>3</v>
      </c>
      <c r="F27">
        <v>9000</v>
      </c>
      <c r="G27">
        <v>67.05</v>
      </c>
      <c r="H27">
        <v>1.66</v>
      </c>
      <c r="I27">
        <v>3</v>
      </c>
      <c r="J27">
        <v>9000</v>
      </c>
      <c r="K27">
        <v>71.03</v>
      </c>
      <c r="L27">
        <v>1.86</v>
      </c>
      <c r="M27">
        <v>3</v>
      </c>
      <c r="N27">
        <v>9000</v>
      </c>
      <c r="O27">
        <v>66.89</v>
      </c>
      <c r="P27">
        <v>1.64</v>
      </c>
      <c r="Q27">
        <v>3</v>
      </c>
      <c r="R27">
        <v>9000</v>
      </c>
      <c r="S27">
        <v>71.69</v>
      </c>
      <c r="T27">
        <v>1.56</v>
      </c>
      <c r="U27">
        <v>3</v>
      </c>
      <c r="V27">
        <v>9000</v>
      </c>
      <c r="W27">
        <v>67.22</v>
      </c>
      <c r="X27">
        <v>1.56</v>
      </c>
    </row>
    <row r="28" spans="1:24" x14ac:dyDescent="0.25">
      <c r="A28">
        <v>3</v>
      </c>
      <c r="B28">
        <v>12000</v>
      </c>
      <c r="C28">
        <v>72.849999999999994</v>
      </c>
      <c r="D28">
        <v>1.58</v>
      </c>
      <c r="E28">
        <v>3</v>
      </c>
      <c r="F28">
        <v>12000</v>
      </c>
      <c r="G28">
        <v>66.72</v>
      </c>
      <c r="H28">
        <v>1.77</v>
      </c>
      <c r="I28">
        <v>3</v>
      </c>
      <c r="J28">
        <v>12000</v>
      </c>
      <c r="K28">
        <v>70.86</v>
      </c>
      <c r="L28">
        <v>1.87</v>
      </c>
      <c r="M28">
        <v>3</v>
      </c>
      <c r="N28">
        <v>12000</v>
      </c>
      <c r="O28">
        <v>66.06</v>
      </c>
      <c r="P28">
        <v>1.74</v>
      </c>
      <c r="Q28">
        <v>3</v>
      </c>
      <c r="R28">
        <v>12000</v>
      </c>
      <c r="S28">
        <v>71.03</v>
      </c>
      <c r="T28">
        <v>1.53</v>
      </c>
      <c r="U28">
        <v>3</v>
      </c>
      <c r="V28">
        <v>12000</v>
      </c>
      <c r="W28">
        <v>65.56</v>
      </c>
      <c r="X28">
        <v>1.61</v>
      </c>
    </row>
    <row r="29" spans="1:24" x14ac:dyDescent="0.25">
      <c r="A29">
        <v>3</v>
      </c>
      <c r="B29">
        <v>15000</v>
      </c>
      <c r="C29">
        <v>72.680000000000007</v>
      </c>
      <c r="D29">
        <v>1.57</v>
      </c>
      <c r="E29">
        <v>3</v>
      </c>
      <c r="F29">
        <v>15000</v>
      </c>
      <c r="G29">
        <v>66.39</v>
      </c>
      <c r="H29">
        <v>1.78</v>
      </c>
      <c r="I29">
        <v>3</v>
      </c>
      <c r="J29">
        <v>15000</v>
      </c>
      <c r="K29">
        <v>70.53</v>
      </c>
      <c r="L29">
        <v>1.83</v>
      </c>
      <c r="M29">
        <v>3</v>
      </c>
      <c r="N29">
        <v>15000</v>
      </c>
      <c r="O29">
        <v>66.06</v>
      </c>
      <c r="P29">
        <v>1.67</v>
      </c>
      <c r="Q29">
        <v>3</v>
      </c>
      <c r="R29">
        <v>15000</v>
      </c>
      <c r="S29">
        <v>70.86</v>
      </c>
      <c r="T29">
        <v>1.62</v>
      </c>
      <c r="U29">
        <v>3</v>
      </c>
      <c r="V29">
        <v>15000</v>
      </c>
      <c r="W29">
        <v>65.23</v>
      </c>
      <c r="X29">
        <v>1.56</v>
      </c>
    </row>
    <row r="30" spans="1:24" x14ac:dyDescent="0.25">
      <c r="A30">
        <v>3</v>
      </c>
      <c r="B30">
        <v>18000</v>
      </c>
      <c r="C30">
        <v>72.849999999999994</v>
      </c>
      <c r="D30">
        <v>1.6</v>
      </c>
      <c r="E30">
        <v>3</v>
      </c>
      <c r="F30">
        <v>18000</v>
      </c>
      <c r="G30">
        <v>65.73</v>
      </c>
      <c r="H30">
        <v>1.77</v>
      </c>
      <c r="I30">
        <v>3</v>
      </c>
      <c r="J30">
        <v>18000</v>
      </c>
      <c r="K30">
        <v>70.53</v>
      </c>
      <c r="L30">
        <v>1.71</v>
      </c>
      <c r="M30">
        <v>3</v>
      </c>
      <c r="N30">
        <v>18000</v>
      </c>
      <c r="O30">
        <v>66.06</v>
      </c>
      <c r="P30">
        <v>1.63</v>
      </c>
      <c r="Q30">
        <v>3</v>
      </c>
      <c r="R30">
        <v>18000</v>
      </c>
      <c r="S30">
        <v>71.03</v>
      </c>
      <c r="T30">
        <v>1.6</v>
      </c>
      <c r="U30">
        <v>3</v>
      </c>
      <c r="V30">
        <v>18000</v>
      </c>
      <c r="W30">
        <v>65.89</v>
      </c>
      <c r="X30">
        <v>1.56</v>
      </c>
    </row>
    <row r="31" spans="1:24" x14ac:dyDescent="0.25">
      <c r="A31">
        <v>3</v>
      </c>
      <c r="B31">
        <v>21000</v>
      </c>
      <c r="C31">
        <v>72.349999999999994</v>
      </c>
      <c r="D31">
        <v>1.59</v>
      </c>
      <c r="E31">
        <v>3</v>
      </c>
      <c r="F31">
        <v>21000</v>
      </c>
      <c r="G31">
        <v>65.73</v>
      </c>
      <c r="H31">
        <v>1.64</v>
      </c>
      <c r="I31">
        <v>3</v>
      </c>
      <c r="J31">
        <v>21000</v>
      </c>
      <c r="K31">
        <v>70.53</v>
      </c>
      <c r="L31">
        <v>1.79</v>
      </c>
      <c r="M31">
        <v>3</v>
      </c>
      <c r="N31">
        <v>21000</v>
      </c>
      <c r="O31">
        <v>66.06</v>
      </c>
      <c r="P31">
        <v>1.65</v>
      </c>
      <c r="Q31">
        <v>3</v>
      </c>
      <c r="R31">
        <v>21000</v>
      </c>
      <c r="S31">
        <v>71.52</v>
      </c>
      <c r="T31">
        <v>1.56</v>
      </c>
      <c r="U31">
        <v>3</v>
      </c>
      <c r="V31">
        <v>21000</v>
      </c>
      <c r="W31">
        <v>65.56</v>
      </c>
      <c r="X31">
        <v>1.52</v>
      </c>
    </row>
    <row r="32" spans="1:24" x14ac:dyDescent="0.25">
      <c r="A32">
        <v>3</v>
      </c>
      <c r="B32">
        <v>24000</v>
      </c>
      <c r="C32">
        <v>72.52</v>
      </c>
      <c r="D32">
        <v>1.58</v>
      </c>
      <c r="E32">
        <v>3</v>
      </c>
      <c r="F32">
        <v>24000</v>
      </c>
      <c r="G32">
        <v>65.400000000000006</v>
      </c>
      <c r="H32">
        <v>1.8</v>
      </c>
      <c r="I32">
        <v>3</v>
      </c>
      <c r="J32">
        <v>24000</v>
      </c>
      <c r="K32">
        <v>70.53</v>
      </c>
      <c r="L32">
        <v>1.84</v>
      </c>
      <c r="M32">
        <v>3</v>
      </c>
      <c r="N32">
        <v>24000</v>
      </c>
      <c r="O32">
        <v>65.400000000000006</v>
      </c>
      <c r="P32">
        <v>1.66</v>
      </c>
      <c r="Q32">
        <v>3</v>
      </c>
      <c r="R32">
        <v>24000</v>
      </c>
      <c r="S32">
        <v>71.19</v>
      </c>
      <c r="T32">
        <v>1.6</v>
      </c>
      <c r="U32">
        <v>3</v>
      </c>
      <c r="V32">
        <v>24000</v>
      </c>
      <c r="W32">
        <v>65.069999999999993</v>
      </c>
      <c r="X32">
        <v>1.51</v>
      </c>
    </row>
    <row r="33" spans="1:24" x14ac:dyDescent="0.25">
      <c r="A33">
        <v>3</v>
      </c>
      <c r="B33">
        <v>27000</v>
      </c>
      <c r="C33">
        <v>72.19</v>
      </c>
      <c r="D33">
        <v>1.58</v>
      </c>
      <c r="E33">
        <v>3</v>
      </c>
      <c r="F33">
        <v>27000</v>
      </c>
      <c r="G33">
        <v>65.400000000000006</v>
      </c>
      <c r="H33">
        <v>1.73</v>
      </c>
      <c r="I33">
        <v>3</v>
      </c>
      <c r="J33">
        <v>27000</v>
      </c>
      <c r="K33">
        <v>70.36</v>
      </c>
      <c r="L33">
        <v>1.7</v>
      </c>
      <c r="M33">
        <v>3</v>
      </c>
      <c r="N33">
        <v>27000</v>
      </c>
      <c r="O33">
        <v>64.900000000000006</v>
      </c>
      <c r="P33">
        <v>1.65</v>
      </c>
      <c r="Q33">
        <v>3</v>
      </c>
      <c r="R33">
        <v>27000</v>
      </c>
      <c r="S33">
        <v>71.849999999999994</v>
      </c>
      <c r="T33">
        <v>1.62</v>
      </c>
      <c r="U33">
        <v>3</v>
      </c>
      <c r="V33">
        <v>27000</v>
      </c>
      <c r="W33">
        <v>65.400000000000006</v>
      </c>
      <c r="X33">
        <v>1.51</v>
      </c>
    </row>
    <row r="34" spans="1:24" x14ac:dyDescent="0.25">
      <c r="A34">
        <v>3</v>
      </c>
      <c r="B34">
        <v>30000</v>
      </c>
      <c r="C34">
        <v>72.349999999999994</v>
      </c>
      <c r="D34">
        <v>1.57</v>
      </c>
      <c r="E34">
        <v>3</v>
      </c>
      <c r="F34">
        <v>30000</v>
      </c>
      <c r="G34">
        <v>65.400000000000006</v>
      </c>
      <c r="H34">
        <v>1.72</v>
      </c>
      <c r="I34">
        <v>3</v>
      </c>
      <c r="J34">
        <v>30000</v>
      </c>
      <c r="K34">
        <v>69.87</v>
      </c>
      <c r="L34">
        <v>1.75</v>
      </c>
      <c r="M34">
        <v>3</v>
      </c>
      <c r="N34">
        <v>30000</v>
      </c>
      <c r="O34">
        <v>63.91</v>
      </c>
      <c r="P34">
        <v>1.65</v>
      </c>
      <c r="Q34">
        <v>3</v>
      </c>
      <c r="R34">
        <v>30000</v>
      </c>
      <c r="S34">
        <v>71.849999999999994</v>
      </c>
      <c r="T34">
        <v>1.65</v>
      </c>
      <c r="U34">
        <v>3</v>
      </c>
      <c r="V34">
        <v>30000</v>
      </c>
      <c r="W34">
        <v>65.069999999999993</v>
      </c>
      <c r="X34">
        <v>1.5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3"/>
  <sheetViews>
    <sheetView zoomScale="55" zoomScaleNormal="55" workbookViewId="0">
      <selection activeCell="F44" sqref="F44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8" t="s">
        <v>4</v>
      </c>
      <c r="B1" s="8"/>
      <c r="C1" s="8"/>
      <c r="D1" s="8"/>
      <c r="E1" s="8"/>
      <c r="F1" s="8"/>
      <c r="G1" s="8"/>
      <c r="H1" s="8"/>
      <c r="I1" s="8" t="s">
        <v>5</v>
      </c>
      <c r="J1" s="8"/>
      <c r="K1" s="8"/>
      <c r="L1" s="8"/>
      <c r="M1" s="8"/>
      <c r="N1" s="8"/>
      <c r="O1" s="8"/>
      <c r="P1" s="8"/>
      <c r="Q1" s="8" t="s">
        <v>6</v>
      </c>
      <c r="R1" s="8"/>
      <c r="S1" s="8"/>
      <c r="T1" s="8"/>
      <c r="U1" s="8"/>
      <c r="V1" s="8"/>
      <c r="W1" s="8"/>
      <c r="X1" s="8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63.65</v>
      </c>
      <c r="D4" s="1">
        <v>6.2</v>
      </c>
      <c r="E4" s="1">
        <v>1</v>
      </c>
      <c r="F4" s="1">
        <v>3000</v>
      </c>
      <c r="G4" s="1">
        <v>63.81</v>
      </c>
      <c r="H4" s="1">
        <v>3.88</v>
      </c>
      <c r="I4" s="1">
        <v>1</v>
      </c>
      <c r="J4" s="1">
        <v>3000</v>
      </c>
      <c r="K4" s="1">
        <v>63.15</v>
      </c>
      <c r="L4" s="1">
        <v>6.5</v>
      </c>
      <c r="M4" s="1">
        <v>1</v>
      </c>
      <c r="N4" s="1">
        <v>3000</v>
      </c>
      <c r="O4" s="1">
        <v>63.31</v>
      </c>
      <c r="P4" s="1">
        <v>3.6</v>
      </c>
      <c r="Q4" s="1">
        <v>1</v>
      </c>
      <c r="R4" s="1">
        <v>3000</v>
      </c>
      <c r="S4" s="1">
        <v>63.37</v>
      </c>
      <c r="T4" s="1">
        <v>6.52</v>
      </c>
      <c r="U4" s="1">
        <v>1</v>
      </c>
      <c r="V4" s="1">
        <v>3000</v>
      </c>
      <c r="W4" s="1">
        <v>63.09</v>
      </c>
      <c r="X4" s="1">
        <v>3.72</v>
      </c>
    </row>
    <row r="5" spans="1:16384" x14ac:dyDescent="0.25">
      <c r="A5" s="1">
        <v>1</v>
      </c>
      <c r="B5" s="1">
        <v>6000</v>
      </c>
      <c r="C5" s="1">
        <v>63.7</v>
      </c>
      <c r="D5" s="1">
        <v>7.44</v>
      </c>
      <c r="E5" s="1">
        <v>1</v>
      </c>
      <c r="F5" s="1">
        <v>6000</v>
      </c>
      <c r="G5" s="1">
        <v>63.76</v>
      </c>
      <c r="H5" s="1">
        <v>3.95</v>
      </c>
      <c r="I5" s="1">
        <v>1</v>
      </c>
      <c r="J5" s="1">
        <v>6000</v>
      </c>
      <c r="K5" s="1">
        <v>63.09</v>
      </c>
      <c r="L5" s="1">
        <v>7.16</v>
      </c>
      <c r="M5" s="1">
        <v>1</v>
      </c>
      <c r="N5" s="1">
        <v>6000</v>
      </c>
      <c r="O5" s="1">
        <v>63.04</v>
      </c>
      <c r="P5" s="1">
        <v>4.04</v>
      </c>
      <c r="Q5" s="1">
        <v>1</v>
      </c>
      <c r="R5" s="1">
        <v>6000</v>
      </c>
      <c r="S5" s="1">
        <v>63.48</v>
      </c>
      <c r="T5" s="1">
        <v>7.31</v>
      </c>
      <c r="U5" s="1">
        <v>1</v>
      </c>
      <c r="V5" s="1">
        <v>6000</v>
      </c>
      <c r="W5" s="1">
        <v>63.2</v>
      </c>
      <c r="X5" s="1">
        <v>3.94</v>
      </c>
    </row>
    <row r="6" spans="1:16384" x14ac:dyDescent="0.25">
      <c r="A6" s="1">
        <v>1</v>
      </c>
      <c r="B6" s="1">
        <v>9000</v>
      </c>
      <c r="C6" s="1">
        <v>63.65</v>
      </c>
      <c r="D6" s="1">
        <v>7.75</v>
      </c>
      <c r="E6" s="1">
        <v>1</v>
      </c>
      <c r="F6" s="1">
        <v>9000</v>
      </c>
      <c r="G6" s="1">
        <v>63.81</v>
      </c>
      <c r="H6" s="1">
        <v>4.13</v>
      </c>
      <c r="I6" s="1">
        <v>1</v>
      </c>
      <c r="J6" s="1">
        <v>9000</v>
      </c>
      <c r="K6" s="1">
        <v>63.26</v>
      </c>
      <c r="L6" s="1">
        <v>7.15</v>
      </c>
      <c r="M6" s="1">
        <v>1</v>
      </c>
      <c r="N6" s="1">
        <v>9000</v>
      </c>
      <c r="O6" s="1">
        <v>62.71</v>
      </c>
      <c r="P6" s="1">
        <v>3.94</v>
      </c>
      <c r="Q6" s="1">
        <v>1</v>
      </c>
      <c r="R6" s="1">
        <v>9000</v>
      </c>
      <c r="S6" s="1">
        <v>63.54</v>
      </c>
      <c r="T6" s="1">
        <v>7.78</v>
      </c>
      <c r="U6" s="1">
        <v>1</v>
      </c>
      <c r="V6" s="1">
        <v>9000</v>
      </c>
      <c r="W6" s="1">
        <v>63.04</v>
      </c>
      <c r="X6" s="1">
        <v>4.21</v>
      </c>
    </row>
    <row r="7" spans="1:16384" x14ac:dyDescent="0.25">
      <c r="A7" s="1">
        <v>1</v>
      </c>
      <c r="B7" s="1">
        <v>12000</v>
      </c>
      <c r="C7" s="1">
        <v>63.48</v>
      </c>
      <c r="D7" s="1">
        <v>8.19</v>
      </c>
      <c r="E7" s="1">
        <v>1</v>
      </c>
      <c r="F7" s="1">
        <v>12000</v>
      </c>
      <c r="G7" s="1">
        <v>63.65</v>
      </c>
      <c r="H7" s="1">
        <v>4.46</v>
      </c>
      <c r="I7" s="1">
        <v>1</v>
      </c>
      <c r="J7" s="1">
        <v>12000</v>
      </c>
      <c r="K7" s="1">
        <v>63.31</v>
      </c>
      <c r="L7" s="1">
        <v>7.11</v>
      </c>
      <c r="M7" s="1">
        <v>1</v>
      </c>
      <c r="N7" s="1">
        <v>12000</v>
      </c>
      <c r="O7" s="1">
        <v>62.65</v>
      </c>
      <c r="P7" s="1">
        <v>4.04</v>
      </c>
      <c r="Q7" s="1">
        <v>1</v>
      </c>
      <c r="R7" s="1">
        <v>12000</v>
      </c>
      <c r="S7" s="1">
        <v>63.59</v>
      </c>
      <c r="T7" s="1">
        <v>7.98</v>
      </c>
      <c r="U7" s="1">
        <v>1</v>
      </c>
      <c r="V7" s="1">
        <v>12000</v>
      </c>
      <c r="W7" s="1">
        <v>62.98</v>
      </c>
      <c r="X7" s="1">
        <v>4.3099999999999996</v>
      </c>
    </row>
    <row r="8" spans="1:16384" x14ac:dyDescent="0.25">
      <c r="A8" s="1">
        <v>1</v>
      </c>
      <c r="B8" s="1">
        <v>15000</v>
      </c>
      <c r="C8" s="1">
        <v>63.48</v>
      </c>
      <c r="D8" s="1">
        <v>7.96</v>
      </c>
      <c r="E8" s="1">
        <v>1</v>
      </c>
      <c r="F8" s="1">
        <v>15000</v>
      </c>
      <c r="G8" s="1">
        <v>63.54</v>
      </c>
      <c r="H8" s="1">
        <v>4.62</v>
      </c>
      <c r="I8" s="1">
        <v>1</v>
      </c>
      <c r="J8" s="1">
        <v>15000</v>
      </c>
      <c r="K8" s="1">
        <v>63.31</v>
      </c>
      <c r="L8" s="1">
        <v>7.02</v>
      </c>
      <c r="M8" s="1">
        <v>1</v>
      </c>
      <c r="N8" s="1">
        <v>15000</v>
      </c>
      <c r="O8" s="1">
        <v>62.65</v>
      </c>
      <c r="P8" s="1">
        <v>4.07</v>
      </c>
      <c r="Q8" s="1">
        <v>1</v>
      </c>
      <c r="R8" s="1">
        <v>15000</v>
      </c>
      <c r="S8" s="1">
        <v>63.54</v>
      </c>
      <c r="T8" s="1">
        <v>7.73</v>
      </c>
      <c r="U8" s="1">
        <v>1</v>
      </c>
      <c r="V8" s="1">
        <v>15000</v>
      </c>
      <c r="W8" s="1">
        <v>62.93</v>
      </c>
      <c r="X8" s="1">
        <v>4.1500000000000004</v>
      </c>
    </row>
    <row r="9" spans="1:16384" x14ac:dyDescent="0.25">
      <c r="A9" s="1">
        <v>1</v>
      </c>
      <c r="B9" s="1">
        <v>18000</v>
      </c>
      <c r="C9" s="1">
        <v>63.48</v>
      </c>
      <c r="D9" s="1">
        <v>7.99</v>
      </c>
      <c r="E9" s="1">
        <v>1</v>
      </c>
      <c r="F9" s="1">
        <v>18000</v>
      </c>
      <c r="G9" s="1">
        <v>63.54</v>
      </c>
      <c r="H9" s="1">
        <v>4.55</v>
      </c>
      <c r="I9" s="1">
        <v>1</v>
      </c>
      <c r="J9" s="1">
        <v>18000</v>
      </c>
      <c r="K9" s="1">
        <v>63.31</v>
      </c>
      <c r="L9" s="1">
        <v>7.1</v>
      </c>
      <c r="M9" s="1">
        <v>1</v>
      </c>
      <c r="N9" s="1">
        <v>18000</v>
      </c>
      <c r="O9" s="1">
        <v>62.65</v>
      </c>
      <c r="P9" s="1">
        <v>4.45</v>
      </c>
      <c r="Q9" s="1">
        <v>1</v>
      </c>
      <c r="R9" s="1">
        <v>18000</v>
      </c>
      <c r="S9" s="1">
        <v>63.54</v>
      </c>
      <c r="T9" s="1">
        <v>7.88</v>
      </c>
      <c r="U9" s="1">
        <v>1</v>
      </c>
      <c r="V9" s="1">
        <v>18000</v>
      </c>
      <c r="W9" s="1">
        <v>62.93</v>
      </c>
      <c r="X9" s="1">
        <v>4.08</v>
      </c>
    </row>
    <row r="10" spans="1:16384" x14ac:dyDescent="0.25">
      <c r="A10" s="1">
        <v>1</v>
      </c>
      <c r="B10" s="1">
        <v>21000</v>
      </c>
      <c r="C10" s="1">
        <v>63.48</v>
      </c>
      <c r="D10" s="1">
        <v>8.06</v>
      </c>
      <c r="E10" s="1">
        <v>1</v>
      </c>
      <c r="F10" s="1">
        <v>21000</v>
      </c>
      <c r="G10" s="1">
        <v>63.54</v>
      </c>
      <c r="H10" s="1">
        <v>4.51</v>
      </c>
      <c r="I10" s="1">
        <v>1</v>
      </c>
      <c r="J10" s="1">
        <v>21000</v>
      </c>
      <c r="K10" s="1">
        <v>63.31</v>
      </c>
      <c r="L10" s="1">
        <v>7.19</v>
      </c>
      <c r="M10" s="1">
        <v>1</v>
      </c>
      <c r="N10" s="1">
        <v>21000</v>
      </c>
      <c r="O10" s="1">
        <v>62.65</v>
      </c>
      <c r="P10" s="1">
        <v>4.3</v>
      </c>
      <c r="Q10" s="1">
        <v>1</v>
      </c>
      <c r="R10" s="1">
        <v>21000</v>
      </c>
      <c r="S10" s="1">
        <v>63.54</v>
      </c>
      <c r="T10" s="1">
        <v>7.58</v>
      </c>
      <c r="U10" s="1">
        <v>1</v>
      </c>
      <c r="V10" s="1">
        <v>21000</v>
      </c>
      <c r="W10" s="1">
        <v>62.93</v>
      </c>
      <c r="X10" s="1">
        <v>4.21</v>
      </c>
    </row>
    <row r="11" spans="1:16384" x14ac:dyDescent="0.25">
      <c r="A11" s="1">
        <v>1</v>
      </c>
      <c r="B11" s="1">
        <v>24000</v>
      </c>
      <c r="C11" s="1">
        <v>63.48</v>
      </c>
      <c r="D11" s="1">
        <v>8.35</v>
      </c>
      <c r="E11" s="1">
        <v>1</v>
      </c>
      <c r="F11" s="1">
        <v>24000</v>
      </c>
      <c r="G11" s="1">
        <v>63.54</v>
      </c>
      <c r="H11" s="1">
        <v>4.66</v>
      </c>
      <c r="I11" s="1">
        <v>1</v>
      </c>
      <c r="J11" s="1">
        <v>24000</v>
      </c>
      <c r="K11" s="1">
        <v>63.31</v>
      </c>
      <c r="L11" s="1">
        <v>6.97</v>
      </c>
      <c r="M11" s="1">
        <v>1</v>
      </c>
      <c r="N11" s="1">
        <v>24000</v>
      </c>
      <c r="O11" s="1">
        <v>62.65</v>
      </c>
      <c r="P11" s="1">
        <v>4.16</v>
      </c>
      <c r="Q11" s="1">
        <v>1</v>
      </c>
      <c r="R11" s="1">
        <v>24000</v>
      </c>
      <c r="S11" s="1">
        <v>63.54</v>
      </c>
      <c r="T11" s="1">
        <v>7.6</v>
      </c>
      <c r="U11" s="1">
        <v>1</v>
      </c>
      <c r="V11" s="1">
        <v>24000</v>
      </c>
      <c r="W11" s="1">
        <v>62.93</v>
      </c>
      <c r="X11" s="1">
        <v>4.25</v>
      </c>
    </row>
    <row r="12" spans="1:16384" x14ac:dyDescent="0.25">
      <c r="A12" s="1">
        <v>1</v>
      </c>
      <c r="B12" s="1">
        <v>27000</v>
      </c>
      <c r="C12" s="1">
        <v>63.48</v>
      </c>
      <c r="D12" s="1">
        <v>8.16</v>
      </c>
      <c r="E12" s="1">
        <v>1</v>
      </c>
      <c r="F12" s="1">
        <v>27000</v>
      </c>
      <c r="G12" s="1">
        <v>63.54</v>
      </c>
      <c r="H12" s="1">
        <v>4.58</v>
      </c>
      <c r="I12" s="1">
        <v>1</v>
      </c>
      <c r="J12" s="1">
        <v>27000</v>
      </c>
      <c r="K12" s="1">
        <v>63.31</v>
      </c>
      <c r="L12" s="1">
        <v>7.04</v>
      </c>
      <c r="M12" s="1">
        <v>1</v>
      </c>
      <c r="N12" s="1">
        <v>27000</v>
      </c>
      <c r="O12" s="1">
        <v>62.65</v>
      </c>
      <c r="P12" s="1">
        <v>4.26</v>
      </c>
      <c r="Q12" s="1">
        <v>1</v>
      </c>
      <c r="R12" s="1">
        <v>27000</v>
      </c>
      <c r="S12" s="1">
        <v>63.54</v>
      </c>
      <c r="T12" s="1">
        <v>7.85</v>
      </c>
      <c r="U12" s="1">
        <v>1</v>
      </c>
      <c r="V12" s="1">
        <v>27000</v>
      </c>
      <c r="W12" s="1">
        <v>62.93</v>
      </c>
      <c r="X12" s="1">
        <v>4.18</v>
      </c>
    </row>
    <row r="13" spans="1:16384" x14ac:dyDescent="0.25">
      <c r="A13" s="1">
        <v>1</v>
      </c>
      <c r="B13" s="1">
        <v>30000</v>
      </c>
      <c r="C13" s="1">
        <v>63.48</v>
      </c>
      <c r="D13" s="1">
        <v>8.25</v>
      </c>
      <c r="E13" s="1">
        <v>1</v>
      </c>
      <c r="F13" s="1">
        <v>30000</v>
      </c>
      <c r="G13" s="1">
        <v>63.54</v>
      </c>
      <c r="H13" s="1">
        <v>4.79</v>
      </c>
      <c r="I13" s="1">
        <v>1</v>
      </c>
      <c r="J13" s="1">
        <v>30000</v>
      </c>
      <c r="K13" s="1">
        <v>63.31</v>
      </c>
      <c r="L13" s="1">
        <v>7.01</v>
      </c>
      <c r="M13" s="1">
        <v>1</v>
      </c>
      <c r="N13" s="1">
        <v>30000</v>
      </c>
      <c r="O13" s="1">
        <v>62.65</v>
      </c>
      <c r="P13" s="1">
        <v>4.26</v>
      </c>
      <c r="Q13" s="1">
        <v>1</v>
      </c>
      <c r="R13" s="1">
        <v>30000</v>
      </c>
      <c r="S13" s="1">
        <v>63.54</v>
      </c>
      <c r="T13" s="1">
        <v>7.79</v>
      </c>
      <c r="U13" s="1">
        <v>1</v>
      </c>
      <c r="V13" s="1">
        <v>30000</v>
      </c>
      <c r="W13" s="1">
        <v>62.93</v>
      </c>
      <c r="X13" s="1">
        <v>4.12</v>
      </c>
    </row>
    <row r="14" spans="1:16384" x14ac:dyDescent="0.25">
      <c r="A14" s="1">
        <v>2</v>
      </c>
      <c r="B14" s="1">
        <v>3000</v>
      </c>
      <c r="C14" s="1">
        <v>63.87</v>
      </c>
      <c r="D14" s="1">
        <v>7.77</v>
      </c>
      <c r="E14" s="1">
        <v>2</v>
      </c>
      <c r="F14" s="1">
        <v>3000</v>
      </c>
      <c r="G14" s="1">
        <v>63.37</v>
      </c>
      <c r="H14" s="1">
        <v>4.79</v>
      </c>
      <c r="I14" s="1">
        <v>2</v>
      </c>
      <c r="J14" s="1">
        <v>3000</v>
      </c>
      <c r="K14" s="1">
        <v>63.09</v>
      </c>
      <c r="L14" s="1">
        <v>7.28</v>
      </c>
      <c r="M14" s="1">
        <v>2</v>
      </c>
      <c r="N14" s="1">
        <v>3000</v>
      </c>
      <c r="O14" s="1">
        <v>62.98</v>
      </c>
      <c r="P14" s="1">
        <v>5.13</v>
      </c>
      <c r="Q14" s="1">
        <v>2</v>
      </c>
      <c r="R14" s="1">
        <v>3000</v>
      </c>
      <c r="S14" s="1">
        <v>63.09</v>
      </c>
      <c r="T14" s="1">
        <v>7.53</v>
      </c>
      <c r="U14" s="1">
        <v>2</v>
      </c>
      <c r="V14" s="1">
        <v>3000</v>
      </c>
      <c r="W14" s="1">
        <v>62.38</v>
      </c>
      <c r="X14" s="1">
        <v>4.66</v>
      </c>
    </row>
    <row r="15" spans="1:16384" x14ac:dyDescent="0.25">
      <c r="A15" s="1">
        <v>2</v>
      </c>
      <c r="B15" s="1">
        <v>6000</v>
      </c>
      <c r="C15" s="1">
        <v>63.31</v>
      </c>
      <c r="D15" s="1">
        <v>8.8800000000000008</v>
      </c>
      <c r="E15" s="1">
        <v>2</v>
      </c>
      <c r="F15" s="1">
        <v>6000</v>
      </c>
      <c r="G15" s="1">
        <v>63.59</v>
      </c>
      <c r="H15" s="1">
        <v>5.22</v>
      </c>
      <c r="I15" s="1">
        <v>2</v>
      </c>
      <c r="J15" s="1">
        <v>6000</v>
      </c>
      <c r="K15" s="1">
        <v>62.98</v>
      </c>
      <c r="L15" s="1">
        <v>8.7200000000000006</v>
      </c>
      <c r="M15" s="1">
        <v>2</v>
      </c>
      <c r="N15" s="1">
        <v>6000</v>
      </c>
      <c r="O15" s="1">
        <v>63.43</v>
      </c>
      <c r="P15" s="1">
        <v>4.82</v>
      </c>
      <c r="Q15" s="1">
        <v>2</v>
      </c>
      <c r="R15" s="1">
        <v>6000</v>
      </c>
      <c r="S15" s="1">
        <v>62.93</v>
      </c>
      <c r="T15" s="1">
        <v>9.07</v>
      </c>
      <c r="U15" s="1">
        <v>2</v>
      </c>
      <c r="V15" s="1">
        <v>6000</v>
      </c>
      <c r="W15" s="1">
        <v>63.48</v>
      </c>
      <c r="X15" s="1">
        <v>4.8600000000000003</v>
      </c>
    </row>
    <row r="16" spans="1:16384" x14ac:dyDescent="0.25">
      <c r="A16" s="1">
        <v>2</v>
      </c>
      <c r="B16" s="1">
        <v>9000</v>
      </c>
      <c r="C16" s="1">
        <v>63.43</v>
      </c>
      <c r="D16" s="1">
        <v>10.63</v>
      </c>
      <c r="E16" s="1">
        <v>2</v>
      </c>
      <c r="F16" s="1">
        <v>9000</v>
      </c>
      <c r="G16" s="1">
        <v>63.43</v>
      </c>
      <c r="H16" s="1">
        <v>5.68</v>
      </c>
      <c r="I16" s="1">
        <v>2</v>
      </c>
      <c r="J16" s="1">
        <v>9000</v>
      </c>
      <c r="K16" s="1">
        <v>63.31</v>
      </c>
      <c r="L16" s="1">
        <v>9.24</v>
      </c>
      <c r="M16" s="1">
        <v>2</v>
      </c>
      <c r="N16" s="1">
        <v>9000</v>
      </c>
      <c r="O16" s="1">
        <v>63.81</v>
      </c>
      <c r="P16" s="1">
        <v>5.63</v>
      </c>
      <c r="Q16" s="1">
        <v>2</v>
      </c>
      <c r="R16" s="1">
        <v>9000</v>
      </c>
      <c r="S16" s="1">
        <v>63.54</v>
      </c>
      <c r="T16" s="1">
        <v>10.09</v>
      </c>
      <c r="U16" s="1">
        <v>2</v>
      </c>
      <c r="V16" s="1">
        <v>9000</v>
      </c>
      <c r="W16" s="1">
        <v>63.7</v>
      </c>
      <c r="X16" s="1">
        <v>5.19</v>
      </c>
    </row>
    <row r="17" spans="1:24" x14ac:dyDescent="0.25">
      <c r="A17" s="1">
        <v>2</v>
      </c>
      <c r="B17" s="1">
        <v>12000</v>
      </c>
      <c r="C17" s="1">
        <v>63.7</v>
      </c>
      <c r="D17" s="1">
        <v>11.43</v>
      </c>
      <c r="E17" s="1">
        <v>2</v>
      </c>
      <c r="F17" s="1">
        <v>12000</v>
      </c>
      <c r="G17" s="1">
        <v>63.04</v>
      </c>
      <c r="H17" s="1">
        <v>5.8</v>
      </c>
      <c r="I17" s="1">
        <v>2</v>
      </c>
      <c r="J17" s="1">
        <v>12000</v>
      </c>
      <c r="K17" s="1">
        <v>63.7</v>
      </c>
      <c r="L17" s="1">
        <v>10.49</v>
      </c>
      <c r="M17" s="1">
        <v>2</v>
      </c>
      <c r="N17" s="1">
        <v>12000</v>
      </c>
      <c r="O17" s="1">
        <v>63.37</v>
      </c>
      <c r="P17" s="1">
        <v>5.93</v>
      </c>
      <c r="Q17" s="1">
        <v>2</v>
      </c>
      <c r="R17" s="1">
        <v>12000</v>
      </c>
      <c r="S17" s="1">
        <v>63.37</v>
      </c>
      <c r="T17" s="1">
        <v>10.99</v>
      </c>
      <c r="U17" s="1">
        <v>2</v>
      </c>
      <c r="V17" s="1">
        <v>12000</v>
      </c>
      <c r="W17" s="1">
        <v>63.26</v>
      </c>
      <c r="X17" s="1">
        <v>5.58</v>
      </c>
    </row>
    <row r="18" spans="1:24" x14ac:dyDescent="0.25">
      <c r="A18" s="1">
        <v>2</v>
      </c>
      <c r="B18" s="1">
        <v>15000</v>
      </c>
      <c r="C18" s="1">
        <v>63.59</v>
      </c>
      <c r="D18" s="1">
        <v>12.17</v>
      </c>
      <c r="E18" s="1">
        <v>2</v>
      </c>
      <c r="F18" s="1">
        <v>15000</v>
      </c>
      <c r="G18" s="1">
        <v>63.09</v>
      </c>
      <c r="H18" s="1">
        <v>5.85</v>
      </c>
      <c r="I18" s="1">
        <v>2</v>
      </c>
      <c r="J18" s="1">
        <v>15000</v>
      </c>
      <c r="K18" s="1">
        <v>63.15</v>
      </c>
      <c r="L18" s="1">
        <v>11.05</v>
      </c>
      <c r="M18" s="1">
        <v>2</v>
      </c>
      <c r="N18" s="1">
        <v>15000</v>
      </c>
      <c r="O18" s="1">
        <v>63.09</v>
      </c>
      <c r="P18" s="1">
        <v>6.27</v>
      </c>
      <c r="Q18" s="1">
        <v>2</v>
      </c>
      <c r="R18" s="1">
        <v>15000</v>
      </c>
      <c r="S18" s="1">
        <v>63.26</v>
      </c>
      <c r="T18" s="1">
        <v>11.8</v>
      </c>
      <c r="U18" s="1">
        <v>2</v>
      </c>
      <c r="V18" s="1">
        <v>15000</v>
      </c>
      <c r="W18" s="1">
        <v>63.37</v>
      </c>
      <c r="X18" s="1">
        <v>5.63</v>
      </c>
    </row>
    <row r="19" spans="1:24" x14ac:dyDescent="0.25">
      <c r="A19" s="1">
        <v>2</v>
      </c>
      <c r="B19" s="1">
        <v>18000</v>
      </c>
      <c r="C19" s="1">
        <v>63.59</v>
      </c>
      <c r="D19" s="1">
        <v>12.47</v>
      </c>
      <c r="E19" s="1">
        <v>2</v>
      </c>
      <c r="F19" s="1">
        <v>18000</v>
      </c>
      <c r="G19" s="1">
        <v>63.31</v>
      </c>
      <c r="H19" s="1">
        <v>5.88</v>
      </c>
      <c r="I19" s="1">
        <v>2</v>
      </c>
      <c r="J19" s="1">
        <v>18000</v>
      </c>
      <c r="K19" s="1">
        <v>63.37</v>
      </c>
      <c r="L19" s="1">
        <v>12.32</v>
      </c>
      <c r="M19" s="1">
        <v>2</v>
      </c>
      <c r="N19" s="1">
        <v>18000</v>
      </c>
      <c r="O19" s="1">
        <v>63.26</v>
      </c>
      <c r="P19" s="1">
        <v>5.74</v>
      </c>
      <c r="Q19" s="1">
        <v>2</v>
      </c>
      <c r="R19" s="1">
        <v>18000</v>
      </c>
      <c r="S19" s="1">
        <v>62.93</v>
      </c>
      <c r="T19" s="1">
        <v>11.74</v>
      </c>
      <c r="U19" s="1">
        <v>2</v>
      </c>
      <c r="V19" s="1">
        <v>18000</v>
      </c>
      <c r="W19" s="1">
        <v>63.43</v>
      </c>
      <c r="X19" s="1">
        <v>6</v>
      </c>
    </row>
    <row r="20" spans="1:24" x14ac:dyDescent="0.25">
      <c r="A20" s="1">
        <v>2</v>
      </c>
      <c r="B20" s="1">
        <v>21000</v>
      </c>
      <c r="C20" s="1">
        <v>63.54</v>
      </c>
      <c r="D20" s="1">
        <v>12.31</v>
      </c>
      <c r="E20" s="1">
        <v>2</v>
      </c>
      <c r="F20" s="1">
        <v>21000</v>
      </c>
      <c r="G20" s="1">
        <v>62.82</v>
      </c>
      <c r="H20" s="1">
        <v>5.87</v>
      </c>
      <c r="I20" s="1">
        <v>2</v>
      </c>
      <c r="J20" s="1">
        <v>21000</v>
      </c>
      <c r="K20" s="1">
        <v>63.54</v>
      </c>
      <c r="L20" s="1">
        <v>12.47</v>
      </c>
      <c r="M20" s="1">
        <v>2</v>
      </c>
      <c r="N20" s="1">
        <v>21000</v>
      </c>
      <c r="O20" s="1">
        <v>63.31</v>
      </c>
      <c r="P20" s="1">
        <v>5.56</v>
      </c>
      <c r="Q20" s="1">
        <v>2</v>
      </c>
      <c r="R20" s="1">
        <v>21000</v>
      </c>
      <c r="S20" s="1">
        <v>62.93</v>
      </c>
      <c r="T20" s="1">
        <v>12.65</v>
      </c>
      <c r="U20" s="1">
        <v>2</v>
      </c>
      <c r="V20" s="1">
        <v>21000</v>
      </c>
      <c r="W20" s="1">
        <v>63.65</v>
      </c>
      <c r="X20" s="1">
        <v>5.73</v>
      </c>
    </row>
    <row r="21" spans="1:24" x14ac:dyDescent="0.25">
      <c r="A21" s="1">
        <v>2</v>
      </c>
      <c r="B21" s="1">
        <v>24000</v>
      </c>
      <c r="C21" s="1">
        <v>63.37</v>
      </c>
      <c r="D21" s="1">
        <v>12.89</v>
      </c>
      <c r="E21" s="1">
        <v>2</v>
      </c>
      <c r="F21" s="1">
        <v>24000</v>
      </c>
      <c r="G21" s="1">
        <v>62.71</v>
      </c>
      <c r="H21" s="1">
        <v>5.81</v>
      </c>
      <c r="I21" s="1">
        <v>2</v>
      </c>
      <c r="J21" s="1">
        <v>24000</v>
      </c>
      <c r="K21" s="1">
        <v>63.81</v>
      </c>
      <c r="L21" s="1">
        <v>12.62</v>
      </c>
      <c r="M21" s="1">
        <v>2</v>
      </c>
      <c r="N21" s="1">
        <v>24000</v>
      </c>
      <c r="O21" s="1">
        <v>63.15</v>
      </c>
      <c r="P21" s="1">
        <v>5.89</v>
      </c>
      <c r="Q21" s="1">
        <v>2</v>
      </c>
      <c r="R21" s="1">
        <v>24000</v>
      </c>
      <c r="S21" s="1">
        <v>63.04</v>
      </c>
      <c r="T21" s="1">
        <v>12.59</v>
      </c>
      <c r="U21" s="1">
        <v>2</v>
      </c>
      <c r="V21" s="1">
        <v>24000</v>
      </c>
      <c r="W21" s="1">
        <v>63.26</v>
      </c>
      <c r="X21" s="1">
        <v>5.8</v>
      </c>
    </row>
    <row r="22" spans="1:24" x14ac:dyDescent="0.25">
      <c r="A22" s="1">
        <v>2</v>
      </c>
      <c r="B22" s="1">
        <v>27000</v>
      </c>
      <c r="C22" s="1">
        <v>63.43</v>
      </c>
      <c r="D22" s="1">
        <v>13.03</v>
      </c>
      <c r="E22" s="1">
        <v>2</v>
      </c>
      <c r="F22" s="1">
        <v>27000</v>
      </c>
      <c r="G22" s="1">
        <v>62.76</v>
      </c>
      <c r="H22" s="1">
        <v>5.98</v>
      </c>
      <c r="I22" s="1">
        <v>2</v>
      </c>
      <c r="J22" s="1">
        <v>27000</v>
      </c>
      <c r="K22" s="1">
        <v>63.54</v>
      </c>
      <c r="L22" s="1">
        <v>12.9</v>
      </c>
      <c r="M22" s="1">
        <v>2</v>
      </c>
      <c r="N22" s="1">
        <v>27000</v>
      </c>
      <c r="O22" s="1">
        <v>62.76</v>
      </c>
      <c r="P22" s="1">
        <v>6.2</v>
      </c>
      <c r="Q22" s="1">
        <v>2</v>
      </c>
      <c r="R22" s="1">
        <v>27000</v>
      </c>
      <c r="S22" s="1">
        <v>63.15</v>
      </c>
      <c r="T22" s="1">
        <v>13.02</v>
      </c>
      <c r="U22" s="1">
        <v>2</v>
      </c>
      <c r="V22" s="1">
        <v>27000</v>
      </c>
      <c r="W22" s="1">
        <v>63.37</v>
      </c>
      <c r="X22" s="1">
        <v>5.86</v>
      </c>
    </row>
    <row r="23" spans="1:24" x14ac:dyDescent="0.25">
      <c r="A23" s="1">
        <v>2</v>
      </c>
      <c r="B23" s="1">
        <v>30000</v>
      </c>
      <c r="C23" s="1">
        <v>63.59</v>
      </c>
      <c r="D23" s="1">
        <v>13.35</v>
      </c>
      <c r="E23" s="1">
        <v>2</v>
      </c>
      <c r="F23" s="1">
        <v>30000</v>
      </c>
      <c r="G23" s="1">
        <v>62.6</v>
      </c>
      <c r="H23" s="1">
        <v>6.18</v>
      </c>
      <c r="I23" s="1">
        <v>2</v>
      </c>
      <c r="J23" s="1">
        <v>30000</v>
      </c>
      <c r="K23" s="1">
        <v>63.76</v>
      </c>
      <c r="L23" s="1">
        <v>12.93</v>
      </c>
      <c r="M23" s="1">
        <v>2</v>
      </c>
      <c r="N23" s="1">
        <v>30000</v>
      </c>
      <c r="O23" s="1">
        <v>62.87</v>
      </c>
      <c r="P23" s="1">
        <v>5.71</v>
      </c>
      <c r="Q23" s="1">
        <v>2</v>
      </c>
      <c r="R23" s="1">
        <v>30000</v>
      </c>
      <c r="S23" s="1">
        <v>63.2</v>
      </c>
      <c r="T23" s="1">
        <v>12.79</v>
      </c>
      <c r="U23" s="1">
        <v>2</v>
      </c>
      <c r="V23" s="1">
        <v>30000</v>
      </c>
      <c r="W23" s="1">
        <v>63.37</v>
      </c>
      <c r="X23" s="1">
        <v>5.95</v>
      </c>
    </row>
    <row r="24" spans="1:24" x14ac:dyDescent="0.25">
      <c r="A24" s="1">
        <v>3</v>
      </c>
      <c r="B24" s="1">
        <v>3000</v>
      </c>
      <c r="C24" s="1">
        <v>63.59</v>
      </c>
      <c r="D24" s="1">
        <v>9.2799999999999994</v>
      </c>
      <c r="E24" s="1">
        <v>3</v>
      </c>
      <c r="F24" s="1">
        <v>3000</v>
      </c>
      <c r="G24" s="1">
        <v>63.26</v>
      </c>
      <c r="H24" s="1">
        <v>5.54</v>
      </c>
      <c r="I24" s="1">
        <v>3</v>
      </c>
      <c r="J24" s="1">
        <v>3000</v>
      </c>
      <c r="K24" s="1">
        <v>63.15</v>
      </c>
      <c r="L24" s="1">
        <v>8.1300000000000008</v>
      </c>
      <c r="M24" s="1">
        <v>3</v>
      </c>
      <c r="N24" s="1">
        <v>3000</v>
      </c>
      <c r="O24" s="1">
        <v>62.87</v>
      </c>
      <c r="P24" s="1">
        <v>5.74</v>
      </c>
      <c r="Q24" s="1">
        <v>3</v>
      </c>
      <c r="R24" s="1">
        <v>3000</v>
      </c>
      <c r="S24" s="1">
        <v>63.65</v>
      </c>
      <c r="T24" s="1">
        <v>8.64</v>
      </c>
      <c r="U24" s="1">
        <v>3</v>
      </c>
      <c r="V24" s="1">
        <v>3000</v>
      </c>
      <c r="W24" s="1">
        <v>62.43</v>
      </c>
      <c r="X24" s="1">
        <v>5.66</v>
      </c>
    </row>
    <row r="25" spans="1:24" x14ac:dyDescent="0.25">
      <c r="A25" s="1">
        <v>3</v>
      </c>
      <c r="B25" s="1">
        <v>6000</v>
      </c>
      <c r="C25" s="1">
        <v>63.09</v>
      </c>
      <c r="D25" s="1">
        <v>10.44</v>
      </c>
      <c r="E25" s="1">
        <v>3</v>
      </c>
      <c r="F25" s="1">
        <v>6000</v>
      </c>
      <c r="G25" s="1">
        <v>63.7</v>
      </c>
      <c r="H25" s="1">
        <v>6.08</v>
      </c>
      <c r="I25" s="1">
        <v>3</v>
      </c>
      <c r="J25" s="1">
        <v>6000</v>
      </c>
      <c r="K25" s="1">
        <v>62.71</v>
      </c>
      <c r="L25" s="1">
        <v>10.38</v>
      </c>
      <c r="M25" s="1">
        <v>3</v>
      </c>
      <c r="N25" s="1">
        <v>6000</v>
      </c>
      <c r="O25" s="1">
        <v>63.43</v>
      </c>
      <c r="P25" s="1">
        <v>5.56</v>
      </c>
      <c r="Q25" s="1">
        <v>3</v>
      </c>
      <c r="R25" s="1">
        <v>6000</v>
      </c>
      <c r="S25" s="1">
        <v>63.37</v>
      </c>
      <c r="T25" s="1">
        <v>9.9600000000000009</v>
      </c>
      <c r="U25" s="1">
        <v>3</v>
      </c>
      <c r="V25" s="1">
        <v>6000</v>
      </c>
      <c r="W25" s="1">
        <v>63.7</v>
      </c>
      <c r="X25" s="1">
        <v>5.76</v>
      </c>
    </row>
    <row r="26" spans="1:24" x14ac:dyDescent="0.25">
      <c r="A26" s="1">
        <v>3</v>
      </c>
      <c r="B26" s="1">
        <v>9000</v>
      </c>
      <c r="C26" s="1">
        <v>63.2</v>
      </c>
      <c r="D26" s="1">
        <v>12.8</v>
      </c>
      <c r="E26" s="1">
        <v>3</v>
      </c>
      <c r="F26" s="1">
        <v>9000</v>
      </c>
      <c r="G26" s="1">
        <v>63.81</v>
      </c>
      <c r="H26" s="1">
        <v>6.1</v>
      </c>
      <c r="I26" s="1">
        <v>3</v>
      </c>
      <c r="J26" s="1">
        <v>9000</v>
      </c>
      <c r="K26" s="1">
        <v>63.2</v>
      </c>
      <c r="L26" s="1">
        <v>10.28</v>
      </c>
      <c r="M26" s="1">
        <v>3</v>
      </c>
      <c r="N26" s="1">
        <v>9000</v>
      </c>
      <c r="O26" s="1">
        <v>63.48</v>
      </c>
      <c r="P26" s="1">
        <v>6.51</v>
      </c>
      <c r="Q26" s="1">
        <v>3</v>
      </c>
      <c r="R26" s="1">
        <v>9000</v>
      </c>
      <c r="S26" s="1">
        <v>63.09</v>
      </c>
      <c r="T26" s="1">
        <v>12.39</v>
      </c>
      <c r="U26" s="1">
        <v>3</v>
      </c>
      <c r="V26" s="1">
        <v>9000</v>
      </c>
      <c r="W26" s="1">
        <v>64.09</v>
      </c>
      <c r="X26" s="1">
        <v>6.18</v>
      </c>
    </row>
    <row r="27" spans="1:24" x14ac:dyDescent="0.25">
      <c r="A27" s="1">
        <v>3</v>
      </c>
      <c r="B27" s="1">
        <v>12000</v>
      </c>
      <c r="C27" s="1">
        <v>62.93</v>
      </c>
      <c r="D27" s="1">
        <v>13.71</v>
      </c>
      <c r="E27" s="1">
        <v>3</v>
      </c>
      <c r="F27" s="1">
        <v>12000</v>
      </c>
      <c r="G27" s="1">
        <v>63.59</v>
      </c>
      <c r="H27" s="1">
        <v>6.31</v>
      </c>
      <c r="I27" s="1">
        <v>3</v>
      </c>
      <c r="J27" s="1">
        <v>12000</v>
      </c>
      <c r="K27" s="1">
        <v>63.43</v>
      </c>
      <c r="L27" s="1">
        <v>12.17</v>
      </c>
      <c r="M27" s="1">
        <v>3</v>
      </c>
      <c r="N27" s="1">
        <v>12000</v>
      </c>
      <c r="O27" s="1">
        <v>63.65</v>
      </c>
      <c r="P27" s="1">
        <v>6.5</v>
      </c>
      <c r="Q27" s="1">
        <v>3</v>
      </c>
      <c r="R27" s="1">
        <v>12000</v>
      </c>
      <c r="S27" s="1">
        <v>63.26</v>
      </c>
      <c r="T27" s="1">
        <v>15.45</v>
      </c>
      <c r="U27" s="1">
        <v>3</v>
      </c>
      <c r="V27" s="1">
        <v>12000</v>
      </c>
      <c r="W27" s="1">
        <v>63.92</v>
      </c>
      <c r="X27" s="1">
        <v>6.26</v>
      </c>
    </row>
    <row r="28" spans="1:24" x14ac:dyDescent="0.25">
      <c r="A28" s="1">
        <v>3</v>
      </c>
      <c r="B28" s="1">
        <v>15000</v>
      </c>
      <c r="C28" s="1">
        <v>63.48</v>
      </c>
      <c r="D28" s="1">
        <v>13.74</v>
      </c>
      <c r="E28" s="1">
        <v>3</v>
      </c>
      <c r="F28" s="1">
        <v>15000</v>
      </c>
      <c r="G28" s="1">
        <v>63.37</v>
      </c>
      <c r="H28" s="1">
        <v>6.42</v>
      </c>
      <c r="I28" s="1">
        <v>3</v>
      </c>
      <c r="J28" s="1">
        <v>15000</v>
      </c>
      <c r="K28" s="1">
        <v>63.26</v>
      </c>
      <c r="L28" s="1">
        <v>12.75</v>
      </c>
      <c r="M28" s="1">
        <v>3</v>
      </c>
      <c r="N28" s="1">
        <v>15000</v>
      </c>
      <c r="O28" s="1">
        <v>63.54</v>
      </c>
      <c r="P28" s="1">
        <v>6.52</v>
      </c>
      <c r="Q28" s="1">
        <v>3</v>
      </c>
      <c r="R28" s="1">
        <v>15000</v>
      </c>
      <c r="S28" s="1">
        <v>64.31</v>
      </c>
      <c r="T28" s="1">
        <v>15.23</v>
      </c>
      <c r="U28" s="1">
        <v>3</v>
      </c>
      <c r="V28" s="1">
        <v>15000</v>
      </c>
      <c r="W28" s="1">
        <v>63.65</v>
      </c>
      <c r="X28" s="1">
        <v>6.47</v>
      </c>
    </row>
    <row r="29" spans="1:24" x14ac:dyDescent="0.25">
      <c r="A29" s="1">
        <v>3</v>
      </c>
      <c r="B29" s="1">
        <v>18000</v>
      </c>
      <c r="C29" s="1">
        <v>63.43</v>
      </c>
      <c r="D29" s="1">
        <v>14.65</v>
      </c>
      <c r="E29" s="1">
        <v>3</v>
      </c>
      <c r="F29" s="1">
        <v>18000</v>
      </c>
      <c r="G29" s="1">
        <v>63.37</v>
      </c>
      <c r="H29" s="1">
        <v>6.58</v>
      </c>
      <c r="I29" s="1">
        <v>3</v>
      </c>
      <c r="J29" s="1">
        <v>18000</v>
      </c>
      <c r="K29" s="1">
        <v>62.98</v>
      </c>
      <c r="L29" s="1">
        <v>14.05</v>
      </c>
      <c r="M29" s="1">
        <v>3</v>
      </c>
      <c r="N29" s="1">
        <v>18000</v>
      </c>
      <c r="O29" s="1">
        <v>63.37</v>
      </c>
      <c r="P29" s="1">
        <v>6.68</v>
      </c>
      <c r="Q29" s="1">
        <v>3</v>
      </c>
      <c r="R29" s="1">
        <v>18000</v>
      </c>
      <c r="S29" s="1">
        <v>64.03</v>
      </c>
      <c r="T29" s="1">
        <v>16.45</v>
      </c>
      <c r="U29" s="1">
        <v>3</v>
      </c>
      <c r="V29" s="1">
        <v>18000</v>
      </c>
      <c r="W29" s="1">
        <v>63.76</v>
      </c>
      <c r="X29" s="1">
        <v>6.5</v>
      </c>
    </row>
    <row r="30" spans="1:24" x14ac:dyDescent="0.25">
      <c r="A30" s="1">
        <v>3</v>
      </c>
      <c r="B30" s="1">
        <v>21000</v>
      </c>
      <c r="C30" s="1">
        <v>63.31</v>
      </c>
      <c r="D30" s="1">
        <v>15.52</v>
      </c>
      <c r="E30" s="1">
        <v>3</v>
      </c>
      <c r="F30" s="1">
        <v>21000</v>
      </c>
      <c r="G30" s="1">
        <v>63.26</v>
      </c>
      <c r="H30" s="1">
        <v>7</v>
      </c>
      <c r="I30" s="1">
        <v>3</v>
      </c>
      <c r="J30" s="1">
        <v>21000</v>
      </c>
      <c r="K30" s="1">
        <v>63.09</v>
      </c>
      <c r="L30" s="1">
        <v>13.48</v>
      </c>
      <c r="M30" s="1">
        <v>3</v>
      </c>
      <c r="N30" s="1">
        <v>21000</v>
      </c>
      <c r="O30" s="1">
        <v>63.48</v>
      </c>
      <c r="P30" s="1">
        <v>6.52</v>
      </c>
      <c r="Q30" s="1">
        <v>3</v>
      </c>
      <c r="R30" s="1">
        <v>21000</v>
      </c>
      <c r="S30" s="1">
        <v>63.7</v>
      </c>
      <c r="T30" s="1">
        <v>15.24</v>
      </c>
      <c r="U30" s="1">
        <v>3</v>
      </c>
      <c r="V30" s="1">
        <v>21000</v>
      </c>
      <c r="W30" s="1">
        <v>63.76</v>
      </c>
      <c r="X30" s="1">
        <v>7.56</v>
      </c>
    </row>
    <row r="31" spans="1:24" x14ac:dyDescent="0.25">
      <c r="A31" s="1">
        <v>3</v>
      </c>
      <c r="B31" s="1">
        <v>24000</v>
      </c>
      <c r="C31" s="1">
        <v>63.37</v>
      </c>
      <c r="D31" s="1">
        <v>16.149999999999999</v>
      </c>
      <c r="E31" s="1">
        <v>3</v>
      </c>
      <c r="F31" s="1">
        <v>24000</v>
      </c>
      <c r="G31" s="1">
        <v>63.09</v>
      </c>
      <c r="H31" s="1">
        <v>6.85</v>
      </c>
      <c r="I31" s="1">
        <v>3</v>
      </c>
      <c r="J31" s="1">
        <v>24000</v>
      </c>
      <c r="K31" s="1">
        <v>63.04</v>
      </c>
      <c r="L31" s="1">
        <v>14.55</v>
      </c>
      <c r="M31" s="1">
        <v>3</v>
      </c>
      <c r="N31" s="1">
        <v>24000</v>
      </c>
      <c r="O31" s="1">
        <v>63.54</v>
      </c>
      <c r="P31" s="1">
        <v>7.11</v>
      </c>
      <c r="Q31" s="1">
        <v>3</v>
      </c>
      <c r="R31" s="1">
        <v>24000</v>
      </c>
      <c r="S31" s="1">
        <v>63.59</v>
      </c>
      <c r="T31" s="1">
        <v>15.25</v>
      </c>
      <c r="U31" s="1">
        <v>3</v>
      </c>
      <c r="V31" s="1">
        <v>24000</v>
      </c>
      <c r="W31" s="1">
        <v>63.92</v>
      </c>
      <c r="X31" s="1">
        <v>6.77</v>
      </c>
    </row>
    <row r="32" spans="1:24" x14ac:dyDescent="0.25">
      <c r="A32" s="1">
        <v>3</v>
      </c>
      <c r="B32" s="1">
        <v>27000</v>
      </c>
      <c r="C32" s="1">
        <v>63.09</v>
      </c>
      <c r="D32" s="1">
        <v>15.64</v>
      </c>
      <c r="E32" s="1">
        <v>3</v>
      </c>
      <c r="F32" s="1">
        <v>27000</v>
      </c>
      <c r="G32" s="1">
        <v>63.26</v>
      </c>
      <c r="H32" s="1">
        <v>6.9</v>
      </c>
      <c r="I32" s="1">
        <v>3</v>
      </c>
      <c r="J32" s="1">
        <v>27000</v>
      </c>
      <c r="K32" s="1">
        <v>63.09</v>
      </c>
      <c r="L32" s="1">
        <v>14.75</v>
      </c>
      <c r="M32" s="1">
        <v>3</v>
      </c>
      <c r="N32" s="1">
        <v>27000</v>
      </c>
      <c r="O32" s="1">
        <v>63.37</v>
      </c>
      <c r="P32" s="1">
        <v>6.92</v>
      </c>
      <c r="Q32" s="1">
        <v>3</v>
      </c>
      <c r="R32" s="1">
        <v>27000</v>
      </c>
      <c r="S32" s="1">
        <v>63.76</v>
      </c>
      <c r="T32" s="1">
        <v>15.68</v>
      </c>
      <c r="U32" s="1">
        <v>3</v>
      </c>
      <c r="V32" s="1">
        <v>27000</v>
      </c>
      <c r="W32" s="1">
        <v>63.7</v>
      </c>
      <c r="X32" s="1">
        <v>7.18</v>
      </c>
    </row>
    <row r="33" spans="1:24" x14ac:dyDescent="0.25">
      <c r="A33" s="1">
        <v>3</v>
      </c>
      <c r="B33" s="1">
        <v>30000</v>
      </c>
      <c r="C33" s="1">
        <v>63.37</v>
      </c>
      <c r="D33" s="1">
        <v>16.46</v>
      </c>
      <c r="E33" s="1">
        <v>3</v>
      </c>
      <c r="F33" s="1">
        <v>30000</v>
      </c>
      <c r="G33" s="1">
        <v>63.48</v>
      </c>
      <c r="H33" s="1">
        <v>6.99</v>
      </c>
      <c r="I33" s="1">
        <v>3</v>
      </c>
      <c r="J33" s="1">
        <v>30000</v>
      </c>
      <c r="K33" s="1">
        <v>63.31</v>
      </c>
      <c r="L33" s="1">
        <v>14.92</v>
      </c>
      <c r="M33" s="1">
        <v>3</v>
      </c>
      <c r="N33" s="1">
        <v>30000</v>
      </c>
      <c r="O33" s="1">
        <v>63.26</v>
      </c>
      <c r="P33" s="1">
        <v>7.04</v>
      </c>
      <c r="Q33" s="1">
        <v>3</v>
      </c>
      <c r="R33" s="1">
        <v>30000</v>
      </c>
      <c r="S33" s="1">
        <v>64.14</v>
      </c>
      <c r="T33" s="1">
        <v>17.18</v>
      </c>
      <c r="U33" s="1">
        <v>3</v>
      </c>
      <c r="V33" s="1">
        <v>30000</v>
      </c>
      <c r="W33" s="1">
        <v>63.98</v>
      </c>
      <c r="X33" s="1">
        <v>7.17</v>
      </c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</vt:lpstr>
      <vt:lpstr>resultatgarderSW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2018-12-26T04:42:57Z</dcterms:modified>
</cp:coreProperties>
</file>