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0736"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c r="E3" l="1"/>
  <c r="E9" s="1"/>
  <c r="E21" s="1"/>
  <c r="F21" s="1"/>
  <c r="E22" s="1"/>
  <c r="F22" s="1"/>
  <c r="H22" l="1"/>
  <c r="F9"/>
  <c r="E10" s="1"/>
  <c r="I5"/>
  <c r="H33"/>
  <c r="H21"/>
  <c r="H20"/>
  <c r="H14"/>
  <c r="H8"/>
  <c r="H9" l="1"/>
  <c r="F10"/>
  <c r="E11" s="1"/>
  <c r="E13"/>
  <c r="E15" s="1"/>
  <c r="E16" s="1"/>
  <c r="I6"/>
  <c r="H25" l="1"/>
  <c r="H10"/>
  <c r="H23"/>
  <c r="F16"/>
  <c r="F15"/>
  <c r="H15" s="1"/>
  <c r="F13"/>
  <c r="H13" s="1"/>
  <c r="F11"/>
  <c r="E12" s="1"/>
  <c r="J5"/>
  <c r="K5" s="1"/>
  <c r="L5" s="1"/>
  <c r="M5" s="1"/>
  <c r="N5" s="1"/>
  <c r="O5" s="1"/>
  <c r="P5" s="1"/>
  <c r="H24" l="1"/>
  <c r="H16"/>
  <c r="E17"/>
  <c r="E18" s="1"/>
  <c r="E19" s="1"/>
  <c r="H11"/>
  <c r="F12"/>
  <c r="H12" s="1"/>
  <c r="P4"/>
  <c r="Q5"/>
  <c r="R5" s="1"/>
  <c r="S5" s="1"/>
  <c r="T5" s="1"/>
  <c r="U5" s="1"/>
  <c r="V5" s="1"/>
  <c r="W5" s="1"/>
  <c r="J6"/>
  <c r="F19" l="1"/>
  <c r="H19" s="1"/>
  <c r="F18"/>
  <c r="H18" s="1"/>
  <c r="F17"/>
  <c r="H17" s="1"/>
  <c r="W4"/>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<sst xmlns="http://schemas.openxmlformats.org/spreadsheetml/2006/main" count="71" uniqueCount="57">
  <si>
    <t>Phase 1 Title</t>
  </si>
  <si>
    <t>Phase 2 Title</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</si>
  <si>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</si>
  <si>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</si>
  <si>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</si>
  <si>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</si>
  <si>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</si>
  <si>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</si>
  <si>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</si>
  <si>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</si>
  <si>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</si>
  <si>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</si>
  <si>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</si>
  <si>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</si>
  <si>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</si>
  <si>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</si>
  <si>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</si>
  <si>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</si>
  <si>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</si>
  <si>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</si>
  <si>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</si>
  <si>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</si>
  <si>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</si>
  <si>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</si>
  <si>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</si>
  <si>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</si>
  <si>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</si>
  <si>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</si>
  <si>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</si>
  <si>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</si>
  <si>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</si>
  <si>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</si>
  <si>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</si>
  <si>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</si>
  <si>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</si>
  <si>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</si>
  <si>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</si>
  <si>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</si>
  <si>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</si>
  <si>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</si>
  <si>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</si>
  <si>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</si>
  <si>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</si>
  <si>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Task 1.1</t>
  </si>
  <si>
    <t>Task 1.2</t>
  </si>
  <si>
    <t>Task 1.3</t>
  </si>
  <si>
    <t>Task 1.4</t>
  </si>
  <si>
    <t>Task 1.5</t>
  </si>
  <si>
    <t>Task 2.1</t>
  </si>
  <si>
    <t>Task 2.2</t>
  </si>
  <si>
    <t>Task 2.3</t>
  </si>
  <si>
    <t>Task 2.4</t>
  </si>
  <si>
    <t>Task 2.5</t>
  </si>
  <si>
    <t>Task 3.1</t>
  </si>
  <si>
    <t>Task 3.2</t>
  </si>
  <si>
    <t>STUDENT MANAGEMENT SYSTEM</t>
  </si>
  <si>
    <t>CHALLARAO N</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</si>
</sst>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PageLayoutView="70" workbookViewId="0">
      <pane ySplit="6" topLeftCell="A7" activePane="bottomLeft" state="frozen"/>
      <selection pane="bottomLeft" activeCell="C21" sqref="C21:C22"/>
    </sheetView>
  </sheetViews>
  <sheetFormatPr defaultRowHeight="30" customHeight="1"/>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4" width="2.5546875" customWidth="1"/>
    <col min="15" max="15" width="3.33203125" customWidth="1"/>
    <col min="16" max="43" width="2.5546875" customWidth="1"/>
    <col min="44" max="64" width="2.5546875" hidden="1" customWidth="1"/>
    <col min="69" max="70" width="10.33203125"/>
  </cols>
  <sheetData>
    <row r="1" spans="1:64" ht="30" customHeight="1">
      <c r="A1" s="59" t="s">
        <v>34</v>
      </c>
      <c r="B1" s="63" t="s">
        <v>55</v>
      </c>
      <c r="C1" s="1"/>
      <c r="D1" s="2"/>
      <c r="E1" s="4"/>
      <c r="F1" s="47"/>
      <c r="H1" s="2"/>
      <c r="I1" s="14" t="s">
        <v>15</v>
      </c>
    </row>
    <row r="2" spans="1:64" ht="30" customHeight="1">
      <c r="A2" s="58" t="s">
        <v>29</v>
      </c>
      <c r="B2" s="64" t="s">
        <v>25</v>
      </c>
      <c r="I2" s="61" t="s">
        <v>20</v>
      </c>
    </row>
    <row r="3" spans="1:64" ht="30" customHeight="1">
      <c r="A3" s="58" t="s">
        <v>35</v>
      </c>
      <c r="B3" s="65" t="s">
        <v>26</v>
      </c>
      <c r="C3" s="85" t="s">
        <v>3</v>
      </c>
      <c r="D3" s="86"/>
      <c r="E3" s="91">
        <f ca="1">TODAY()</f>
        <v>44650</v>
      </c>
      <c r="F3" s="91"/>
    </row>
    <row r="4" spans="1:64" ht="30" customHeight="1">
      <c r="A4" s="59" t="s">
        <v>36</v>
      </c>
      <c r="C4" s="85" t="s">
        <v>10</v>
      </c>
      <c r="D4" s="86"/>
      <c r="E4" s="7">
        <v>1</v>
      </c>
      <c r="I4" s="88">
        <v>44620</v>
      </c>
      <c r="J4" s="89"/>
      <c r="K4" s="89"/>
      <c r="L4" s="89"/>
      <c r="M4" s="89"/>
      <c r="N4" s="89"/>
      <c r="O4" s="90"/>
      <c r="P4" s="88">
        <f ca="1">P5</f>
        <v>44655</v>
      </c>
      <c r="Q4" s="89"/>
      <c r="R4" s="89"/>
      <c r="S4" s="89"/>
      <c r="T4" s="89"/>
      <c r="U4" s="89"/>
      <c r="V4" s="90"/>
      <c r="W4" s="88">
        <f ca="1">W5</f>
        <v>44662</v>
      </c>
      <c r="X4" s="89"/>
      <c r="Y4" s="89"/>
      <c r="Z4" s="89"/>
      <c r="AA4" s="89"/>
      <c r="AB4" s="89"/>
      <c r="AC4" s="90"/>
      <c r="AD4" s="88">
        <f ca="1">AD5</f>
        <v>44669</v>
      </c>
      <c r="AE4" s="89"/>
      <c r="AF4" s="89"/>
      <c r="AG4" s="89"/>
      <c r="AH4" s="89"/>
      <c r="AI4" s="89"/>
      <c r="AJ4" s="90"/>
      <c r="AK4" s="88">
        <f ca="1">AK5</f>
        <v>44676</v>
      </c>
      <c r="AL4" s="89"/>
      <c r="AM4" s="89"/>
      <c r="AN4" s="89"/>
      <c r="AO4" s="89"/>
      <c r="AP4" s="89"/>
      <c r="AQ4" s="90"/>
      <c r="AR4" s="88">
        <f ca="1">AR5</f>
        <v>44683</v>
      </c>
      <c r="AS4" s="89"/>
      <c r="AT4" s="89"/>
      <c r="AU4" s="89"/>
      <c r="AV4" s="89"/>
      <c r="AW4" s="89"/>
      <c r="AX4" s="90"/>
      <c r="AY4" s="88">
        <f ca="1">AY5</f>
        <v>44690</v>
      </c>
      <c r="AZ4" s="89"/>
      <c r="BA4" s="89"/>
      <c r="BB4" s="89"/>
      <c r="BC4" s="89"/>
      <c r="BD4" s="89"/>
      <c r="BE4" s="90"/>
      <c r="BF4" s="88">
        <f ca="1">BF5</f>
        <v>44697</v>
      </c>
      <c r="BG4" s="89"/>
      <c r="BH4" s="89"/>
      <c r="BI4" s="89"/>
      <c r="BJ4" s="89"/>
      <c r="BK4" s="89"/>
      <c r="BL4" s="90"/>
    </row>
    <row r="5" spans="1:64" ht="15" customHeight="1">
      <c r="A5" s="59" t="s">
        <v>37</v>
      </c>
      <c r="B5" s="87"/>
      <c r="C5" s="87"/>
      <c r="D5" s="87"/>
      <c r="E5" s="87"/>
      <c r="F5" s="87"/>
      <c r="G5" s="87"/>
      <c r="I5" s="11">
        <f ca="1">Project_Start-WEEKDAY(Project_Start,1)+2+7*(Display_Week-1)</f>
        <v>44648</v>
      </c>
      <c r="J5" s="10">
        <f ca="1">I5+1</f>
        <v>44649</v>
      </c>
      <c r="K5" s="10">
        <f t="shared" ref="K5:AX5" ca="1" si="0">J5+1</f>
        <v>44650</v>
      </c>
      <c r="L5" s="10">
        <f t="shared" ca="1" si="0"/>
        <v>44651</v>
      </c>
      <c r="M5" s="10">
        <f t="shared" ca="1" si="0"/>
        <v>44652</v>
      </c>
      <c r="N5" s="10">
        <f t="shared" ca="1" si="0"/>
        <v>44653</v>
      </c>
      <c r="O5" s="12">
        <f t="shared" ca="1" si="0"/>
        <v>44654</v>
      </c>
      <c r="P5" s="11">
        <f ca="1">O5+1</f>
        <v>44655</v>
      </c>
      <c r="Q5" s="10">
        <f ca="1">P5+1</f>
        <v>44656</v>
      </c>
      <c r="R5" s="10">
        <f t="shared" ca="1" si="0"/>
        <v>44657</v>
      </c>
      <c r="S5" s="10">
        <f t="shared" ca="1" si="0"/>
        <v>44658</v>
      </c>
      <c r="T5" s="10">
        <f t="shared" ca="1" si="0"/>
        <v>44659</v>
      </c>
      <c r="U5" s="10">
        <f t="shared" ca="1" si="0"/>
        <v>44660</v>
      </c>
      <c r="V5" s="12">
        <f t="shared" ca="1" si="0"/>
        <v>44661</v>
      </c>
      <c r="W5" s="11">
        <f ca="1">V5+1</f>
        <v>44662</v>
      </c>
      <c r="X5" s="10">
        <f ca="1">W5+1</f>
        <v>44663</v>
      </c>
      <c r="Y5" s="10">
        <f t="shared" ca="1" si="0"/>
        <v>44664</v>
      </c>
      <c r="Z5" s="10">
        <f t="shared" ca="1" si="0"/>
        <v>44665</v>
      </c>
      <c r="AA5" s="10">
        <f t="shared" ca="1" si="0"/>
        <v>44666</v>
      </c>
      <c r="AB5" s="10">
        <f t="shared" ca="1" si="0"/>
        <v>44667</v>
      </c>
      <c r="AC5" s="12">
        <f t="shared" ca="1" si="0"/>
        <v>44668</v>
      </c>
      <c r="AD5" s="11">
        <f ca="1">AC5+1</f>
        <v>44669</v>
      </c>
      <c r="AE5" s="10">
        <f ca="1">AD5+1</f>
        <v>44670</v>
      </c>
      <c r="AF5" s="10">
        <f t="shared" ca="1" si="0"/>
        <v>44671</v>
      </c>
      <c r="AG5" s="10">
        <f t="shared" ca="1" si="0"/>
        <v>44672</v>
      </c>
      <c r="AH5" s="10">
        <f t="shared" ca="1" si="0"/>
        <v>44673</v>
      </c>
      <c r="AI5" s="10">
        <f t="shared" ca="1" si="0"/>
        <v>44674</v>
      </c>
      <c r="AJ5" s="12">
        <f t="shared" ca="1" si="0"/>
        <v>44675</v>
      </c>
      <c r="AK5" s="11">
        <f ca="1">AJ5+1</f>
        <v>44676</v>
      </c>
      <c r="AL5" s="10">
        <f ca="1">AK5+1</f>
        <v>44677</v>
      </c>
      <c r="AM5" s="10">
        <f t="shared" ca="1" si="0"/>
        <v>44678</v>
      </c>
      <c r="AN5" s="10">
        <f t="shared" ca="1" si="0"/>
        <v>44679</v>
      </c>
      <c r="AO5" s="10">
        <f t="shared" ca="1" si="0"/>
        <v>44680</v>
      </c>
      <c r="AP5" s="10">
        <f t="shared" ca="1" si="0"/>
        <v>44681</v>
      </c>
      <c r="AQ5" s="12">
        <f t="shared" ca="1" si="0"/>
        <v>44682</v>
      </c>
      <c r="AR5" s="11">
        <f ca="1">AQ5+1</f>
        <v>44683</v>
      </c>
      <c r="AS5" s="10">
        <f ca="1">AR5+1</f>
        <v>44684</v>
      </c>
      <c r="AT5" s="10">
        <f t="shared" ca="1" si="0"/>
        <v>44685</v>
      </c>
      <c r="AU5" s="10">
        <f t="shared" ca="1" si="0"/>
        <v>44686</v>
      </c>
      <c r="AV5" s="10">
        <f t="shared" ca="1" si="0"/>
        <v>44687</v>
      </c>
      <c r="AW5" s="10">
        <f t="shared" ca="1" si="0"/>
        <v>44688</v>
      </c>
      <c r="AX5" s="12">
        <f t="shared" ca="1" si="0"/>
        <v>44689</v>
      </c>
      <c r="AY5" s="11">
        <f ca="1">AX5+1</f>
        <v>44690</v>
      </c>
      <c r="AZ5" s="10">
        <f ca="1">AY5+1</f>
        <v>44691</v>
      </c>
      <c r="BA5" s="10">
        <f t="shared" ref="BA5:BE5" ca="1" si="1">AZ5+1</f>
        <v>44692</v>
      </c>
      <c r="BB5" s="10">
        <f t="shared" ca="1" si="1"/>
        <v>44693</v>
      </c>
      <c r="BC5" s="10">
        <f t="shared" ca="1" si="1"/>
        <v>44694</v>
      </c>
      <c r="BD5" s="10">
        <f t="shared" ca="1" si="1"/>
        <v>44695</v>
      </c>
      <c r="BE5" s="12">
        <f t="shared" ca="1" si="1"/>
        <v>44696</v>
      </c>
      <c r="BF5" s="11">
        <f ca="1">BE5+1</f>
        <v>44697</v>
      </c>
      <c r="BG5" s="10">
        <f ca="1">BF5+1</f>
        <v>44698</v>
      </c>
      <c r="BH5" s="10">
        <f t="shared" ref="BH5:BL5" ca="1" si="2">BG5+1</f>
        <v>44699</v>
      </c>
      <c r="BI5" s="10">
        <f t="shared" ca="1" si="2"/>
        <v>44700</v>
      </c>
      <c r="BJ5" s="10">
        <f t="shared" ca="1" si="2"/>
        <v>44701</v>
      </c>
      <c r="BK5" s="10">
        <f t="shared" ca="1" si="2"/>
        <v>44702</v>
      </c>
      <c r="BL5" s="12">
        <f t="shared" ca="1" si="2"/>
        <v>44703</v>
      </c>
    </row>
    <row r="6" spans="1:64" ht="30" customHeight="1" thickBot="1">
      <c r="A6" s="59" t="s">
        <v>38</v>
      </c>
      <c r="B6" s="8" t="s">
        <v>11</v>
      </c>
      <c r="C6" s="9" t="s">
        <v>5</v>
      </c>
      <c r="D6" s="9" t="s">
        <v>4</v>
      </c>
      <c r="E6" s="9" t="s">
        <v>7</v>
      </c>
      <c r="F6" s="9" t="s">
        <v>8</v>
      </c>
      <c r="G6" s="9"/>
      <c r="H6" s="9" t="s">
        <v>9</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39</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40</v>
      </c>
      <c r="B9" s="80" t="s">
        <v>43</v>
      </c>
      <c r="C9" s="72" t="s">
        <v>56</v>
      </c>
      <c r="D9" s="22">
        <v>0.5</v>
      </c>
      <c r="E9" s="66">
        <f ca="1">Project_Start</f>
        <v>44650</v>
      </c>
      <c r="F9" s="66">
        <f ca="1">E9+3</f>
        <v>44653</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41</v>
      </c>
      <c r="B10" s="80" t="s">
        <v>44</v>
      </c>
      <c r="C10" s="72" t="s">
        <v>56</v>
      </c>
      <c r="D10" s="22">
        <v>1</v>
      </c>
      <c r="E10" s="66">
        <f ca="1">F9</f>
        <v>44653</v>
      </c>
      <c r="F10" s="66">
        <f ca="1">E10+2</f>
        <v>44655</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0" t="s">
        <v>45</v>
      </c>
      <c r="C11" s="72" t="s">
        <v>56</v>
      </c>
      <c r="D11" s="22">
        <v>0.5</v>
      </c>
      <c r="E11" s="66">
        <f ca="1">F10</f>
        <v>44655</v>
      </c>
      <c r="F11" s="66">
        <f ca="1">E11+4</f>
        <v>44659</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0" t="s">
        <v>46</v>
      </c>
      <c r="C12" s="72" t="s">
        <v>56</v>
      </c>
      <c r="D12" s="22">
        <v>0.95</v>
      </c>
      <c r="E12" s="66">
        <f ca="1">F11</f>
        <v>44659</v>
      </c>
      <c r="F12" s="66">
        <f ca="1">E12+5</f>
        <v>44664</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0" t="s">
        <v>47</v>
      </c>
      <c r="C13" s="72" t="s">
        <v>56</v>
      </c>
      <c r="D13" s="22">
        <v>0.95</v>
      </c>
      <c r="E13" s="66">
        <f ca="1">E10+1</f>
        <v>44654</v>
      </c>
      <c r="F13" s="66">
        <f ca="1">E13+2</f>
        <v>44656</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42</v>
      </c>
      <c r="B14" s="23" t="s">
        <v>1</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1" t="s">
        <v>48</v>
      </c>
      <c r="C15" s="74" t="s">
        <v>56</v>
      </c>
      <c r="D15" s="27">
        <v>0.5</v>
      </c>
      <c r="E15" s="67">
        <f ca="1">E13+1</f>
        <v>44655</v>
      </c>
      <c r="F15" s="67">
        <f ca="1">E15+4</f>
        <v>44659</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1" t="s">
        <v>49</v>
      </c>
      <c r="C16" s="74" t="s">
        <v>56</v>
      </c>
      <c r="D16" s="27">
        <v>0.5</v>
      </c>
      <c r="E16" s="67">
        <f ca="1">E15+2</f>
        <v>44657</v>
      </c>
      <c r="F16" s="67">
        <f ca="1">E16+5</f>
        <v>44662</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1" t="s">
        <v>50</v>
      </c>
      <c r="C17" s="74" t="s">
        <v>56</v>
      </c>
      <c r="D17" s="27">
        <v>0.8</v>
      </c>
      <c r="E17" s="67">
        <f ca="1">F16</f>
        <v>44662</v>
      </c>
      <c r="F17" s="67">
        <f ca="1">E17+3</f>
        <v>44665</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1" t="s">
        <v>51</v>
      </c>
      <c r="C18" s="74" t="s">
        <v>56</v>
      </c>
      <c r="D18" s="27">
        <v>0.85</v>
      </c>
      <c r="E18" s="67">
        <f ca="1">E17</f>
        <v>44662</v>
      </c>
      <c r="F18" s="67">
        <f ca="1">E18+2</f>
        <v>44664</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1" t="s">
        <v>52</v>
      </c>
      <c r="C19" s="74" t="s">
        <v>56</v>
      </c>
      <c r="D19" s="27">
        <v>1</v>
      </c>
      <c r="E19" s="67">
        <f ca="1">E18</f>
        <v>44662</v>
      </c>
      <c r="F19" s="67">
        <f ca="1">E19+3</f>
        <v>44665</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30</v>
      </c>
      <c r="B20" s="28" t="s">
        <v>12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2" t="s">
        <v>53</v>
      </c>
      <c r="C21" s="76" t="s">
        <v>56</v>
      </c>
      <c r="D21" s="32">
        <v>0.8</v>
      </c>
      <c r="E21" s="68">
        <f ca="1">E9+15</f>
        <v>44665</v>
      </c>
      <c r="F21" s="68">
        <f ca="1">E21+5</f>
        <v>44670</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2" t="s">
        <v>54</v>
      </c>
      <c r="C22" s="76" t="s">
        <v>56</v>
      </c>
      <c r="D22" s="32">
        <v>1</v>
      </c>
      <c r="E22" s="68">
        <f ca="1">F21+1</f>
        <v>44671</v>
      </c>
      <c r="F22" s="68">
        <f ca="1">E22+5</f>
        <v>44676</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30</v>
      </c>
      <c r="B26" s="33"/>
      <c r="C26" s="77"/>
      <c r="D26" s="34"/>
      <c r="E26" s="35"/>
      <c r="F26" s="3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3"/>
      <c r="C27" s="78"/>
      <c r="D27" s="37"/>
      <c r="E27" s="69"/>
      <c r="F27" s="69"/>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3"/>
      <c r="C28" s="78"/>
      <c r="D28" s="37"/>
      <c r="E28" s="69"/>
      <c r="F28" s="69"/>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3"/>
      <c r="C29" s="78"/>
      <c r="D29" s="37"/>
      <c r="E29" s="69"/>
      <c r="F29" s="69"/>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3"/>
      <c r="C30" s="78"/>
      <c r="D30" s="37"/>
      <c r="E30" s="69"/>
      <c r="F30" s="69"/>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3"/>
      <c r="C31" s="78"/>
      <c r="D31" s="37"/>
      <c r="E31" s="69"/>
      <c r="F31" s="69"/>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32</v>
      </c>
      <c r="B32" s="84"/>
      <c r="C32" s="79"/>
      <c r="D32" s="16"/>
      <c r="E32" s="70"/>
      <c r="F32" s="70"/>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31</v>
      </c>
      <c r="B33" s="38" t="s">
        <v>2</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9375" defaultRowHeight="13.8"/>
  <cols>
    <col min="1" max="1" width="87.109375" style="48" customWidth="1"/>
    <col min="2" max="16384" width="9.109375" style="2"/>
  </cols>
  <sheetData>
    <row r="1" spans="1:2" ht="46.5" customHeight="1"/>
    <row r="2" spans="1:2" s="50" customFormat="1" ht="15.6">
      <c r="A2" s="49" t="s">
        <v>15</v>
      </c>
      <c r="B2" s="49"/>
    </row>
    <row r="3" spans="1:2" s="54" customFormat="1" ht="27" customHeight="1">
      <c r="A3" s="55" t="s">
        <v>20</v>
      </c>
      <c r="B3" s="55"/>
    </row>
    <row r="4" spans="1:2" s="51" customFormat="1" ht="25.8">
      <c r="A4" s="52" t="s">
        <v>14</v>
      </c>
    </row>
    <row r="5" spans="1:2" ht="74.099999999999994" customHeight="1">
      <c r="A5" s="53" t="s">
        <v>23</v>
      </c>
    </row>
    <row r="6" spans="1:2" ht="26.25" customHeight="1">
      <c r="A6" s="52" t="s">
        <v>28</v>
      </c>
    </row>
    <row r="7" spans="1:2" s="48" customFormat="1" ht="204.9" customHeight="1">
      <c r="A7" s="57" t="s">
        <v>27</v>
      </c>
    </row>
    <row r="8" spans="1:2" s="51" customFormat="1" ht="25.8">
      <c r="A8" s="52" t="s">
        <v>16</v>
      </c>
    </row>
    <row r="9" spans="1:2" ht="57.6">
      <c r="A9" s="53" t="s">
        <v>24</v>
      </c>
    </row>
    <row r="10" spans="1:2" s="48" customFormat="1" ht="27.9" customHeight="1">
      <c r="A10" s="56" t="s">
        <v>22</v>
      </c>
    </row>
    <row r="11" spans="1:2" s="51" customFormat="1" ht="25.8">
      <c r="A11" s="52" t="s">
        <v>13</v>
      </c>
    </row>
    <row r="12" spans="1:2" ht="28.8">
      <c r="A12" s="53" t="s">
        <v>21</v>
      </c>
    </row>
    <row r="13" spans="1:2" s="48" customFormat="1" ht="27.9" customHeight="1">
      <c r="A13" s="56" t="s">
        <v>6</v>
      </c>
    </row>
    <row r="14" spans="1:2" s="51" customFormat="1" ht="25.8">
      <c r="A14" s="52" t="s">
        <v>17</v>
      </c>
    </row>
    <row r="15" spans="1:2" ht="75" customHeight="1">
      <c r="A15" s="53" t="s">
        <v>18</v>
      </c>
    </row>
    <row r="16" spans="1:2" ht="72">
      <c r="A16" s="53" t="s">
        <v>19</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2022-03-30T07:24:43Z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