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avi\OneDrive\Desktop\FIAP\2 Ano\Challenge\Base de Dados\"/>
    </mc:Choice>
  </mc:AlternateContent>
  <xr:revisionPtr revIDLastSave="0" documentId="13_ncr:1_{508790A2-07D8-43BE-92AF-3C85F6DD6119}" xr6:coauthVersionLast="47" xr6:coauthVersionMax="47" xr10:uidLastSave="{00000000-0000-0000-0000-000000000000}"/>
  <bookViews>
    <workbookView xWindow="-120" yWindow="-120" windowWidth="29040" windowHeight="15720" activeTab="6" xr2:uid="{B3A79506-BF2B-42EB-ADE2-8A39D1458FA1}"/>
  </bookViews>
  <sheets>
    <sheet name="TB_Endereco" sheetId="1" r:id="rId1"/>
    <sheet name="TB_Usuario" sheetId="3" r:id="rId2"/>
    <sheet name="TB_Item" sheetId="4" r:id="rId3"/>
    <sheet name="TB_Jogo_Item" sheetId="5" r:id="rId4"/>
    <sheet name="TB_Jogo" sheetId="6" r:id="rId5"/>
    <sheet name="TB_Regra" sheetId="7" r:id="rId6"/>
    <sheet name="TB_Avaliacao" sheetId="8" r:id="rId7"/>
    <sheet name="Data Users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8" l="1"/>
  <c r="I4" i="8"/>
  <c r="I3" i="8"/>
  <c r="I2" i="8"/>
  <c r="H5" i="7"/>
  <c r="H4" i="7"/>
  <c r="H3" i="7"/>
  <c r="H2" i="7"/>
  <c r="B3" i="8"/>
  <c r="B4" i="8" s="1"/>
  <c r="B4" i="7"/>
  <c r="B5" i="7" s="1"/>
  <c r="B3" i="7"/>
  <c r="H5" i="6"/>
  <c r="H4" i="6"/>
  <c r="H3" i="6"/>
  <c r="H2" i="6"/>
  <c r="E5" i="5"/>
  <c r="E4" i="5"/>
  <c r="E3" i="5"/>
  <c r="E2" i="5"/>
  <c r="C3" i="5"/>
  <c r="C4" i="5" s="1"/>
  <c r="B3" i="5"/>
  <c r="B4" i="5" s="1"/>
  <c r="B5" i="5" s="1"/>
  <c r="F5" i="4"/>
  <c r="F4" i="4"/>
  <c r="F3" i="4"/>
  <c r="F2" i="4"/>
  <c r="I11" i="3"/>
  <c r="I10" i="3"/>
  <c r="I9" i="3"/>
  <c r="I8" i="3"/>
  <c r="I7" i="3"/>
  <c r="I6" i="3"/>
  <c r="I5" i="3"/>
  <c r="I4" i="3"/>
  <c r="I3" i="3"/>
  <c r="I2" i="3"/>
  <c r="L11" i="1"/>
  <c r="L10" i="1"/>
  <c r="L9" i="1"/>
  <c r="L8" i="1"/>
  <c r="L7" i="1"/>
  <c r="L6" i="1"/>
  <c r="L5" i="1"/>
  <c r="L4" i="1"/>
  <c r="L3" i="1"/>
  <c r="L2" i="1"/>
  <c r="B5" i="1"/>
  <c r="B6" i="1" s="1"/>
  <c r="B7" i="1" s="1"/>
  <c r="B8" i="1" s="1"/>
  <c r="B9" i="1" s="1"/>
  <c r="B10" i="1" s="1"/>
  <c r="B11" i="1" s="1"/>
  <c r="B4" i="1"/>
  <c r="B3" i="1"/>
  <c r="C5" i="5" l="1"/>
</calcChain>
</file>

<file path=xl/sharedStrings.xml><?xml version="1.0" encoding="utf-8"?>
<sst xmlns="http://schemas.openxmlformats.org/spreadsheetml/2006/main" count="472" uniqueCount="261">
  <si>
    <t>id_endereco</t>
  </si>
  <si>
    <t>id_usuario</t>
  </si>
  <si>
    <t>nm_pais</t>
  </si>
  <si>
    <t>cd_uf</t>
  </si>
  <si>
    <t>nm_cidade</t>
  </si>
  <si>
    <t>nr_cep</t>
  </si>
  <si>
    <t>nm_rua</t>
  </si>
  <si>
    <t>nr_endereco</t>
  </si>
  <si>
    <t>fl_valido</t>
  </si>
  <si>
    <t>dt_alteracao</t>
  </si>
  <si>
    <t>DML</t>
  </si>
  <si>
    <t>Brasil</t>
  </si>
  <si>
    <t>roxo</t>
  </si>
  <si>
    <t>B-</t>
  </si>
  <si>
    <t>1,74</t>
  </si>
  <si>
    <t>(64) 99992-4558</t>
  </si>
  <si>
    <t>(64) 3689-8609</t>
  </si>
  <si>
    <t>GO</t>
  </si>
  <si>
    <t>Catalão</t>
  </si>
  <si>
    <t>Loteamento Santa Helena II</t>
  </si>
  <si>
    <t>Rua Antônio Lopes Correia</t>
  </si>
  <si>
    <t>75704-400</t>
  </si>
  <si>
    <t>o5d3A0e358</t>
  </si>
  <si>
    <t>geraldo_oliveira@systemsadvisers.com</t>
  </si>
  <si>
    <t>André Felipe Oliveira</t>
  </si>
  <si>
    <t>Mirella Melissa Stella</t>
  </si>
  <si>
    <t>Aquário</t>
  </si>
  <si>
    <t>Masculino</t>
  </si>
  <si>
    <t>23/01/1979</t>
  </si>
  <si>
    <t>35.229.092-4</t>
  </si>
  <si>
    <t>580.429.520-90</t>
  </si>
  <si>
    <t>Geraldo Enzo Oliveira</t>
  </si>
  <si>
    <t>vermelho</t>
  </si>
  <si>
    <t>AB-</t>
  </si>
  <si>
    <t>1,87</t>
  </si>
  <si>
    <t>(89) 99688-4121</t>
  </si>
  <si>
    <t>(89) 3575-2793</t>
  </si>
  <si>
    <t>PI</t>
  </si>
  <si>
    <t>Picos</t>
  </si>
  <si>
    <t>Centro</t>
  </si>
  <si>
    <t>Travessa Joaquim Paraíba de Oliveira</t>
  </si>
  <si>
    <t>64600-074</t>
  </si>
  <si>
    <t>qtWxs3XzCB</t>
  </si>
  <si>
    <t>davi.victor.castro@raya3.com.br</t>
  </si>
  <si>
    <t>Miguel Raul Castro</t>
  </si>
  <si>
    <t>Teresinha Isabela</t>
  </si>
  <si>
    <t>Capricórnio</t>
  </si>
  <si>
    <t>02/01/1974</t>
  </si>
  <si>
    <t>19.093.980-1</t>
  </si>
  <si>
    <t>501.630.952-30</t>
  </si>
  <si>
    <t>Davi Victor Castro</t>
  </si>
  <si>
    <t>amarelo</t>
  </si>
  <si>
    <t>1,92</t>
  </si>
  <si>
    <t>(47) 98382-7305</t>
  </si>
  <si>
    <t>(47) 2645-1812</t>
  </si>
  <si>
    <t>SC</t>
  </si>
  <si>
    <t>Joinville</t>
  </si>
  <si>
    <t>Jardim Iririú</t>
  </si>
  <si>
    <t>Rua Arraias</t>
  </si>
  <si>
    <t>89224-380</t>
  </si>
  <si>
    <t>feRfGlCQ2S</t>
  </si>
  <si>
    <t>noah_costa@fredericodiniz.com</t>
  </si>
  <si>
    <t>Martin Daniel Costa</t>
  </si>
  <si>
    <t>Gabriela Fátima Maria</t>
  </si>
  <si>
    <t>07/01/1976</t>
  </si>
  <si>
    <t>39.994.618-4</t>
  </si>
  <si>
    <t>512.283.352-49</t>
  </si>
  <si>
    <t>Noah Cauã André Costa</t>
  </si>
  <si>
    <t>O+</t>
  </si>
  <si>
    <t>1,86</t>
  </si>
  <si>
    <t>(62) 98598-2769</t>
  </si>
  <si>
    <t>(62) 2913-3143</t>
  </si>
  <si>
    <t>Aparecida de Goiânia</t>
  </si>
  <si>
    <t>Vila São Jorge</t>
  </si>
  <si>
    <t>Rua Hugo de Carvalho Ramos</t>
  </si>
  <si>
    <t>74926-786</t>
  </si>
  <si>
    <t>xJkhh6sqFE</t>
  </si>
  <si>
    <t>theo_moreira@inductothermgroup.com.br</t>
  </si>
  <si>
    <t>Thiago Filipe Moreira</t>
  </si>
  <si>
    <t>Bárbara Isis</t>
  </si>
  <si>
    <t>Touro</t>
  </si>
  <si>
    <t>25/04/1973</t>
  </si>
  <si>
    <t>37.751.381-7</t>
  </si>
  <si>
    <t>111.308.812-53</t>
  </si>
  <si>
    <t>Theo Hugo Fernando Moreira</t>
  </si>
  <si>
    <t>AB+</t>
  </si>
  <si>
    <t>1,64</t>
  </si>
  <si>
    <t>(68) 99370-3837</t>
  </si>
  <si>
    <t>(68) 2761-0529</t>
  </si>
  <si>
    <t>AC</t>
  </si>
  <si>
    <t>Rio Branco</t>
  </si>
  <si>
    <t>Taquarí</t>
  </si>
  <si>
    <t>Rua Nossa Senhora de Fátima</t>
  </si>
  <si>
    <t>69906-402</t>
  </si>
  <si>
    <t>Ao2qauxK1p</t>
  </si>
  <si>
    <t>amanda_depaula@sectron.com.br</t>
  </si>
  <si>
    <t>Eduardo Bento de Paula</t>
  </si>
  <si>
    <t>Tânia Marlene Jéssica</t>
  </si>
  <si>
    <t>Peixes</t>
  </si>
  <si>
    <t>Feminino</t>
  </si>
  <si>
    <t>04/03/1987</t>
  </si>
  <si>
    <t>16.693.767-8</t>
  </si>
  <si>
    <t>070.832.706-00</t>
  </si>
  <si>
    <t>Amanda Mirella Luzia de Paula</t>
  </si>
  <si>
    <t>1,65</t>
  </si>
  <si>
    <t>(27) 99302-8309</t>
  </si>
  <si>
    <t>(27) 3629-2229</t>
  </si>
  <si>
    <t>ES</t>
  </si>
  <si>
    <t>Serra</t>
  </si>
  <si>
    <t>Morada de Laranjeiras</t>
  </si>
  <si>
    <t>Rua das Mangas</t>
  </si>
  <si>
    <t>29166-835</t>
  </si>
  <si>
    <t>thesZ9MxhK</t>
  </si>
  <si>
    <t>anthony.alexandre.ribeiro@powerblade.com.br</t>
  </si>
  <si>
    <t>Gustavo Tomás Noah Ribeiro</t>
  </si>
  <si>
    <t>Valentina Rosa</t>
  </si>
  <si>
    <t>16/05/1976</t>
  </si>
  <si>
    <t>30.977.865-7</t>
  </si>
  <si>
    <t>435.912.266-70</t>
  </si>
  <si>
    <t>Anthony Alexandre Ribeiro</t>
  </si>
  <si>
    <t>verde</t>
  </si>
  <si>
    <t>1,72</t>
  </si>
  <si>
    <t>(35) 99513-5163</t>
  </si>
  <si>
    <t>(35) 2648-8573</t>
  </si>
  <si>
    <t>MG</t>
  </si>
  <si>
    <t>Poços de Caldas</t>
  </si>
  <si>
    <t>Vale das Antas</t>
  </si>
  <si>
    <t>Rua Luiz José Dias Neto</t>
  </si>
  <si>
    <t>37704-388</t>
  </si>
  <si>
    <t>iZAfgDdtoP</t>
  </si>
  <si>
    <t>nelson-dacosta81@aulicinobastos.com.br</t>
  </si>
  <si>
    <t>Bruno Fábio da Costa</t>
  </si>
  <si>
    <t>Alice Isabelle Sandra</t>
  </si>
  <si>
    <t>12/03/1958</t>
  </si>
  <si>
    <t>36.957.116-2</t>
  </si>
  <si>
    <t>926.777.002-04</t>
  </si>
  <si>
    <t>Nelson Renan Juan da Costa</t>
  </si>
  <si>
    <t>A+</t>
  </si>
  <si>
    <t>(61) 98243-7634</t>
  </si>
  <si>
    <t>(61) 3829-1117</t>
  </si>
  <si>
    <t>DF</t>
  </si>
  <si>
    <t>Brasília</t>
  </si>
  <si>
    <t>Setor Residencial Leste (Planaltina)</t>
  </si>
  <si>
    <t>Quadra EQ 1/2 Bloco A</t>
  </si>
  <si>
    <t>73350-151</t>
  </si>
  <si>
    <t>3kXYAFizjI</t>
  </si>
  <si>
    <t>rita_joana_assis@unitau.com.br</t>
  </si>
  <si>
    <t>Osvaldo Henrique Assis</t>
  </si>
  <si>
    <t>Elaine Isis</t>
  </si>
  <si>
    <t>08/02/1987</t>
  </si>
  <si>
    <t>49.499.417-4</t>
  </si>
  <si>
    <t>184.547.379-52</t>
  </si>
  <si>
    <t>Rita Joana Assis</t>
  </si>
  <si>
    <t>A-</t>
  </si>
  <si>
    <t>1,59</t>
  </si>
  <si>
    <t>(79) 99680-9332</t>
  </si>
  <si>
    <t>(79) 2812-1700</t>
  </si>
  <si>
    <t>SE</t>
  </si>
  <si>
    <t>Aracaju</t>
  </si>
  <si>
    <t>Olaria</t>
  </si>
  <si>
    <t>Rua Francisco Xavier da Paixão</t>
  </si>
  <si>
    <t>49092-030</t>
  </si>
  <si>
    <t>HtoZwZnNtQ</t>
  </si>
  <si>
    <t>isadoralorenaporto@elevaconsultancy.com.br</t>
  </si>
  <si>
    <t>Bernardo Thales Porto</t>
  </si>
  <si>
    <t>Julia Gabriela</t>
  </si>
  <si>
    <t>12/02/1979</t>
  </si>
  <si>
    <t>26.275.025-9</t>
  </si>
  <si>
    <t>243.606.797-00</t>
  </si>
  <si>
    <t>Isadora Lorena Porto</t>
  </si>
  <si>
    <t>1,70</t>
  </si>
  <si>
    <t>(88) 99878-8301</t>
  </si>
  <si>
    <t>(88) 2829-4177</t>
  </si>
  <si>
    <t>CE</t>
  </si>
  <si>
    <t>Juazeiro do Norte</t>
  </si>
  <si>
    <t>Salesianos</t>
  </si>
  <si>
    <t>Rua Afonso Melo</t>
  </si>
  <si>
    <t>63050-080</t>
  </si>
  <si>
    <t>cmU7akalUF</t>
  </si>
  <si>
    <t>nathan_darosa@knowconsulting.com.br</t>
  </si>
  <si>
    <t>Levi Renato Rafael da Rosa</t>
  </si>
  <si>
    <t>Rosa Andreia</t>
  </si>
  <si>
    <t>02/05/1972</t>
  </si>
  <si>
    <t>18.494.798-4</t>
  </si>
  <si>
    <t>417.627.583-93</t>
  </si>
  <si>
    <t>Nathan Miguel Julio da Rosa</t>
  </si>
  <si>
    <t>cor</t>
  </si>
  <si>
    <t>tipo_sanguineo</t>
  </si>
  <si>
    <t>peso</t>
  </si>
  <si>
    <t>altura</t>
  </si>
  <si>
    <t>celular</t>
  </si>
  <si>
    <t>telefone_fixo</t>
  </si>
  <si>
    <t>estado</t>
  </si>
  <si>
    <t>cidade</t>
  </si>
  <si>
    <t>bairro</t>
  </si>
  <si>
    <t>numero</t>
  </si>
  <si>
    <t>endereco</t>
  </si>
  <si>
    <t>cep</t>
  </si>
  <si>
    <t>senha</t>
  </si>
  <si>
    <t>email</t>
  </si>
  <si>
    <t>pai</t>
  </si>
  <si>
    <t>mae</t>
  </si>
  <si>
    <t>signo</t>
  </si>
  <si>
    <t>sexo</t>
  </si>
  <si>
    <t>data_nasc</t>
  </si>
  <si>
    <t>rg</t>
  </si>
  <si>
    <t>cpf</t>
  </si>
  <si>
    <t>idade</t>
  </si>
  <si>
    <t>nome</t>
  </si>
  <si>
    <t>sim</t>
  </si>
  <si>
    <t>current_date</t>
  </si>
  <si>
    <t>nextval('sq_endereco')</t>
  </si>
  <si>
    <t>nextval('sq_usuario')</t>
  </si>
  <si>
    <t>nr_cpf_cnpj</t>
  </si>
  <si>
    <t>nm_usuario</t>
  </si>
  <si>
    <t>ds_email</t>
  </si>
  <si>
    <t>ds_senha</t>
  </si>
  <si>
    <t>dt_nascimento</t>
  </si>
  <si>
    <t>id_item</t>
  </si>
  <si>
    <t>tp_item</t>
  </si>
  <si>
    <t>nextval('sq_item')</t>
  </si>
  <si>
    <t>nm_item</t>
  </si>
  <si>
    <t>fl_necessario</t>
  </si>
  <si>
    <t>Cartas</t>
  </si>
  <si>
    <t>Baralho</t>
  </si>
  <si>
    <t>Bebida</t>
  </si>
  <si>
    <t>Bastao</t>
  </si>
  <si>
    <t>Taco</t>
  </si>
  <si>
    <t>Bola</t>
  </si>
  <si>
    <t>Bola de futebol</t>
  </si>
  <si>
    <t>Bebida alcoolica</t>
  </si>
  <si>
    <t>id_jogo_item</t>
  </si>
  <si>
    <t>nextval('sq_jogo_item')</t>
  </si>
  <si>
    <t>id_jogo</t>
  </si>
  <si>
    <t>nextval('sq_jogo')</t>
  </si>
  <si>
    <t>nm_jogo</t>
  </si>
  <si>
    <t>nr_min_jogadores</t>
  </si>
  <si>
    <t>nr_max_jogadores</t>
  </si>
  <si>
    <t>fl_vlaido</t>
  </si>
  <si>
    <t>Pega Pega</t>
  </si>
  <si>
    <t>Truco</t>
  </si>
  <si>
    <t>Sueca</t>
  </si>
  <si>
    <t>null</t>
  </si>
  <si>
    <t>id_regra</t>
  </si>
  <si>
    <t>nextval('sq_regra')</t>
  </si>
  <si>
    <t>nm_regra</t>
  </si>
  <si>
    <t>ds_regra</t>
  </si>
  <si>
    <t>fl_opcional</t>
  </si>
  <si>
    <t>principal</t>
  </si>
  <si>
    <t>Uma pessoa de cada dupla joga um taco para frente, com a missão de aproximá-lo ao máximo que puder de um determinado ponto – por exemplo: o meio fio de uma rua, ou um muro. Ganha essa a disputa o par do taco que aproximar mais perto do ponto escolhido. Se o bastão encostar ou passar do ponto, a dupla perde a disputa.</t>
  </si>
  <si>
    <t>Escolhe-se um pegador e os demais se espalham pelo espaço de jogo. Quando alguém é pego, dá a mão para o pegador e passa a atuar em dupla com ele. Em seguida, em trio, quarteto e assim sucessivamente, formando uma “corrente”, até que reste apenas um fugitivo, que será declarado vencedor.</t>
  </si>
  <si>
    <t>Em cada rodada, um jogador deve colocar uma de suas cartas na mesa, e o jogador com a carta mais forte vence a rodada. Quem ganhar 2 dessas rodadas ganha a mão e marca 1 ponto, e uma nova mão se inicia. Durante as rodadas, os jogadores têm a opção de pedir Truco, Seis, Nove e Doze, aumentando o valor da rodada.</t>
  </si>
  <si>
    <t>Rodada - uma sequência de 4 jogadas, onde cada jogador joga uma carta, e o vencedor leva as 4 cartas. Carta mais alta - a carta de maior valor do naipe. A ordem das cartas é a seguinte, da menor para a maior: 2, 3, 4, 5, 6, Q, J, K, 7, A. Seguir o naipe - jogar um carta do mesmo naipe da primeira carta da rodada.</t>
  </si>
  <si>
    <t>fl_jogado</t>
  </si>
  <si>
    <t>tp_avaliacao</t>
  </si>
  <si>
    <t>positivo</t>
  </si>
  <si>
    <t>negativo</t>
  </si>
  <si>
    <t>id_avaliacao</t>
  </si>
  <si>
    <t>nextval('sq_avaliacao')</t>
  </si>
  <si>
    <t>ds_avaliacao</t>
  </si>
  <si>
    <t>Jogo muito cansativo.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</si>
</sst>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0" fillId="0" borderId="0" xfId="0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96172-FEC5-4000-9F76-A7F29F9F0C67}">
  <dimension ref="A1:L11"/>
  <sheetViews>
    <sheetView showGridLines="0" topLeftCell="C1" workbookViewId="0">
      <selection activeCell="L2" sqref="L2:L11"/>
    </sheetView>
  </sheetViews>
  <sheetFormatPr defaultRowHeight="15" x14ac:dyDescent="0.25"/>
  <cols>
    <col min="1" max="2" width="21.7109375" bestFit="1" customWidth="1"/>
    <col min="3" max="10" width="12.7109375" customWidth="1"/>
    <col min="11" max="11" width="1.7109375" customWidth="1"/>
  </cols>
  <sheetData>
    <row r="1" spans="1:12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</row>
    <row r="2" spans="1:12" x14ac:dyDescent="0.25">
      <c r="A2" s="3" t="s">
        <v>211</v>
      </c>
      <c r="B2" s="3">
        <v>1</v>
      </c>
      <c r="C2" s="3" t="s">
        <v>11</v>
      </c>
      <c r="D2" t="s">
        <v>173</v>
      </c>
      <c r="E2" t="s">
        <v>174</v>
      </c>
      <c r="F2">
        <v>63050080</v>
      </c>
      <c r="G2" t="s">
        <v>176</v>
      </c>
      <c r="H2">
        <v>615</v>
      </c>
      <c r="I2" s="3" t="s">
        <v>209</v>
      </c>
      <c r="J2" s="3" t="s">
        <v>210</v>
      </c>
      <c r="L2" s="5" t="str">
        <f>"INSERT INTO TB_Endereco values ("&amp;A2&amp;", "&amp;B2&amp;", '"&amp;C2&amp;"', '"&amp;D2&amp;"', '"&amp;E2&amp;"', "&amp;F2&amp;", '"&amp;G2&amp;"', "&amp;H2&amp;", '"&amp;I2&amp;"', "&amp;J2&amp;")"</f>
        <v>INSERT INTO TB_Endereco values (nextval('sq_endereco'), 1, 'Brasil', 'CE', 'Juazeiro do Norte', 63050080, 'Rua Afonso Melo', 615, 'sim', current_date)</v>
      </c>
    </row>
    <row r="3" spans="1:12" x14ac:dyDescent="0.25">
      <c r="A3" s="3" t="s">
        <v>211</v>
      </c>
      <c r="B3" s="3">
        <f>B2+1</f>
        <v>2</v>
      </c>
      <c r="C3" s="3" t="s">
        <v>11</v>
      </c>
      <c r="D3" t="s">
        <v>157</v>
      </c>
      <c r="E3" t="s">
        <v>158</v>
      </c>
      <c r="F3">
        <v>49092030</v>
      </c>
      <c r="G3" t="s">
        <v>160</v>
      </c>
      <c r="H3">
        <v>129</v>
      </c>
      <c r="I3" s="3" t="s">
        <v>209</v>
      </c>
      <c r="J3" s="3" t="s">
        <v>210</v>
      </c>
      <c r="L3" s="5" t="str">
        <f t="shared" ref="L3:L11" si="0">"INSERT INTO TB_Endereco values ("&amp;A3&amp;", "&amp;B3&amp;", '"&amp;C3&amp;"', '"&amp;D3&amp;"', '"&amp;E3&amp;"', "&amp;F3&amp;", '"&amp;G3&amp;"', "&amp;H3&amp;", '"&amp;I3&amp;"', "&amp;J3&amp;")"</f>
        <v>INSERT INTO TB_Endereco values (nextval('sq_endereco'), 2, 'Brasil', 'SE', 'Aracaju', 49092030, 'Rua Francisco Xavier da Paixão', 129, 'sim', current_date)</v>
      </c>
    </row>
    <row r="4" spans="1:12" x14ac:dyDescent="0.25">
      <c r="A4" s="3" t="s">
        <v>211</v>
      </c>
      <c r="B4" s="3">
        <f t="shared" ref="B4:B11" si="1">B3+1</f>
        <v>3</v>
      </c>
      <c r="C4" s="3" t="s">
        <v>11</v>
      </c>
      <c r="D4" t="s">
        <v>140</v>
      </c>
      <c r="E4" t="s">
        <v>141</v>
      </c>
      <c r="F4">
        <v>73350151</v>
      </c>
      <c r="G4" t="s">
        <v>143</v>
      </c>
      <c r="H4">
        <v>611</v>
      </c>
      <c r="I4" s="3" t="s">
        <v>209</v>
      </c>
      <c r="J4" s="3" t="s">
        <v>210</v>
      </c>
      <c r="L4" s="5" t="str">
        <f t="shared" si="0"/>
        <v>INSERT INTO TB_Endereco values (nextval('sq_endereco'), 3, 'Brasil', 'DF', 'Brasília', 73350151, 'Quadra EQ 1/2 Bloco A', 611, 'sim', current_date)</v>
      </c>
    </row>
    <row r="5" spans="1:12" x14ac:dyDescent="0.25">
      <c r="A5" s="3" t="s">
        <v>211</v>
      </c>
      <c r="B5" s="3">
        <f t="shared" si="1"/>
        <v>4</v>
      </c>
      <c r="C5" s="3" t="s">
        <v>11</v>
      </c>
      <c r="D5" t="s">
        <v>124</v>
      </c>
      <c r="E5" t="s">
        <v>125</v>
      </c>
      <c r="F5">
        <v>37704388</v>
      </c>
      <c r="G5" t="s">
        <v>127</v>
      </c>
      <c r="H5">
        <v>160</v>
      </c>
      <c r="I5" s="3" t="s">
        <v>209</v>
      </c>
      <c r="J5" s="3" t="s">
        <v>210</v>
      </c>
      <c r="L5" s="5" t="str">
        <f t="shared" si="0"/>
        <v>INSERT INTO TB_Endereco values (nextval('sq_endereco'), 4, 'Brasil', 'MG', 'Poços de Caldas', 37704388, 'Rua Luiz José Dias Neto', 160, 'sim', current_date)</v>
      </c>
    </row>
    <row r="6" spans="1:12" x14ac:dyDescent="0.25">
      <c r="A6" s="3" t="s">
        <v>211</v>
      </c>
      <c r="B6" s="3">
        <f t="shared" si="1"/>
        <v>5</v>
      </c>
      <c r="C6" s="3" t="s">
        <v>11</v>
      </c>
      <c r="D6" t="s">
        <v>107</v>
      </c>
      <c r="E6" t="s">
        <v>108</v>
      </c>
      <c r="F6">
        <v>29166835</v>
      </c>
      <c r="G6" t="s">
        <v>110</v>
      </c>
      <c r="H6">
        <v>220</v>
      </c>
      <c r="I6" s="3" t="s">
        <v>209</v>
      </c>
      <c r="J6" s="3" t="s">
        <v>210</v>
      </c>
      <c r="L6" s="5" t="str">
        <f t="shared" si="0"/>
        <v>INSERT INTO TB_Endereco values (nextval('sq_endereco'), 5, 'Brasil', 'ES', 'Serra', 29166835, 'Rua das Mangas', 220, 'sim', current_date)</v>
      </c>
    </row>
    <row r="7" spans="1:12" x14ac:dyDescent="0.25">
      <c r="A7" s="3" t="s">
        <v>211</v>
      </c>
      <c r="B7" s="3">
        <f t="shared" si="1"/>
        <v>6</v>
      </c>
      <c r="C7" s="3" t="s">
        <v>11</v>
      </c>
      <c r="D7" t="s">
        <v>89</v>
      </c>
      <c r="E7" t="s">
        <v>90</v>
      </c>
      <c r="F7">
        <v>69906402</v>
      </c>
      <c r="G7" t="s">
        <v>92</v>
      </c>
      <c r="H7">
        <v>324</v>
      </c>
      <c r="I7" s="3" t="s">
        <v>209</v>
      </c>
      <c r="J7" s="3" t="s">
        <v>210</v>
      </c>
      <c r="L7" s="5" t="str">
        <f t="shared" si="0"/>
        <v>INSERT INTO TB_Endereco values (nextval('sq_endereco'), 6, 'Brasil', 'AC', 'Rio Branco', 69906402, 'Rua Nossa Senhora de Fátima', 324, 'sim', current_date)</v>
      </c>
    </row>
    <row r="8" spans="1:12" x14ac:dyDescent="0.25">
      <c r="A8" s="3" t="s">
        <v>211</v>
      </c>
      <c r="B8" s="3">
        <f t="shared" si="1"/>
        <v>7</v>
      </c>
      <c r="C8" s="3" t="s">
        <v>11</v>
      </c>
      <c r="D8" t="s">
        <v>17</v>
      </c>
      <c r="E8" t="s">
        <v>72</v>
      </c>
      <c r="F8">
        <v>74926786</v>
      </c>
      <c r="G8" t="s">
        <v>74</v>
      </c>
      <c r="H8">
        <v>554</v>
      </c>
      <c r="I8" s="3" t="s">
        <v>209</v>
      </c>
      <c r="J8" s="3" t="s">
        <v>210</v>
      </c>
      <c r="L8" s="5" t="str">
        <f t="shared" si="0"/>
        <v>INSERT INTO TB_Endereco values (nextval('sq_endereco'), 7, 'Brasil', 'GO', 'Aparecida de Goiânia', 74926786, 'Rua Hugo de Carvalho Ramos', 554, 'sim', current_date)</v>
      </c>
    </row>
    <row r="9" spans="1:12" x14ac:dyDescent="0.25">
      <c r="A9" s="3" t="s">
        <v>211</v>
      </c>
      <c r="B9" s="3">
        <f t="shared" si="1"/>
        <v>8</v>
      </c>
      <c r="C9" s="3" t="s">
        <v>11</v>
      </c>
      <c r="D9" t="s">
        <v>55</v>
      </c>
      <c r="E9" t="s">
        <v>56</v>
      </c>
      <c r="F9">
        <v>89224380</v>
      </c>
      <c r="G9" t="s">
        <v>58</v>
      </c>
      <c r="H9">
        <v>670</v>
      </c>
      <c r="I9" s="3" t="s">
        <v>209</v>
      </c>
      <c r="J9" s="3" t="s">
        <v>210</v>
      </c>
      <c r="L9" s="5" t="str">
        <f t="shared" si="0"/>
        <v>INSERT INTO TB_Endereco values (nextval('sq_endereco'), 8, 'Brasil', 'SC', 'Joinville', 89224380, 'Rua Arraias', 670, 'sim', current_date)</v>
      </c>
    </row>
    <row r="10" spans="1:12" x14ac:dyDescent="0.25">
      <c r="A10" s="3" t="s">
        <v>211</v>
      </c>
      <c r="B10" s="3">
        <f t="shared" si="1"/>
        <v>9</v>
      </c>
      <c r="C10" s="3" t="s">
        <v>11</v>
      </c>
      <c r="D10" t="s">
        <v>37</v>
      </c>
      <c r="E10" t="s">
        <v>38</v>
      </c>
      <c r="F10">
        <v>64600074</v>
      </c>
      <c r="G10" t="s">
        <v>40</v>
      </c>
      <c r="H10">
        <v>918</v>
      </c>
      <c r="I10" s="3" t="s">
        <v>209</v>
      </c>
      <c r="J10" s="3" t="s">
        <v>210</v>
      </c>
      <c r="L10" s="5" t="str">
        <f t="shared" si="0"/>
        <v>INSERT INTO TB_Endereco values (nextval('sq_endereco'), 9, 'Brasil', 'PI', 'Picos', 64600074, 'Travessa Joaquim Paraíba de Oliveira', 918, 'sim', current_date)</v>
      </c>
    </row>
    <row r="11" spans="1:12" x14ac:dyDescent="0.25">
      <c r="A11" s="3" t="s">
        <v>211</v>
      </c>
      <c r="B11" s="3">
        <f t="shared" si="1"/>
        <v>10</v>
      </c>
      <c r="C11" s="3" t="s">
        <v>11</v>
      </c>
      <c r="D11" t="s">
        <v>17</v>
      </c>
      <c r="E11" t="s">
        <v>18</v>
      </c>
      <c r="F11">
        <v>75704400</v>
      </c>
      <c r="G11" t="s">
        <v>20</v>
      </c>
      <c r="H11">
        <v>145</v>
      </c>
      <c r="I11" s="3" t="s">
        <v>209</v>
      </c>
      <c r="J11" s="3" t="s">
        <v>210</v>
      </c>
      <c r="L11" s="5" t="str">
        <f t="shared" si="0"/>
        <v>INSERT INTO TB_Endereco values (nextval('sq_endereco'), 10, 'Brasil', 'GO', 'Catalão', 75704400, 'Rua Antônio Lopes Correia', 145, 'sim', current_date)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8BC00-92C4-4321-8F85-6798697980F7}">
  <dimension ref="A1:I11"/>
  <sheetViews>
    <sheetView showGridLines="0" workbookViewId="0"/>
  </sheetViews>
  <sheetFormatPr defaultRowHeight="15" x14ac:dyDescent="0.25"/>
  <cols>
    <col min="1" max="2" width="21.7109375" bestFit="1" customWidth="1"/>
    <col min="3" max="3" width="28.42578125" bestFit="1" customWidth="1"/>
    <col min="4" max="4" width="44.7109375" bestFit="1" customWidth="1"/>
    <col min="5" max="5" width="12.7109375" customWidth="1"/>
    <col min="6" max="6" width="14.28515625" bestFit="1" customWidth="1"/>
    <col min="7" max="7" width="12.7109375" customWidth="1"/>
    <col min="8" max="8" width="1.7109375" customWidth="1"/>
  </cols>
  <sheetData>
    <row r="1" spans="1:9" s="2" customFormat="1" x14ac:dyDescent="0.25">
      <c r="A1" s="1" t="s">
        <v>1</v>
      </c>
      <c r="B1" s="1" t="s">
        <v>213</v>
      </c>
      <c r="C1" s="1" t="s">
        <v>214</v>
      </c>
      <c r="D1" s="1" t="s">
        <v>215</v>
      </c>
      <c r="E1" s="1" t="s">
        <v>216</v>
      </c>
      <c r="F1" s="1" t="s">
        <v>217</v>
      </c>
      <c r="G1" s="1" t="s">
        <v>9</v>
      </c>
      <c r="I1" s="1" t="s">
        <v>10</v>
      </c>
    </row>
    <row r="2" spans="1:9" x14ac:dyDescent="0.25">
      <c r="A2" s="3" t="s">
        <v>212</v>
      </c>
      <c r="B2">
        <v>41762758393</v>
      </c>
      <c r="C2" t="s">
        <v>185</v>
      </c>
      <c r="D2" t="s">
        <v>179</v>
      </c>
      <c r="E2" t="s">
        <v>178</v>
      </c>
      <c r="F2" s="6">
        <v>26421</v>
      </c>
      <c r="G2" s="3" t="s">
        <v>210</v>
      </c>
      <c r="I2" s="5" t="str">
        <f>"INSERT INTO TB_Usuario values ("&amp;A2&amp;", '"&amp;B2&amp;"', '"&amp;C2&amp;"', '"&amp;D2&amp;"', '"&amp;E2&amp;"', '"&amp;TEXT(F2,"aaaa-mm-dd")&amp;"', "&amp;G2&amp;")"</f>
        <v>INSERT INTO TB_Usuario values (nextval('sq_usuario'), '41762758393', 'Nathan Miguel Julio da Rosa', 'nathan_darosa@knowconsulting.com.br', 'cmU7akalUF', '1972-05-02', current_date)</v>
      </c>
    </row>
    <row r="3" spans="1:9" x14ac:dyDescent="0.25">
      <c r="A3" s="3" t="s">
        <v>212</v>
      </c>
      <c r="B3">
        <v>24360679700</v>
      </c>
      <c r="C3" t="s">
        <v>169</v>
      </c>
      <c r="D3" t="s">
        <v>163</v>
      </c>
      <c r="E3" t="s">
        <v>162</v>
      </c>
      <c r="F3" s="6">
        <v>28898</v>
      </c>
      <c r="G3" s="3" t="s">
        <v>210</v>
      </c>
      <c r="I3" s="5" t="str">
        <f t="shared" ref="I3:I11" si="0">"INSERT INTO TB_Usuario values ("&amp;A3&amp;", '"&amp;B3&amp;"', '"&amp;C3&amp;"', '"&amp;D3&amp;"', '"&amp;E3&amp;"', '"&amp;TEXT(F3,"aaaa-mm-dd")&amp;"', "&amp;G3&amp;")"</f>
        <v>INSERT INTO TB_Usuario values (nextval('sq_usuario'), '24360679700', 'Isadora Lorena Porto', 'isadoralorenaporto@elevaconsultancy.com.br', 'HtoZwZnNtQ', '1979-02-12', current_date)</v>
      </c>
    </row>
    <row r="4" spans="1:9" x14ac:dyDescent="0.25">
      <c r="A4" s="3" t="s">
        <v>212</v>
      </c>
      <c r="B4">
        <v>18454737952</v>
      </c>
      <c r="C4" t="s">
        <v>152</v>
      </c>
      <c r="D4" t="s">
        <v>146</v>
      </c>
      <c r="E4" t="s">
        <v>145</v>
      </c>
      <c r="F4" s="6">
        <v>31816</v>
      </c>
      <c r="G4" s="3" t="s">
        <v>210</v>
      </c>
      <c r="I4" s="5" t="str">
        <f t="shared" si="0"/>
        <v>INSERT INTO TB_Usuario values (nextval('sq_usuario'), '18454737952', 'Rita Joana Assis', 'rita_joana_assis@unitau.com.br', '3kXYAFizjI', '1987-02-08', current_date)</v>
      </c>
    </row>
    <row r="5" spans="1:9" x14ac:dyDescent="0.25">
      <c r="A5" s="3" t="s">
        <v>212</v>
      </c>
      <c r="B5">
        <v>92677700204</v>
      </c>
      <c r="C5" t="s">
        <v>136</v>
      </c>
      <c r="D5" t="s">
        <v>130</v>
      </c>
      <c r="E5" t="s">
        <v>129</v>
      </c>
      <c r="F5" s="6">
        <v>21256</v>
      </c>
      <c r="G5" s="3" t="s">
        <v>210</v>
      </c>
      <c r="I5" s="5" t="str">
        <f t="shared" si="0"/>
        <v>INSERT INTO TB_Usuario values (nextval('sq_usuario'), '92677700204', 'Nelson Renan Juan da Costa', 'nelson-dacosta81@aulicinobastos.com.br', 'iZAfgDdtoP', '1958-03-12', current_date)</v>
      </c>
    </row>
    <row r="6" spans="1:9" x14ac:dyDescent="0.25">
      <c r="A6" s="3" t="s">
        <v>212</v>
      </c>
      <c r="B6">
        <v>43591226670</v>
      </c>
      <c r="C6" t="s">
        <v>119</v>
      </c>
      <c r="D6" t="s">
        <v>113</v>
      </c>
      <c r="E6" t="s">
        <v>112</v>
      </c>
      <c r="F6" s="6">
        <v>27896</v>
      </c>
      <c r="G6" s="3" t="s">
        <v>210</v>
      </c>
      <c r="I6" s="5" t="str">
        <f t="shared" si="0"/>
        <v>INSERT INTO TB_Usuario values (nextval('sq_usuario'), '43591226670', 'Anthony Alexandre Ribeiro', 'anthony.alexandre.ribeiro@powerblade.com.br', 'thesZ9MxhK', '1976-05-16', current_date)</v>
      </c>
    </row>
    <row r="7" spans="1:9" x14ac:dyDescent="0.25">
      <c r="A7" s="3" t="s">
        <v>212</v>
      </c>
      <c r="B7">
        <v>7083270600</v>
      </c>
      <c r="C7" t="s">
        <v>103</v>
      </c>
      <c r="D7" t="s">
        <v>95</v>
      </c>
      <c r="E7" t="s">
        <v>94</v>
      </c>
      <c r="F7" s="6">
        <v>31840</v>
      </c>
      <c r="G7" s="3" t="s">
        <v>210</v>
      </c>
      <c r="I7" s="5" t="str">
        <f t="shared" si="0"/>
        <v>INSERT INTO TB_Usuario values (nextval('sq_usuario'), '7083270600', 'Amanda Mirella Luzia de Paula', 'amanda_depaula@sectron.com.br', 'Ao2qauxK1p', '1987-03-04', current_date)</v>
      </c>
    </row>
    <row r="8" spans="1:9" x14ac:dyDescent="0.25">
      <c r="A8" s="3" t="s">
        <v>212</v>
      </c>
      <c r="B8">
        <v>11130881253</v>
      </c>
      <c r="C8" t="s">
        <v>84</v>
      </c>
      <c r="D8" t="s">
        <v>77</v>
      </c>
      <c r="E8" t="s">
        <v>76</v>
      </c>
      <c r="F8" s="6">
        <v>26779</v>
      </c>
      <c r="G8" s="3" t="s">
        <v>210</v>
      </c>
      <c r="I8" s="5" t="str">
        <f t="shared" si="0"/>
        <v>INSERT INTO TB_Usuario values (nextval('sq_usuario'), '11130881253', 'Theo Hugo Fernando Moreira', 'theo_moreira@inductothermgroup.com.br', 'xJkhh6sqFE', '1973-04-25', current_date)</v>
      </c>
    </row>
    <row r="9" spans="1:9" x14ac:dyDescent="0.25">
      <c r="A9" s="3" t="s">
        <v>212</v>
      </c>
      <c r="B9">
        <v>51228335249</v>
      </c>
      <c r="C9" t="s">
        <v>67</v>
      </c>
      <c r="D9" t="s">
        <v>61</v>
      </c>
      <c r="E9" t="s">
        <v>60</v>
      </c>
      <c r="F9" s="6">
        <v>27766</v>
      </c>
      <c r="G9" s="3" t="s">
        <v>210</v>
      </c>
      <c r="I9" s="5" t="str">
        <f t="shared" si="0"/>
        <v>INSERT INTO TB_Usuario values (nextval('sq_usuario'), '51228335249', 'Noah Cauã André Costa', 'noah_costa@fredericodiniz.com', 'feRfGlCQ2S', '1976-01-07', current_date)</v>
      </c>
    </row>
    <row r="10" spans="1:9" x14ac:dyDescent="0.25">
      <c r="A10" s="3" t="s">
        <v>212</v>
      </c>
      <c r="B10">
        <v>50163095230</v>
      </c>
      <c r="C10" t="s">
        <v>50</v>
      </c>
      <c r="D10" t="s">
        <v>43</v>
      </c>
      <c r="E10" t="s">
        <v>42</v>
      </c>
      <c r="F10" s="6">
        <v>27031</v>
      </c>
      <c r="G10" s="3" t="s">
        <v>210</v>
      </c>
      <c r="I10" s="5" t="str">
        <f t="shared" si="0"/>
        <v>INSERT INTO TB_Usuario values (nextval('sq_usuario'), '50163095230', 'Davi Victor Castro', 'davi.victor.castro@raya3.com.br', 'qtWxs3XzCB', '1974-01-02', current_date)</v>
      </c>
    </row>
    <row r="11" spans="1:9" x14ac:dyDescent="0.25">
      <c r="A11" s="3" t="s">
        <v>212</v>
      </c>
      <c r="B11">
        <v>58042952090</v>
      </c>
      <c r="C11" t="s">
        <v>31</v>
      </c>
      <c r="D11" t="s">
        <v>23</v>
      </c>
      <c r="E11" t="s">
        <v>22</v>
      </c>
      <c r="F11" s="6">
        <v>28878</v>
      </c>
      <c r="G11" s="3" t="s">
        <v>210</v>
      </c>
      <c r="I11" s="5" t="str">
        <f t="shared" si="0"/>
        <v>INSERT INTO TB_Usuario values (nextval('sq_usuario'), '58042952090', 'Geraldo Enzo Oliveira', 'geraldo_oliveira@systemsadvisers.com', 'o5d3A0e358', '1979-01-23', current_date)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5AA8-BC25-41CA-83E0-40B9C58D6F6C}">
  <dimension ref="A1:I11"/>
  <sheetViews>
    <sheetView showGridLines="0" workbookViewId="0">
      <selection activeCell="F2" sqref="F2:F5"/>
    </sheetView>
  </sheetViews>
  <sheetFormatPr defaultRowHeight="15" x14ac:dyDescent="0.25"/>
  <cols>
    <col min="1" max="1" width="19.7109375" bestFit="1" customWidth="1"/>
    <col min="3" max="3" width="15.42578125" bestFit="1" customWidth="1"/>
    <col min="4" max="4" width="12.7109375" bestFit="1" customWidth="1"/>
    <col min="5" max="5" width="1.7109375" customWidth="1"/>
  </cols>
  <sheetData>
    <row r="1" spans="1:9" s="2" customFormat="1" x14ac:dyDescent="0.25">
      <c r="A1" s="1" t="s">
        <v>218</v>
      </c>
      <c r="B1" s="1" t="s">
        <v>219</v>
      </c>
      <c r="C1" s="1" t="s">
        <v>221</v>
      </c>
      <c r="D1" s="1" t="s">
        <v>222</v>
      </c>
      <c r="F1" s="1" t="s">
        <v>10</v>
      </c>
    </row>
    <row r="2" spans="1:9" x14ac:dyDescent="0.25">
      <c r="A2" s="3" t="s">
        <v>220</v>
      </c>
      <c r="B2" t="s">
        <v>223</v>
      </c>
      <c r="C2" t="s">
        <v>224</v>
      </c>
      <c r="D2" t="s">
        <v>209</v>
      </c>
      <c r="F2" s="5" t="str">
        <f>"INSERT INTO TB_Item values ("&amp;A2&amp;", '"&amp;B2&amp;"', '"&amp;C2&amp;"', '"&amp;D2&amp;"')"</f>
        <v>INSERT INTO TB_Item values (nextval('sq_item'), 'Cartas', 'Baralho', 'sim')</v>
      </c>
      <c r="G2" s="3"/>
      <c r="I2" s="5"/>
    </row>
    <row r="3" spans="1:9" x14ac:dyDescent="0.25">
      <c r="A3" s="3" t="s">
        <v>220</v>
      </c>
      <c r="B3" t="s">
        <v>225</v>
      </c>
      <c r="C3" t="s">
        <v>230</v>
      </c>
      <c r="D3" t="s">
        <v>209</v>
      </c>
      <c r="F3" s="5" t="str">
        <f t="shared" ref="F3:F5" si="0">"INSERT INTO TB_Item values ("&amp;A3&amp;", '"&amp;B3&amp;"', '"&amp;C3&amp;"', '"&amp;D3&amp;"')"</f>
        <v>INSERT INTO TB_Item values (nextval('sq_item'), 'Bebida', 'Bebida alcoolica', 'sim')</v>
      </c>
      <c r="G3" s="3"/>
      <c r="I3" s="5"/>
    </row>
    <row r="4" spans="1:9" x14ac:dyDescent="0.25">
      <c r="A4" s="3" t="s">
        <v>220</v>
      </c>
      <c r="B4" t="s">
        <v>226</v>
      </c>
      <c r="C4" t="s">
        <v>227</v>
      </c>
      <c r="D4" t="s">
        <v>209</v>
      </c>
      <c r="F4" s="5" t="str">
        <f t="shared" si="0"/>
        <v>INSERT INTO TB_Item values (nextval('sq_item'), 'Bastao', 'Taco', 'sim')</v>
      </c>
      <c r="G4" s="3"/>
      <c r="I4" s="5"/>
    </row>
    <row r="5" spans="1:9" x14ac:dyDescent="0.25">
      <c r="A5" s="3" t="s">
        <v>220</v>
      </c>
      <c r="B5" t="s">
        <v>228</v>
      </c>
      <c r="C5" t="s">
        <v>229</v>
      </c>
      <c r="D5" t="s">
        <v>209</v>
      </c>
      <c r="F5" s="5" t="str">
        <f t="shared" si="0"/>
        <v>INSERT INTO TB_Item values (nextval('sq_item'), 'Bola', 'Bola de futebol', 'sim')</v>
      </c>
      <c r="G5" s="3"/>
      <c r="I5" s="5"/>
    </row>
    <row r="6" spans="1:9" x14ac:dyDescent="0.25">
      <c r="A6" s="3"/>
      <c r="F6" s="5"/>
      <c r="G6" s="3"/>
      <c r="I6" s="5"/>
    </row>
    <row r="7" spans="1:9" x14ac:dyDescent="0.25">
      <c r="A7" s="3"/>
      <c r="F7" s="5"/>
      <c r="G7" s="3"/>
      <c r="I7" s="5"/>
    </row>
    <row r="8" spans="1:9" x14ac:dyDescent="0.25">
      <c r="A8" s="3"/>
      <c r="F8" s="5"/>
      <c r="G8" s="3"/>
      <c r="I8" s="5"/>
    </row>
    <row r="9" spans="1:9" x14ac:dyDescent="0.25">
      <c r="A9" s="3"/>
      <c r="F9" s="5"/>
      <c r="G9" s="3"/>
      <c r="I9" s="5"/>
    </row>
    <row r="10" spans="1:9" x14ac:dyDescent="0.25">
      <c r="A10" s="3"/>
      <c r="F10" s="5"/>
      <c r="G10" s="3"/>
      <c r="I10" s="5"/>
    </row>
    <row r="11" spans="1:9" x14ac:dyDescent="0.25">
      <c r="A11" s="3"/>
      <c r="F11" s="5"/>
      <c r="G11" s="3"/>
      <c r="I11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5E327-1E8A-4712-AE50-AFF4662FDF62}">
  <dimension ref="A1:H5"/>
  <sheetViews>
    <sheetView showGridLines="0" workbookViewId="0">
      <selection activeCell="E2" sqref="E2:E5"/>
    </sheetView>
  </sheetViews>
  <sheetFormatPr defaultRowHeight="15" x14ac:dyDescent="0.25"/>
  <cols>
    <col min="1" max="1" width="22.28515625" bestFit="1" customWidth="1"/>
    <col min="4" max="4" width="1.7109375" customWidth="1"/>
  </cols>
  <sheetData>
    <row r="1" spans="1:8" s="2" customFormat="1" x14ac:dyDescent="0.25">
      <c r="A1" s="1" t="s">
        <v>231</v>
      </c>
      <c r="B1" s="1" t="s">
        <v>233</v>
      </c>
      <c r="C1" s="1" t="s">
        <v>218</v>
      </c>
      <c r="E1" s="1" t="s">
        <v>10</v>
      </c>
    </row>
    <row r="2" spans="1:8" x14ac:dyDescent="0.25">
      <c r="A2" s="3" t="s">
        <v>232</v>
      </c>
      <c r="B2">
        <v>1</v>
      </c>
      <c r="C2">
        <v>1</v>
      </c>
      <c r="E2" s="5" t="str">
        <f>"INSERT INTO TB_Jogo_Item values ("&amp;A2&amp;", "&amp;B2&amp;", "&amp;C2&amp;")"</f>
        <v>INSERT INTO TB_Jogo_Item values (nextval('sq_jogo_item'), 1, 1)</v>
      </c>
      <c r="F2" s="3"/>
      <c r="H2" s="5"/>
    </row>
    <row r="3" spans="1:8" x14ac:dyDescent="0.25">
      <c r="A3" s="3" t="s">
        <v>232</v>
      </c>
      <c r="B3">
        <f>B2+1</f>
        <v>2</v>
      </c>
      <c r="C3">
        <f>C2+1</f>
        <v>2</v>
      </c>
      <c r="E3" s="5" t="str">
        <f t="shared" ref="E3:E5" si="0">"INSERT INTO TB_Jogo_Item values ("&amp;A3&amp;", "&amp;B3&amp;", "&amp;C3&amp;")"</f>
        <v>INSERT INTO TB_Jogo_Item values (nextval('sq_jogo_item'), 2, 2)</v>
      </c>
      <c r="F3" s="3"/>
      <c r="H3" s="5"/>
    </row>
    <row r="4" spans="1:8" x14ac:dyDescent="0.25">
      <c r="A4" s="3" t="s">
        <v>232</v>
      </c>
      <c r="B4">
        <f t="shared" ref="B4:C5" si="1">B3+1</f>
        <v>3</v>
      </c>
      <c r="C4">
        <f t="shared" si="1"/>
        <v>3</v>
      </c>
      <c r="E4" s="5" t="str">
        <f t="shared" si="0"/>
        <v>INSERT INTO TB_Jogo_Item values (nextval('sq_jogo_item'), 3, 3)</v>
      </c>
      <c r="F4" s="3"/>
      <c r="H4" s="5"/>
    </row>
    <row r="5" spans="1:8" x14ac:dyDescent="0.25">
      <c r="A5" s="3" t="s">
        <v>232</v>
      </c>
      <c r="B5">
        <f t="shared" si="1"/>
        <v>4</v>
      </c>
      <c r="C5">
        <f t="shared" si="1"/>
        <v>4</v>
      </c>
      <c r="E5" s="5" t="str">
        <f t="shared" si="0"/>
        <v>INSERT INTO TB_Jogo_Item values (nextval('sq_jogo_item'), 4, 4)</v>
      </c>
      <c r="F5" s="3"/>
      <c r="H5" s="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96E5-2C4E-4597-89BC-4C387754D7F6}">
  <dimension ref="A1:H11"/>
  <sheetViews>
    <sheetView showGridLines="0" workbookViewId="0">
      <selection activeCell="H2" sqref="H2:H5"/>
    </sheetView>
  </sheetViews>
  <sheetFormatPr defaultRowHeight="15" x14ac:dyDescent="0.25"/>
  <cols>
    <col min="1" max="1" width="19.7109375" bestFit="1" customWidth="1"/>
    <col min="2" max="2" width="10" bestFit="1" customWidth="1"/>
    <col min="3" max="3" width="17.28515625" bestFit="1" customWidth="1"/>
    <col min="4" max="4" width="17.5703125" bestFit="1" customWidth="1"/>
    <col min="5" max="6" width="17.5703125" customWidth="1"/>
    <col min="7" max="7" width="1.7109375" customWidth="1"/>
  </cols>
  <sheetData>
    <row r="1" spans="1:8" x14ac:dyDescent="0.25">
      <c r="A1" s="1" t="s">
        <v>233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9</v>
      </c>
      <c r="G1" s="2"/>
      <c r="H1" s="1" t="s">
        <v>10</v>
      </c>
    </row>
    <row r="2" spans="1:8" x14ac:dyDescent="0.25">
      <c r="A2" s="3" t="s">
        <v>234</v>
      </c>
      <c r="B2" t="s">
        <v>227</v>
      </c>
      <c r="C2">
        <v>4</v>
      </c>
      <c r="D2" t="s">
        <v>242</v>
      </c>
      <c r="E2" t="s">
        <v>209</v>
      </c>
      <c r="F2" s="3" t="s">
        <v>210</v>
      </c>
      <c r="H2" s="5" t="str">
        <f>"INSERT INTO TB_Jogo values ("&amp;A2&amp;", '"&amp;B2&amp;"', "&amp;C2&amp;", "&amp;D2&amp;", '"&amp;E2&amp;"', "&amp;F2&amp;")"</f>
        <v>INSERT INTO TB_Jogo values (nextval('sq_jogo'), 'Taco', 4, null, 'sim', current_date)</v>
      </c>
    </row>
    <row r="3" spans="1:8" x14ac:dyDescent="0.25">
      <c r="A3" s="3" t="s">
        <v>234</v>
      </c>
      <c r="B3" t="s">
        <v>239</v>
      </c>
      <c r="C3">
        <v>2</v>
      </c>
      <c r="D3" t="s">
        <v>242</v>
      </c>
      <c r="E3" t="s">
        <v>209</v>
      </c>
      <c r="F3" s="3" t="s">
        <v>210</v>
      </c>
      <c r="H3" s="5" t="str">
        <f t="shared" ref="H3:H5" si="0">"INSERT INTO TB_Jogo values ("&amp;A3&amp;", '"&amp;B3&amp;"', "&amp;C3&amp;", "&amp;D3&amp;", '"&amp;E3&amp;"', "&amp;F3&amp;")"</f>
        <v>INSERT INTO TB_Jogo values (nextval('sq_jogo'), 'Pega Pega', 2, null, 'sim', current_date)</v>
      </c>
    </row>
    <row r="4" spans="1:8" x14ac:dyDescent="0.25">
      <c r="A4" s="3" t="s">
        <v>234</v>
      </c>
      <c r="B4" t="s">
        <v>240</v>
      </c>
      <c r="C4">
        <v>4</v>
      </c>
      <c r="D4">
        <v>6</v>
      </c>
      <c r="E4" t="s">
        <v>209</v>
      </c>
      <c r="F4" s="3" t="s">
        <v>210</v>
      </c>
      <c r="H4" s="5" t="str">
        <f t="shared" si="0"/>
        <v>INSERT INTO TB_Jogo values (nextval('sq_jogo'), 'Truco', 4, 6, 'sim', current_date)</v>
      </c>
    </row>
    <row r="5" spans="1:8" x14ac:dyDescent="0.25">
      <c r="A5" s="3" t="s">
        <v>234</v>
      </c>
      <c r="B5" t="s">
        <v>241</v>
      </c>
      <c r="C5">
        <v>2</v>
      </c>
      <c r="D5" t="s">
        <v>242</v>
      </c>
      <c r="E5" t="s">
        <v>209</v>
      </c>
      <c r="F5" s="3" t="s">
        <v>210</v>
      </c>
      <c r="H5" s="5" t="str">
        <f t="shared" si="0"/>
        <v>INSERT INTO TB_Jogo values (nextval('sq_jogo'), 'Sueca', 2, null, 'sim', current_date)</v>
      </c>
    </row>
    <row r="6" spans="1:8" x14ac:dyDescent="0.25">
      <c r="A6" s="3"/>
      <c r="H6" s="5"/>
    </row>
    <row r="7" spans="1:8" x14ac:dyDescent="0.25">
      <c r="A7" s="3"/>
      <c r="H7" s="5"/>
    </row>
    <row r="8" spans="1:8" x14ac:dyDescent="0.25">
      <c r="A8" s="3"/>
      <c r="H8" s="5"/>
    </row>
    <row r="9" spans="1:8" x14ac:dyDescent="0.25">
      <c r="A9" s="3"/>
      <c r="H9" s="5"/>
    </row>
    <row r="10" spans="1:8" x14ac:dyDescent="0.25">
      <c r="A10" s="3"/>
      <c r="H10" s="5"/>
    </row>
    <row r="11" spans="1:8" x14ac:dyDescent="0.25">
      <c r="A11" s="3"/>
      <c r="H11" s="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FD92-279E-493C-B2FF-360867C50BDC}">
  <dimension ref="A1:H11"/>
  <sheetViews>
    <sheetView showGridLines="0" workbookViewId="0">
      <selection activeCell="H2" sqref="H2:H5"/>
    </sheetView>
  </sheetViews>
  <sheetFormatPr defaultRowHeight="15" x14ac:dyDescent="0.25"/>
  <cols>
    <col min="1" max="1" width="19.7109375" bestFit="1" customWidth="1"/>
    <col min="2" max="2" width="10" bestFit="1" customWidth="1"/>
    <col min="3" max="3" width="17.28515625" bestFit="1" customWidth="1"/>
    <col min="4" max="4" width="17.5703125" bestFit="1" customWidth="1"/>
    <col min="5" max="6" width="17.5703125" customWidth="1"/>
    <col min="7" max="7" width="1.7109375" customWidth="1"/>
  </cols>
  <sheetData>
    <row r="1" spans="1:8" x14ac:dyDescent="0.25">
      <c r="A1" s="1" t="s">
        <v>243</v>
      </c>
      <c r="B1" s="1" t="s">
        <v>233</v>
      </c>
      <c r="C1" s="1" t="s">
        <v>245</v>
      </c>
      <c r="D1" s="1" t="s">
        <v>246</v>
      </c>
      <c r="E1" s="1" t="s">
        <v>247</v>
      </c>
      <c r="F1" s="1" t="s">
        <v>9</v>
      </c>
      <c r="G1" s="2"/>
      <c r="H1" s="1" t="s">
        <v>10</v>
      </c>
    </row>
    <row r="2" spans="1:8" x14ac:dyDescent="0.25">
      <c r="A2" s="3" t="s">
        <v>244</v>
      </c>
      <c r="B2">
        <v>1</v>
      </c>
      <c r="C2" t="s">
        <v>248</v>
      </c>
      <c r="D2" t="s">
        <v>249</v>
      </c>
      <c r="E2" t="s">
        <v>209</v>
      </c>
      <c r="F2" s="3" t="s">
        <v>210</v>
      </c>
      <c r="H2" s="5" t="str">
        <f>"INSERT INTO TB_Regra values ("&amp;A2&amp;", "&amp;B2&amp;", '"&amp;C2&amp;"', '"&amp;D2&amp;"', '"&amp;E2&amp;"', "&amp;F2&amp;")"</f>
        <v>INSERT INTO TB_Regra values (nextval('sq_regra'), 1, 'principal', 'Uma pessoa de cada dupla joga um taco para frente, com a missão de aproximá-lo ao máximo que puder de um determinado ponto – por exemplo: o meio fio de uma rua, ou um muro. Ganha essa a disputa o par do taco que aproximar mais perto do ponto escolhido. Se o bastão encostar ou passar do ponto, a dupla perde a disputa.', 'sim', current_date)</v>
      </c>
    </row>
    <row r="3" spans="1:8" x14ac:dyDescent="0.25">
      <c r="A3" s="3" t="s">
        <v>244</v>
      </c>
      <c r="B3">
        <f>B2+1</f>
        <v>2</v>
      </c>
      <c r="C3" t="s">
        <v>248</v>
      </c>
      <c r="D3" t="s">
        <v>250</v>
      </c>
      <c r="E3" t="s">
        <v>209</v>
      </c>
      <c r="F3" s="3" t="s">
        <v>210</v>
      </c>
      <c r="H3" s="5" t="str">
        <f t="shared" ref="H3:H5" si="0">"INSERT INTO TB_Regra values ("&amp;A3&amp;", "&amp;B3&amp;", '"&amp;C3&amp;"', '"&amp;D3&amp;"', '"&amp;E3&amp;"', "&amp;F3&amp;")"</f>
        <v>INSERT INTO TB_Regra values (nextval('sq_regra'), 2, 'principal', 'Escolhe-se um pegador e os demais se espalham pelo espaço de jogo. Quando alguém é pego, dá a mão para o pegador e passa a atuar em dupla com ele. Em seguida, em trio, quarteto e assim sucessivamente, formando uma “corrente”, até que reste apenas um fugitivo, que será declarado vencedor.', 'sim', current_date)</v>
      </c>
    </row>
    <row r="4" spans="1:8" x14ac:dyDescent="0.25">
      <c r="A4" s="3" t="s">
        <v>244</v>
      </c>
      <c r="B4">
        <f t="shared" ref="B4:B5" si="1">B3+1</f>
        <v>3</v>
      </c>
      <c r="C4" t="s">
        <v>248</v>
      </c>
      <c r="D4" t="s">
        <v>251</v>
      </c>
      <c r="E4" t="s">
        <v>209</v>
      </c>
      <c r="F4" s="3" t="s">
        <v>210</v>
      </c>
      <c r="H4" s="5" t="str">
        <f t="shared" si="0"/>
        <v>INSERT INTO TB_Regra values (nextval('sq_regra'), 3, 'principal', 'Em cada rodada, um jogador deve colocar uma de suas cartas na mesa, e o jogador com a carta mais forte vence a rodada. Quem ganhar 2 dessas rodadas ganha a mão e marca 1 ponto, e uma nova mão se inicia. Durante as rodadas, os jogadores têm a opção de pedir Truco, Seis, Nove e Doze, aumentando o valor da rodada.', 'sim', current_date)</v>
      </c>
    </row>
    <row r="5" spans="1:8" x14ac:dyDescent="0.25">
      <c r="A5" s="3" t="s">
        <v>244</v>
      </c>
      <c r="B5">
        <f t="shared" si="1"/>
        <v>4</v>
      </c>
      <c r="C5" t="s">
        <v>248</v>
      </c>
      <c r="D5" t="s">
        <v>252</v>
      </c>
      <c r="E5" t="s">
        <v>209</v>
      </c>
      <c r="F5" s="3" t="s">
        <v>210</v>
      </c>
      <c r="H5" s="5" t="str">
        <f t="shared" si="0"/>
        <v>INSERT INTO TB_Regra values (nextval('sq_regra'), 4, 'principal', 'Rodada - uma sequência de 4 jogadas, onde cada jogador joga uma carta, e o vencedor leva as 4 cartas. Carta mais alta - a carta de maior valor do naipe. A ordem das cartas é a seguinte, da menor para a maior: 2, 3, 4, 5, 6, Q, J, K, 7, A. Seguir o naipe - jogar um carta do mesmo naipe da primeira carta da rodada.', 'sim', current_date)</v>
      </c>
    </row>
    <row r="6" spans="1:8" x14ac:dyDescent="0.25">
      <c r="A6" s="3"/>
      <c r="H6" s="5"/>
    </row>
    <row r="7" spans="1:8" x14ac:dyDescent="0.25">
      <c r="A7" s="3"/>
      <c r="H7" s="5"/>
    </row>
    <row r="8" spans="1:8" x14ac:dyDescent="0.25">
      <c r="A8" s="3"/>
      <c r="H8" s="5"/>
    </row>
    <row r="9" spans="1:8" x14ac:dyDescent="0.25">
      <c r="A9" s="3"/>
      <c r="H9" s="5"/>
    </row>
    <row r="10" spans="1:8" x14ac:dyDescent="0.25">
      <c r="A10" s="3"/>
      <c r="H10" s="5"/>
    </row>
    <row r="11" spans="1:8" x14ac:dyDescent="0.25">
      <c r="A11" s="3"/>
      <c r="H11" s="5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AEA3-E049-4699-8E3B-EF16216013C3}">
  <dimension ref="A1:I11"/>
  <sheetViews>
    <sheetView showGridLines="0" tabSelected="1" topLeftCell="B1" workbookViewId="0">
      <selection activeCell="X2" sqref="X2"/>
    </sheetView>
  </sheetViews>
  <sheetFormatPr defaultRowHeight="15" x14ac:dyDescent="0.25"/>
  <cols>
    <col min="1" max="1" width="21.42578125" bestFit="1" customWidth="1"/>
    <col min="2" max="2" width="10" bestFit="1" customWidth="1"/>
    <col min="3" max="3" width="17.28515625" bestFit="1" customWidth="1"/>
    <col min="4" max="4" width="20.28515625" bestFit="1" customWidth="1"/>
    <col min="5" max="7" width="17.5703125" customWidth="1"/>
    <col min="8" max="8" width="1.7109375" customWidth="1"/>
  </cols>
  <sheetData>
    <row r="1" spans="1:9" x14ac:dyDescent="0.25">
      <c r="A1" s="1" t="s">
        <v>257</v>
      </c>
      <c r="B1" s="1" t="s">
        <v>1</v>
      </c>
      <c r="C1" s="1" t="s">
        <v>233</v>
      </c>
      <c r="D1" s="1" t="s">
        <v>259</v>
      </c>
      <c r="E1" s="1" t="s">
        <v>254</v>
      </c>
      <c r="F1" s="1" t="s">
        <v>253</v>
      </c>
      <c r="G1" s="1" t="s">
        <v>9</v>
      </c>
      <c r="H1" s="2"/>
      <c r="I1" s="1" t="s">
        <v>10</v>
      </c>
    </row>
    <row r="2" spans="1:9" x14ac:dyDescent="0.25">
      <c r="A2" s="3" t="s">
        <v>258</v>
      </c>
      <c r="B2">
        <v>1</v>
      </c>
      <c r="C2">
        <v>1</v>
      </c>
      <c r="D2" t="s">
        <v>242</v>
      </c>
      <c r="E2" t="s">
        <v>255</v>
      </c>
      <c r="F2" t="s">
        <v>209</v>
      </c>
      <c r="G2" s="3" t="s">
        <v>210</v>
      </c>
      <c r="I2" s="5" t="str">
        <f>"INSERT INTO TB_Avaliacao values ("&amp;A2&amp;", "&amp;B2&amp;", "&amp;C2&amp;", "&amp;D2&amp;", '"&amp;E2&amp;"', '"&amp;F2&amp;"', "&amp;G2&amp;")"</f>
        <v>INSERT INTO TB_Avaliacao values (nextval('sq_avaliacao'), 1, 1, null, 'positivo', 'sim', current_date)</v>
      </c>
    </row>
    <row r="3" spans="1:9" x14ac:dyDescent="0.25">
      <c r="A3" s="3" t="s">
        <v>258</v>
      </c>
      <c r="B3">
        <f>B2+1</f>
        <v>2</v>
      </c>
      <c r="C3">
        <v>1</v>
      </c>
      <c r="D3" t="s">
        <v>242</v>
      </c>
      <c r="E3" t="s">
        <v>255</v>
      </c>
      <c r="F3" t="s">
        <v>209</v>
      </c>
      <c r="G3" s="3" t="s">
        <v>210</v>
      </c>
      <c r="I3" s="5" t="str">
        <f t="shared" ref="I3:I5" si="0">"INSERT INTO TB_Avaliacao values ("&amp;A3&amp;", "&amp;B3&amp;", "&amp;C3&amp;", "&amp;D3&amp;", '"&amp;E3&amp;"', '"&amp;F3&amp;"', "&amp;G3&amp;")"</f>
        <v>INSERT INTO TB_Avaliacao values (nextval('sq_avaliacao'), 2, 1, null, 'positivo', 'sim', current_date)</v>
      </c>
    </row>
    <row r="4" spans="1:9" x14ac:dyDescent="0.25">
      <c r="A4" s="3" t="s">
        <v>258</v>
      </c>
      <c r="B4">
        <f t="shared" ref="B4:B5" si="1">B3+1</f>
        <v>3</v>
      </c>
      <c r="C4">
        <v>1</v>
      </c>
      <c r="D4" t="s">
        <v>242</v>
      </c>
      <c r="E4" t="s">
        <v>255</v>
      </c>
      <c r="F4" t="s">
        <v>209</v>
      </c>
      <c r="G4" s="3" t="s">
        <v>210</v>
      </c>
      <c r="I4" s="5" t="str">
        <f t="shared" si="0"/>
        <v>INSERT INTO TB_Avaliacao values (nextval('sq_avaliacao'), 3, 1, null, 'positivo', 'sim', current_date)</v>
      </c>
    </row>
    <row r="5" spans="1:9" x14ac:dyDescent="0.25">
      <c r="A5" s="3" t="s">
        <v>258</v>
      </c>
      <c r="B5">
        <v>1</v>
      </c>
      <c r="C5">
        <v>2</v>
      </c>
      <c r="D5" t="s">
        <v>260</v>
      </c>
      <c r="E5" t="s">
        <v>256</v>
      </c>
      <c r="F5" t="s">
        <v>209</v>
      </c>
      <c r="G5" s="3" t="s">
        <v>210</v>
      </c>
      <c r="I5" s="5" t="str">
        <f>"INSERT INTO TB_Avaliacao values ("&amp;A5&amp;", "&amp;B5&amp;", "&amp;C5&amp;", '"&amp;D5&amp;"', '"&amp;E5&amp;"', '"&amp;F5&amp;"', "&amp;G5&amp;")"</f>
        <v>INSERT INTO TB_Avaliacao values (nextval('sq_avaliacao'), 1, 2, 'Jogo muito cansativo.', 'negativo', 'sim', current_date)</v>
      </c>
    </row>
    <row r="6" spans="1:9" x14ac:dyDescent="0.25">
      <c r="A6" s="3"/>
      <c r="I6" s="5"/>
    </row>
    <row r="7" spans="1:9" x14ac:dyDescent="0.25">
      <c r="A7" s="3"/>
      <c r="I7" s="5"/>
    </row>
    <row r="8" spans="1:9" x14ac:dyDescent="0.25">
      <c r="A8" s="3"/>
      <c r="I8" s="5"/>
    </row>
    <row r="9" spans="1:9" x14ac:dyDescent="0.25">
      <c r="A9" s="3"/>
      <c r="I9" s="5"/>
    </row>
    <row r="10" spans="1:9" x14ac:dyDescent="0.25">
      <c r="A10" s="3"/>
      <c r="I10" s="5"/>
    </row>
    <row r="11" spans="1:9" x14ac:dyDescent="0.25">
      <c r="A11" s="3"/>
      <c r="I11" s="5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17E4-D235-478A-A9DC-F597173491E7}">
  <dimension ref="A1:W11"/>
  <sheetViews>
    <sheetView showGridLines="0" workbookViewId="0">
      <selection activeCell="E2" sqref="E2:E11"/>
    </sheetView>
  </sheetViews>
  <sheetFormatPr defaultRowHeight="15" x14ac:dyDescent="0.25"/>
  <cols>
    <col min="1" max="1" width="28.42578125" bestFit="1" customWidth="1"/>
    <col min="2" max="2" width="6" bestFit="1" customWidth="1"/>
    <col min="3" max="3" width="14" bestFit="1" customWidth="1"/>
    <col min="4" max="4" width="11.85546875" bestFit="1" customWidth="1"/>
    <col min="5" max="5" width="10.7109375" bestFit="1" customWidth="1"/>
    <col min="6" max="6" width="10" bestFit="1" customWidth="1"/>
    <col min="7" max="7" width="11.140625" bestFit="1" customWidth="1"/>
    <col min="8" max="8" width="20.5703125" bestFit="1" customWidth="1"/>
    <col min="9" max="9" width="26.85546875" bestFit="1" customWidth="1"/>
    <col min="10" max="10" width="44.7109375" bestFit="1" customWidth="1"/>
    <col min="11" max="11" width="12.42578125" bestFit="1" customWidth="1"/>
    <col min="12" max="12" width="9.7109375" bestFit="1" customWidth="1"/>
    <col min="13" max="13" width="34.28515625" bestFit="1" customWidth="1"/>
    <col min="14" max="14" width="8" bestFit="1" customWidth="1"/>
    <col min="15" max="15" width="32.85546875" bestFit="1" customWidth="1"/>
    <col min="16" max="16" width="20" bestFit="1" customWidth="1"/>
    <col min="17" max="17" width="7" bestFit="1" customWidth="1"/>
    <col min="18" max="18" width="13.7109375" bestFit="1" customWidth="1"/>
    <col min="19" max="19" width="14.7109375" bestFit="1" customWidth="1"/>
    <col min="20" max="20" width="6.140625" bestFit="1" customWidth="1"/>
    <col min="21" max="21" width="5.28515625" bestFit="1" customWidth="1"/>
    <col min="22" max="22" width="14.85546875" bestFit="1" customWidth="1"/>
    <col min="23" max="23" width="9.5703125" bestFit="1" customWidth="1"/>
  </cols>
  <sheetData>
    <row r="1" spans="1:23" x14ac:dyDescent="0.25">
      <c r="A1" s="4" t="s">
        <v>208</v>
      </c>
      <c r="B1" s="4" t="s">
        <v>207</v>
      </c>
      <c r="C1" s="4" t="s">
        <v>206</v>
      </c>
      <c r="D1" s="4" t="s">
        <v>205</v>
      </c>
      <c r="E1" s="4" t="s">
        <v>204</v>
      </c>
      <c r="F1" s="4" t="s">
        <v>203</v>
      </c>
      <c r="G1" s="4" t="s">
        <v>202</v>
      </c>
      <c r="H1" s="4" t="s">
        <v>201</v>
      </c>
      <c r="I1" s="4" t="s">
        <v>200</v>
      </c>
      <c r="J1" s="4" t="s">
        <v>199</v>
      </c>
      <c r="K1" s="4" t="s">
        <v>198</v>
      </c>
      <c r="L1" s="4" t="s">
        <v>197</v>
      </c>
      <c r="M1" s="4" t="s">
        <v>196</v>
      </c>
      <c r="N1" s="4" t="s">
        <v>195</v>
      </c>
      <c r="O1" s="4" t="s">
        <v>194</v>
      </c>
      <c r="P1" s="4" t="s">
        <v>193</v>
      </c>
      <c r="Q1" s="4" t="s">
        <v>192</v>
      </c>
      <c r="R1" s="4" t="s">
        <v>191</v>
      </c>
      <c r="S1" s="4" t="s">
        <v>190</v>
      </c>
      <c r="T1" s="4" t="s">
        <v>189</v>
      </c>
      <c r="U1" s="4" t="s">
        <v>188</v>
      </c>
      <c r="V1" s="4" t="s">
        <v>187</v>
      </c>
      <c r="W1" s="4" t="s">
        <v>186</v>
      </c>
    </row>
    <row r="2" spans="1:23" x14ac:dyDescent="0.25">
      <c r="A2" t="s">
        <v>185</v>
      </c>
      <c r="B2">
        <v>50</v>
      </c>
      <c r="C2" t="s">
        <v>184</v>
      </c>
      <c r="D2" t="s">
        <v>183</v>
      </c>
      <c r="E2" t="s">
        <v>182</v>
      </c>
      <c r="F2" t="s">
        <v>27</v>
      </c>
      <c r="G2" t="s">
        <v>80</v>
      </c>
      <c r="H2" t="s">
        <v>181</v>
      </c>
      <c r="I2" t="s">
        <v>180</v>
      </c>
      <c r="J2" t="s">
        <v>179</v>
      </c>
      <c r="K2" t="s">
        <v>178</v>
      </c>
      <c r="L2" t="s">
        <v>177</v>
      </c>
      <c r="M2" t="s">
        <v>176</v>
      </c>
      <c r="N2">
        <v>615</v>
      </c>
      <c r="O2" t="s">
        <v>175</v>
      </c>
      <c r="P2" t="s">
        <v>174</v>
      </c>
      <c r="Q2" t="s">
        <v>173</v>
      </c>
      <c r="R2" t="s">
        <v>172</v>
      </c>
      <c r="S2" t="s">
        <v>171</v>
      </c>
      <c r="T2" t="s">
        <v>170</v>
      </c>
      <c r="U2">
        <v>67</v>
      </c>
      <c r="V2" t="s">
        <v>33</v>
      </c>
      <c r="W2" t="s">
        <v>51</v>
      </c>
    </row>
    <row r="3" spans="1:23" x14ac:dyDescent="0.25">
      <c r="A3" t="s">
        <v>169</v>
      </c>
      <c r="B3">
        <v>43</v>
      </c>
      <c r="C3" t="s">
        <v>168</v>
      </c>
      <c r="D3" t="s">
        <v>167</v>
      </c>
      <c r="E3" t="s">
        <v>166</v>
      </c>
      <c r="F3" t="s">
        <v>99</v>
      </c>
      <c r="G3" t="s">
        <v>26</v>
      </c>
      <c r="H3" t="s">
        <v>165</v>
      </c>
      <c r="I3" t="s">
        <v>164</v>
      </c>
      <c r="J3" t="s">
        <v>163</v>
      </c>
      <c r="K3" t="s">
        <v>162</v>
      </c>
      <c r="L3" t="s">
        <v>161</v>
      </c>
      <c r="M3" t="s">
        <v>160</v>
      </c>
      <c r="N3">
        <v>129</v>
      </c>
      <c r="O3" t="s">
        <v>159</v>
      </c>
      <c r="P3" t="s">
        <v>158</v>
      </c>
      <c r="Q3" t="s">
        <v>157</v>
      </c>
      <c r="R3" t="s">
        <v>156</v>
      </c>
      <c r="S3" t="s">
        <v>155</v>
      </c>
      <c r="T3" t="s">
        <v>154</v>
      </c>
      <c r="U3">
        <v>59</v>
      </c>
      <c r="V3" t="s">
        <v>153</v>
      </c>
      <c r="W3" t="s">
        <v>32</v>
      </c>
    </row>
    <row r="4" spans="1:23" x14ac:dyDescent="0.25">
      <c r="A4" t="s">
        <v>152</v>
      </c>
      <c r="B4">
        <v>35</v>
      </c>
      <c r="C4" t="s">
        <v>151</v>
      </c>
      <c r="D4" t="s">
        <v>150</v>
      </c>
      <c r="E4" t="s">
        <v>149</v>
      </c>
      <c r="F4" t="s">
        <v>99</v>
      </c>
      <c r="G4" t="s">
        <v>26</v>
      </c>
      <c r="H4" t="s">
        <v>148</v>
      </c>
      <c r="I4" t="s">
        <v>147</v>
      </c>
      <c r="J4" t="s">
        <v>146</v>
      </c>
      <c r="K4" t="s">
        <v>145</v>
      </c>
      <c r="L4" t="s">
        <v>144</v>
      </c>
      <c r="M4" t="s">
        <v>143</v>
      </c>
      <c r="N4">
        <v>611</v>
      </c>
      <c r="O4" t="s">
        <v>142</v>
      </c>
      <c r="P4" t="s">
        <v>141</v>
      </c>
      <c r="Q4" t="s">
        <v>140</v>
      </c>
      <c r="R4" t="s">
        <v>139</v>
      </c>
      <c r="S4" t="s">
        <v>138</v>
      </c>
      <c r="T4" t="s">
        <v>121</v>
      </c>
      <c r="U4">
        <v>89</v>
      </c>
      <c r="V4" t="s">
        <v>137</v>
      </c>
      <c r="W4" t="s">
        <v>12</v>
      </c>
    </row>
    <row r="5" spans="1:23" x14ac:dyDescent="0.25">
      <c r="A5" t="s">
        <v>136</v>
      </c>
      <c r="B5">
        <v>64</v>
      </c>
      <c r="C5" t="s">
        <v>135</v>
      </c>
      <c r="D5" t="s">
        <v>134</v>
      </c>
      <c r="E5" t="s">
        <v>133</v>
      </c>
      <c r="F5" t="s">
        <v>27</v>
      </c>
      <c r="G5" t="s">
        <v>98</v>
      </c>
      <c r="H5" t="s">
        <v>132</v>
      </c>
      <c r="I5" t="s">
        <v>131</v>
      </c>
      <c r="J5" t="s">
        <v>130</v>
      </c>
      <c r="K5" t="s">
        <v>129</v>
      </c>
      <c r="L5" t="s">
        <v>128</v>
      </c>
      <c r="M5" t="s">
        <v>127</v>
      </c>
      <c r="N5">
        <v>160</v>
      </c>
      <c r="O5" t="s">
        <v>126</v>
      </c>
      <c r="P5" t="s">
        <v>125</v>
      </c>
      <c r="Q5" t="s">
        <v>124</v>
      </c>
      <c r="R5" t="s">
        <v>123</v>
      </c>
      <c r="S5" t="s">
        <v>122</v>
      </c>
      <c r="T5" t="s">
        <v>121</v>
      </c>
      <c r="U5">
        <v>54</v>
      </c>
      <c r="V5" t="s">
        <v>85</v>
      </c>
      <c r="W5" t="s">
        <v>120</v>
      </c>
    </row>
    <row r="6" spans="1:23" x14ac:dyDescent="0.25">
      <c r="A6" t="s">
        <v>119</v>
      </c>
      <c r="B6">
        <v>46</v>
      </c>
      <c r="C6" t="s">
        <v>118</v>
      </c>
      <c r="D6" t="s">
        <v>117</v>
      </c>
      <c r="E6" t="s">
        <v>116</v>
      </c>
      <c r="F6" t="s">
        <v>27</v>
      </c>
      <c r="G6" t="s">
        <v>80</v>
      </c>
      <c r="H6" t="s">
        <v>115</v>
      </c>
      <c r="I6" t="s">
        <v>114</v>
      </c>
      <c r="J6" t="s">
        <v>113</v>
      </c>
      <c r="K6" t="s">
        <v>112</v>
      </c>
      <c r="L6" t="s">
        <v>111</v>
      </c>
      <c r="M6" t="s">
        <v>110</v>
      </c>
      <c r="N6">
        <v>220</v>
      </c>
      <c r="O6" t="s">
        <v>109</v>
      </c>
      <c r="P6" t="s">
        <v>108</v>
      </c>
      <c r="Q6" t="s">
        <v>107</v>
      </c>
      <c r="R6" t="s">
        <v>106</v>
      </c>
      <c r="S6" t="s">
        <v>105</v>
      </c>
      <c r="T6" t="s">
        <v>104</v>
      </c>
      <c r="U6">
        <v>97</v>
      </c>
      <c r="V6" t="s">
        <v>85</v>
      </c>
      <c r="W6" t="s">
        <v>12</v>
      </c>
    </row>
    <row r="7" spans="1:23" x14ac:dyDescent="0.25">
      <c r="A7" t="s">
        <v>103</v>
      </c>
      <c r="B7">
        <v>35</v>
      </c>
      <c r="C7" t="s">
        <v>102</v>
      </c>
      <c r="D7" t="s">
        <v>101</v>
      </c>
      <c r="E7" t="s">
        <v>100</v>
      </c>
      <c r="F7" t="s">
        <v>99</v>
      </c>
      <c r="G7" t="s">
        <v>98</v>
      </c>
      <c r="H7" t="s">
        <v>97</v>
      </c>
      <c r="I7" t="s">
        <v>96</v>
      </c>
      <c r="J7" t="s">
        <v>95</v>
      </c>
      <c r="K7" t="s">
        <v>94</v>
      </c>
      <c r="L7" t="s">
        <v>93</v>
      </c>
      <c r="M7" t="s">
        <v>92</v>
      </c>
      <c r="N7">
        <v>324</v>
      </c>
      <c r="O7" t="s">
        <v>91</v>
      </c>
      <c r="P7" t="s">
        <v>90</v>
      </c>
      <c r="Q7" t="s">
        <v>89</v>
      </c>
      <c r="R7" t="s">
        <v>88</v>
      </c>
      <c r="S7" t="s">
        <v>87</v>
      </c>
      <c r="T7" t="s">
        <v>86</v>
      </c>
      <c r="U7">
        <v>58</v>
      </c>
      <c r="V7" t="s">
        <v>85</v>
      </c>
      <c r="W7" t="s">
        <v>12</v>
      </c>
    </row>
    <row r="8" spans="1:23" x14ac:dyDescent="0.25">
      <c r="A8" t="s">
        <v>84</v>
      </c>
      <c r="B8">
        <v>49</v>
      </c>
      <c r="C8" t="s">
        <v>83</v>
      </c>
      <c r="D8" t="s">
        <v>82</v>
      </c>
      <c r="E8" t="s">
        <v>81</v>
      </c>
      <c r="F8" t="s">
        <v>27</v>
      </c>
      <c r="G8" t="s">
        <v>80</v>
      </c>
      <c r="H8" t="s">
        <v>79</v>
      </c>
      <c r="I8" t="s">
        <v>78</v>
      </c>
      <c r="J8" t="s">
        <v>77</v>
      </c>
      <c r="K8" t="s">
        <v>76</v>
      </c>
      <c r="L8" t="s">
        <v>75</v>
      </c>
      <c r="M8" t="s">
        <v>74</v>
      </c>
      <c r="N8">
        <v>554</v>
      </c>
      <c r="O8" t="s">
        <v>73</v>
      </c>
      <c r="P8" t="s">
        <v>72</v>
      </c>
      <c r="Q8" t="s">
        <v>17</v>
      </c>
      <c r="R8" t="s">
        <v>71</v>
      </c>
      <c r="S8" t="s">
        <v>70</v>
      </c>
      <c r="T8" t="s">
        <v>69</v>
      </c>
      <c r="U8">
        <v>97</v>
      </c>
      <c r="V8" t="s">
        <v>68</v>
      </c>
      <c r="W8" t="s">
        <v>32</v>
      </c>
    </row>
    <row r="9" spans="1:23" x14ac:dyDescent="0.25">
      <c r="A9" t="s">
        <v>67</v>
      </c>
      <c r="B9">
        <v>46</v>
      </c>
      <c r="C9" t="s">
        <v>66</v>
      </c>
      <c r="D9" t="s">
        <v>65</v>
      </c>
      <c r="E9" t="s">
        <v>64</v>
      </c>
      <c r="F9" t="s">
        <v>27</v>
      </c>
      <c r="G9" t="s">
        <v>46</v>
      </c>
      <c r="H9" t="s">
        <v>63</v>
      </c>
      <c r="I9" t="s">
        <v>62</v>
      </c>
      <c r="J9" t="s">
        <v>61</v>
      </c>
      <c r="K9" t="s">
        <v>60</v>
      </c>
      <c r="L9" t="s">
        <v>59</v>
      </c>
      <c r="M9" t="s">
        <v>58</v>
      </c>
      <c r="N9">
        <v>670</v>
      </c>
      <c r="O9" t="s">
        <v>57</v>
      </c>
      <c r="P9" t="s">
        <v>56</v>
      </c>
      <c r="Q9" t="s">
        <v>55</v>
      </c>
      <c r="R9" t="s">
        <v>54</v>
      </c>
      <c r="S9" t="s">
        <v>53</v>
      </c>
      <c r="T9" t="s">
        <v>52</v>
      </c>
      <c r="U9">
        <v>98</v>
      </c>
      <c r="V9" t="s">
        <v>33</v>
      </c>
      <c r="W9" t="s">
        <v>51</v>
      </c>
    </row>
    <row r="10" spans="1:23" x14ac:dyDescent="0.25">
      <c r="A10" t="s">
        <v>50</v>
      </c>
      <c r="B10">
        <v>48</v>
      </c>
      <c r="C10" t="s">
        <v>49</v>
      </c>
      <c r="D10" t="s">
        <v>48</v>
      </c>
      <c r="E10" t="s">
        <v>47</v>
      </c>
      <c r="F10" t="s">
        <v>27</v>
      </c>
      <c r="G10" t="s">
        <v>46</v>
      </c>
      <c r="H10" t="s">
        <v>45</v>
      </c>
      <c r="I10" t="s">
        <v>44</v>
      </c>
      <c r="J10" t="s">
        <v>43</v>
      </c>
      <c r="K10" t="s">
        <v>42</v>
      </c>
      <c r="L10" t="s">
        <v>41</v>
      </c>
      <c r="M10" t="s">
        <v>40</v>
      </c>
      <c r="N10">
        <v>918</v>
      </c>
      <c r="O10" t="s">
        <v>39</v>
      </c>
      <c r="P10" t="s">
        <v>38</v>
      </c>
      <c r="Q10" t="s">
        <v>37</v>
      </c>
      <c r="R10" t="s">
        <v>36</v>
      </c>
      <c r="S10" t="s">
        <v>35</v>
      </c>
      <c r="T10" t="s">
        <v>34</v>
      </c>
      <c r="U10">
        <v>76</v>
      </c>
      <c r="V10" t="s">
        <v>33</v>
      </c>
      <c r="W10" t="s">
        <v>32</v>
      </c>
    </row>
    <row r="11" spans="1:23" x14ac:dyDescent="0.25">
      <c r="A11" t="s">
        <v>31</v>
      </c>
      <c r="B11">
        <v>43</v>
      </c>
      <c r="C11" t="s">
        <v>30</v>
      </c>
      <c r="D11" t="s">
        <v>29</v>
      </c>
      <c r="E11" t="s">
        <v>28</v>
      </c>
      <c r="F11" t="s">
        <v>27</v>
      </c>
      <c r="G11" t="s">
        <v>26</v>
      </c>
      <c r="H11" t="s">
        <v>25</v>
      </c>
      <c r="I11" t="s">
        <v>24</v>
      </c>
      <c r="J11" t="s">
        <v>23</v>
      </c>
      <c r="K11" t="s">
        <v>22</v>
      </c>
      <c r="L11" t="s">
        <v>21</v>
      </c>
      <c r="M11" t="s">
        <v>20</v>
      </c>
      <c r="N11">
        <v>145</v>
      </c>
      <c r="O11" t="s">
        <v>19</v>
      </c>
      <c r="P11" t="s">
        <v>18</v>
      </c>
      <c r="Q11" t="s">
        <v>17</v>
      </c>
      <c r="R11" t="s">
        <v>16</v>
      </c>
      <c r="S11" t="s">
        <v>15</v>
      </c>
      <c r="T11" t="s">
        <v>14</v>
      </c>
      <c r="U11">
        <v>67</v>
      </c>
      <c r="V11" t="s">
        <v>13</v>
      </c>
      <c r="W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TB_Endereco</vt:lpstr>
      <vt:lpstr>TB_Usuario</vt:lpstr>
      <vt:lpstr>TB_Item</vt:lpstr>
      <vt:lpstr>TB_Jogo_Item</vt:lpstr>
      <vt:lpstr>TB_Jogo</vt:lpstr>
      <vt:lpstr>TB_Regra</vt:lpstr>
      <vt:lpstr>TB_Avaliacao</vt:lpstr>
      <vt:lpstr>Data 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Otavio</dc:creator>
  <cp:lastModifiedBy>Otavio</cp:lastModifiedBy>
  <dcterms:created xsi:type="dcterms:W3CDTF">2022-05-20T18:03:18Z</dcterms:created>
  <dcterms:modified xsi:type="dcterms:W3CDTF">2022-05-20T19:20:20Z</dcterms:modified>
</cp:coreProperties>
</file>