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samoon\Documents\"/>
    </mc:Choice>
  </mc:AlternateContent>
  <bookViews>
    <workbookView xWindow="0" yWindow="0" windowWidth="20490" windowHeight="8820" activeTab="2"/>
  </bookViews>
  <sheets>
    <sheet name="Sheet1" sheetId="1" r:id="rId1"/>
    <sheet name="Cost" sheetId="3" r:id="rId2"/>
    <sheet name="Profit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G8" i="3"/>
  <c r="B8" i="3"/>
  <c r="E2" i="3"/>
  <c r="D2" i="3"/>
  <c r="G10" i="2"/>
  <c r="H10" i="2"/>
  <c r="F7" i="2"/>
  <c r="E8" i="3" s="1"/>
  <c r="E7" i="2"/>
  <c r="E10" i="2" s="1"/>
  <c r="D7" i="2"/>
  <c r="D10" i="2" s="1"/>
  <c r="C10" i="2"/>
  <c r="C11" i="2"/>
  <c r="E4" i="1"/>
  <c r="E5" i="1"/>
  <c r="E6" i="1"/>
  <c r="E7" i="1"/>
  <c r="B2" i="3" s="1"/>
  <c r="E3" i="1"/>
  <c r="G2" i="3" s="1"/>
  <c r="G11" i="2"/>
  <c r="H11" i="2"/>
  <c r="E11" i="2"/>
  <c r="F11" i="2"/>
  <c r="D11" i="2"/>
  <c r="D8" i="3" l="1"/>
  <c r="C8" i="3"/>
  <c r="C13" i="2"/>
  <c r="D14" i="3"/>
  <c r="E14" i="3"/>
  <c r="F10" i="2"/>
  <c r="F13" i="2" s="1"/>
  <c r="C2" i="3"/>
  <c r="F2" i="3"/>
  <c r="F14" i="3" s="1"/>
  <c r="C14" i="2"/>
  <c r="C14" i="3"/>
  <c r="G14" i="3"/>
  <c r="B14" i="3"/>
  <c r="D13" i="2"/>
  <c r="H13" i="2"/>
  <c r="G13" i="2"/>
  <c r="E13" i="2"/>
  <c r="F14" i="2" s="1"/>
  <c r="H14" i="2" l="1"/>
  <c r="D15" i="3"/>
  <c r="E15" i="3"/>
  <c r="F16" i="2" s="1"/>
  <c r="G14" i="2"/>
  <c r="G15" i="3"/>
  <c r="H16" i="2" s="1"/>
  <c r="C15" i="3"/>
  <c r="B15" i="3"/>
  <c r="F15" i="3"/>
  <c r="G16" i="2" s="1"/>
  <c r="E14" i="2"/>
  <c r="E16" i="2" s="1"/>
  <c r="D14" i="2"/>
  <c r="C16" i="2" l="1"/>
  <c r="B17" i="3"/>
  <c r="D16" i="2"/>
</calcChain>
</file>

<file path=xl/sharedStrings.xml><?xml version="1.0" encoding="utf-8"?>
<sst xmlns="http://schemas.openxmlformats.org/spreadsheetml/2006/main" count="30" uniqueCount="30">
  <si>
    <t xml:space="preserve">Team </t>
  </si>
  <si>
    <t>Nos</t>
  </si>
  <si>
    <t>Application Developer (Linux)</t>
  </si>
  <si>
    <t>Sales and Marketing</t>
  </si>
  <si>
    <t>Administration</t>
  </si>
  <si>
    <t>Salary</t>
  </si>
  <si>
    <t>Total (Annual)</t>
  </si>
  <si>
    <t>Product Development (Cost)</t>
  </si>
  <si>
    <t>Installation of Manufacturing Facility</t>
  </si>
  <si>
    <t>Administration cost</t>
  </si>
  <si>
    <t>Employee Salary</t>
  </si>
  <si>
    <t>Electronics Engineers (Full time)</t>
  </si>
  <si>
    <t>Application Developer (Back end) 3M</t>
  </si>
  <si>
    <t>Duration
(Months)</t>
  </si>
  <si>
    <t>Maintenance Cost (Servers)</t>
  </si>
  <si>
    <t>Subscription</t>
  </si>
  <si>
    <t>Installation Fee</t>
  </si>
  <si>
    <t>Total Revenue</t>
  </si>
  <si>
    <t>Infrastructure (Servers)</t>
  </si>
  <si>
    <t>Total Cost (1Y)</t>
  </si>
  <si>
    <t>Total Revenue (Cum.)</t>
  </si>
  <si>
    <t>No. new  Costomers (Fleets)</t>
  </si>
  <si>
    <t>Total Profit</t>
  </si>
  <si>
    <t>No. of Customer (Fleets) - Cum</t>
  </si>
  <si>
    <t>Year</t>
  </si>
  <si>
    <t>Installtion Fee (Rs.)</t>
  </si>
  <si>
    <t>Subscription Fee (Rs.)</t>
  </si>
  <si>
    <t>Initial Investment</t>
  </si>
  <si>
    <t>Inventory Cost (Per Unit 20,000)</t>
  </si>
  <si>
    <t>Total Cost (Cumilative)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</si>
</sst>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65" fontId="2" fillId="0" borderId="0" xfId="1" applyNumberFormat="1" applyFont="1"/>
    <xf numFmtId="49" fontId="2" fillId="3" borderId="0" xfId="0" applyNumberFormat="1" applyFont="1" applyFill="1"/>
    <xf numFmtId="0" fontId="2" fillId="3" borderId="0" xfId="0" applyFont="1" applyFill="1"/>
    <xf numFmtId="165" fontId="2" fillId="3" borderId="0" xfId="1" applyNumberFormat="1" applyFont="1" applyFill="1"/>
    <xf numFmtId="1" fontId="2" fillId="3" borderId="0" xfId="0" applyNumberFormat="1" applyFont="1" applyFill="1"/>
    <xf numFmtId="17" fontId="2" fillId="3" borderId="0" xfId="0" applyNumberFormat="1" applyFont="1" applyFill="1"/>
    <xf numFmtId="165" fontId="2" fillId="3" borderId="0" xfId="0" applyNumberFormat="1" applyFont="1" applyFill="1"/>
    <xf numFmtId="49" fontId="2" fillId="3" borderId="2" xfId="0" applyNumberFormat="1" applyFont="1" applyFill="1" applyBorder="1"/>
    <xf numFmtId="165" fontId="2" fillId="3" borderId="1" xfId="1" applyNumberFormat="1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165" fontId="2" fillId="3" borderId="6" xfId="1" applyNumberFormat="1" applyFont="1" applyFill="1" applyBorder="1"/>
    <xf numFmtId="165" fontId="2" fillId="3" borderId="6" xfId="0" applyNumberFormat="1" applyFont="1" applyFill="1" applyBorder="1"/>
    <xf numFmtId="17" fontId="2" fillId="3" borderId="6" xfId="0" applyNumberFormat="1" applyFont="1" applyFill="1" applyBorder="1"/>
    <xf numFmtId="165" fontId="2" fillId="3" borderId="5" xfId="1" applyNumberFormat="1" applyFont="1" applyFill="1" applyBorder="1"/>
    <xf numFmtId="165" fontId="2" fillId="3" borderId="1" xfId="0" applyNumberFormat="1" applyFont="1" applyFill="1" applyBorder="1"/>
    <xf numFmtId="49" fontId="2" fillId="3" borderId="8" xfId="0" applyNumberFormat="1" applyFont="1" applyFill="1" applyBorder="1"/>
    <xf numFmtId="17" fontId="2" fillId="3" borderId="5" xfId="0" applyNumberFormat="1" applyFont="1" applyFill="1" applyBorder="1"/>
    <xf numFmtId="49" fontId="2" fillId="3" borderId="9" xfId="0" applyNumberFormat="1" applyFont="1" applyFill="1" applyBorder="1"/>
    <xf numFmtId="49" fontId="2" fillId="3" borderId="10" xfId="0" applyNumberFormat="1" applyFont="1" applyFill="1" applyBorder="1"/>
    <xf numFmtId="165" fontId="2" fillId="3" borderId="7" xfId="1" applyNumberFormat="1" applyFont="1" applyFill="1" applyBorder="1"/>
    <xf numFmtId="49" fontId="2" fillId="3" borderId="5" xfId="0" applyNumberFormat="1" applyFont="1" applyFill="1" applyBorder="1"/>
    <xf numFmtId="49" fontId="2" fillId="3" borderId="7" xfId="0" applyNumberFormat="1" applyFont="1" applyFill="1" applyBorder="1"/>
    <xf numFmtId="165" fontId="2" fillId="0" borderId="12" xfId="1" applyNumberFormat="1" applyFont="1" applyBorder="1" applyAlignment="1">
      <alignment horizontal="right"/>
    </xf>
    <xf numFmtId="165" fontId="2" fillId="0" borderId="12" xfId="1" applyNumberFormat="1" applyFont="1" applyBorder="1"/>
    <xf numFmtId="0" fontId="2" fillId="0" borderId="5" xfId="0" applyFont="1" applyBorder="1"/>
    <xf numFmtId="165" fontId="2" fillId="0" borderId="6" xfId="1" applyNumberFormat="1" applyFont="1" applyBorder="1" applyAlignment="1">
      <alignment horizontal="right"/>
    </xf>
    <xf numFmtId="165" fontId="2" fillId="0" borderId="6" xfId="1" applyNumberFormat="1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5" xfId="1" applyNumberFormat="1" applyFont="1" applyBorder="1"/>
    <xf numFmtId="165" fontId="2" fillId="0" borderId="11" xfId="1" applyNumberFormat="1" applyFont="1" applyBorder="1"/>
    <xf numFmtId="0" fontId="3" fillId="2" borderId="1" xfId="0" applyFont="1" applyFill="1" applyBorder="1"/>
    <xf numFmtId="1" fontId="3" fillId="2" borderId="1" xfId="0" applyNumberFormat="1" applyFont="1" applyFill="1" applyBorder="1"/>
    <xf numFmtId="49" fontId="2" fillId="3" borderId="5" xfId="1" applyNumberFormat="1" applyFont="1" applyFill="1" applyBorder="1"/>
    <xf numFmtId="49" fontId="4" fillId="3" borderId="2" xfId="0" applyNumberFormat="1" applyFont="1" applyFill="1" applyBorder="1"/>
    <xf numFmtId="165" fontId="4" fillId="3" borderId="1" xfId="0" applyNumberFormat="1" applyFont="1" applyFill="1" applyBorder="1"/>
    <xf numFmtId="49" fontId="3" fillId="2" borderId="2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165" fontId="4" fillId="0" borderId="0" xfId="0" applyNumberFormat="1" applyFont="1"/>
    <xf numFmtId="0" fontId="3" fillId="2" borderId="0" xfId="0" applyFont="1" applyFill="1"/>
    <xf numFmtId="0" fontId="4" fillId="0" borderId="7" xfId="0" applyFont="1" applyBorder="1"/>
    <xf numFmtId="165" fontId="4" fillId="0" borderId="7" xfId="1" applyNumberFormat="1" applyFont="1" applyBorder="1"/>
    <xf numFmtId="165" fontId="4" fillId="0" borderId="1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D7" sqref="D7"/>
    </sheetView>
  </sheetViews>
  <sheetFormatPr defaultRowHeight="15" x14ac:dyDescent="0.25"/>
  <cols>
    <col min="1" max="1" width="34.140625" bestFit="1" customWidth="1"/>
    <col min="3" max="3" width="15.7109375" customWidth="1"/>
    <col min="4" max="4" width="9.140625" bestFit="1" customWidth="1"/>
    <col min="5" max="5" width="14.28515625" bestFit="1" customWidth="1"/>
  </cols>
  <sheetData>
    <row r="2" spans="1:5" ht="30" x14ac:dyDescent="0.25">
      <c r="A2" t="s">
        <v>0</v>
      </c>
      <c r="B2" t="s">
        <v>1</v>
      </c>
      <c r="C2" t="s">
        <v>5</v>
      </c>
      <c r="D2" s="3" t="s">
        <v>13</v>
      </c>
      <c r="E2" t="s">
        <v>6</v>
      </c>
    </row>
    <row r="3" spans="1:5" x14ac:dyDescent="0.25">
      <c r="A3" t="s">
        <v>11</v>
      </c>
      <c r="B3">
        <v>1</v>
      </c>
      <c r="C3" s="1">
        <v>50000</v>
      </c>
      <c r="D3" s="1">
        <v>12</v>
      </c>
      <c r="E3" s="2">
        <f>B3*C3*D3</f>
        <v>600000</v>
      </c>
    </row>
    <row r="4" spans="1:5" x14ac:dyDescent="0.25">
      <c r="A4" t="s">
        <v>2</v>
      </c>
      <c r="B4">
        <v>1</v>
      </c>
      <c r="C4" s="1">
        <v>50000</v>
      </c>
      <c r="D4" s="1">
        <v>12</v>
      </c>
      <c r="E4" s="2">
        <f t="shared" ref="E4:E7" si="0">B4*C4*D4</f>
        <v>600000</v>
      </c>
    </row>
    <row r="5" spans="1:5" x14ac:dyDescent="0.25">
      <c r="A5" t="s">
        <v>3</v>
      </c>
      <c r="B5">
        <v>1</v>
      </c>
      <c r="C5" s="1">
        <v>30000</v>
      </c>
      <c r="D5" s="1">
        <v>12</v>
      </c>
      <c r="E5" s="2">
        <f t="shared" si="0"/>
        <v>360000</v>
      </c>
    </row>
    <row r="6" spans="1:5" x14ac:dyDescent="0.25">
      <c r="A6" t="s">
        <v>4</v>
      </c>
      <c r="B6">
        <v>1</v>
      </c>
      <c r="C6" s="1">
        <v>30000</v>
      </c>
      <c r="D6" s="1">
        <v>12</v>
      </c>
      <c r="E6" s="2">
        <f t="shared" si="0"/>
        <v>360000</v>
      </c>
    </row>
    <row r="7" spans="1:5" x14ac:dyDescent="0.25">
      <c r="A7" t="s">
        <v>12</v>
      </c>
      <c r="B7">
        <v>1</v>
      </c>
      <c r="C7" s="1">
        <v>50000</v>
      </c>
      <c r="D7" s="1">
        <v>3</v>
      </c>
      <c r="E7" s="2">
        <f t="shared" si="0"/>
        <v>150000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0" sqref="G20"/>
    </sheetView>
  </sheetViews>
  <sheetFormatPr defaultRowHeight="11.25" x14ac:dyDescent="0.2"/>
  <cols>
    <col min="1" max="1" width="34.140625" style="4" bestFit="1" customWidth="1"/>
    <col min="2" max="2" width="11.5703125" style="4" customWidth="1"/>
    <col min="3" max="3" width="12.7109375" style="4" customWidth="1"/>
    <col min="4" max="4" width="13.28515625" style="4" bestFit="1" customWidth="1"/>
    <col min="5" max="7" width="12.5703125" style="4" bestFit="1" customWidth="1"/>
    <col min="8" max="16384" width="9.140625" style="4"/>
  </cols>
  <sheetData>
    <row r="1" spans="1:7" x14ac:dyDescent="0.2">
      <c r="A1" s="47" t="s">
        <v>24</v>
      </c>
      <c r="B1" s="37">
        <v>2017</v>
      </c>
      <c r="C1" s="37">
        <v>2018</v>
      </c>
      <c r="D1" s="37">
        <v>2019</v>
      </c>
      <c r="E1" s="37">
        <v>2020</v>
      </c>
      <c r="F1" s="37">
        <v>2021</v>
      </c>
      <c r="G1" s="44">
        <v>2022</v>
      </c>
    </row>
    <row r="2" spans="1:7" x14ac:dyDescent="0.2">
      <c r="A2" s="30" t="s">
        <v>10</v>
      </c>
      <c r="B2" s="31">
        <f>SUM(Sheet1!E3:E7)</f>
        <v>2070000</v>
      </c>
      <c r="C2" s="31">
        <f>SUM(Sheet1!E3:E6)</f>
        <v>1920000</v>
      </c>
      <c r="D2" s="32">
        <f>SUM(Sheet1!E3:E6)</f>
        <v>1920000</v>
      </c>
      <c r="E2" s="31">
        <f>SUM(Sheet1!E3:E6)</f>
        <v>1920000</v>
      </c>
      <c r="F2" s="32">
        <f>SUM(Sheet1!E3:E6)</f>
        <v>1920000</v>
      </c>
      <c r="G2" s="28">
        <f>SUM(Sheet1!E3:E6)</f>
        <v>1920000</v>
      </c>
    </row>
    <row r="3" spans="1:7" x14ac:dyDescent="0.2">
      <c r="A3" s="33" t="s">
        <v>7</v>
      </c>
      <c r="B3" s="32">
        <v>500000</v>
      </c>
      <c r="C3" s="32">
        <v>200000</v>
      </c>
      <c r="D3" s="32">
        <v>200000</v>
      </c>
      <c r="E3" s="32">
        <v>200000</v>
      </c>
      <c r="F3" s="32">
        <v>200000</v>
      </c>
      <c r="G3" s="32">
        <v>200000</v>
      </c>
    </row>
    <row r="4" spans="1:7" x14ac:dyDescent="0.2">
      <c r="A4" s="33" t="s">
        <v>8</v>
      </c>
      <c r="B4" s="32">
        <v>100000</v>
      </c>
      <c r="C4" s="32">
        <v>100000</v>
      </c>
      <c r="D4" s="32">
        <v>100000</v>
      </c>
      <c r="E4" s="32">
        <v>100000</v>
      </c>
      <c r="F4" s="32">
        <v>100000</v>
      </c>
      <c r="G4" s="29">
        <v>100000</v>
      </c>
    </row>
    <row r="5" spans="1:7" x14ac:dyDescent="0.2">
      <c r="A5" s="33" t="s">
        <v>9</v>
      </c>
      <c r="B5" s="32">
        <v>100000</v>
      </c>
      <c r="C5" s="32">
        <v>150000</v>
      </c>
      <c r="D5" s="32">
        <v>150000</v>
      </c>
      <c r="E5" s="32">
        <v>150000</v>
      </c>
      <c r="F5" s="32">
        <v>150000</v>
      </c>
      <c r="G5" s="29">
        <v>150000</v>
      </c>
    </row>
    <row r="6" spans="1:7" x14ac:dyDescent="0.2">
      <c r="A6" s="33" t="s">
        <v>14</v>
      </c>
      <c r="B6" s="32">
        <v>100000</v>
      </c>
      <c r="C6" s="32">
        <v>100000</v>
      </c>
      <c r="D6" s="32">
        <v>100000</v>
      </c>
      <c r="E6" s="32">
        <v>100000</v>
      </c>
      <c r="F6" s="32">
        <v>100000</v>
      </c>
      <c r="G6" s="29">
        <v>100000</v>
      </c>
    </row>
    <row r="7" spans="1:7" x14ac:dyDescent="0.2">
      <c r="A7" s="33" t="s">
        <v>18</v>
      </c>
      <c r="B7" s="32">
        <v>150000</v>
      </c>
      <c r="C7" s="32">
        <v>300000</v>
      </c>
      <c r="D7" s="32">
        <v>100000</v>
      </c>
      <c r="E7" s="32">
        <v>100000</v>
      </c>
      <c r="F7" s="32">
        <v>100000</v>
      </c>
      <c r="G7" s="29">
        <v>100000</v>
      </c>
    </row>
    <row r="8" spans="1:7" x14ac:dyDescent="0.2">
      <c r="A8" s="33" t="s">
        <v>28</v>
      </c>
      <c r="B8" s="32">
        <f>25000*Profit!C7</f>
        <v>5000000</v>
      </c>
      <c r="C8" s="32">
        <f>25000*Profit!D7</f>
        <v>20000000</v>
      </c>
      <c r="D8" s="32">
        <f>25000*Profit!E7</f>
        <v>37500000</v>
      </c>
      <c r="E8" s="32">
        <f>25000*Profit!F7</f>
        <v>62500000</v>
      </c>
      <c r="F8" s="32">
        <f>25000*Profit!G7</f>
        <v>87500000</v>
      </c>
      <c r="G8" s="29">
        <f>25000*Profit!H7</f>
        <v>125000000</v>
      </c>
    </row>
    <row r="9" spans="1:7" x14ac:dyDescent="0.2">
      <c r="A9" s="33"/>
      <c r="B9" s="32"/>
      <c r="C9" s="32"/>
      <c r="D9" s="32"/>
      <c r="E9" s="32"/>
      <c r="F9" s="32"/>
      <c r="G9" s="29"/>
    </row>
    <row r="10" spans="1:7" x14ac:dyDescent="0.2">
      <c r="A10" s="33"/>
      <c r="B10" s="32"/>
      <c r="C10" s="32"/>
      <c r="D10" s="32"/>
      <c r="E10" s="32"/>
      <c r="F10" s="32"/>
      <c r="G10" s="29"/>
    </row>
    <row r="11" spans="1:7" x14ac:dyDescent="0.2">
      <c r="A11" s="33"/>
      <c r="B11" s="32"/>
      <c r="C11" s="32"/>
      <c r="D11" s="32"/>
      <c r="E11" s="32"/>
      <c r="F11" s="32"/>
      <c r="G11" s="29"/>
    </row>
    <row r="12" spans="1:7" x14ac:dyDescent="0.2">
      <c r="A12" s="33"/>
      <c r="B12" s="32"/>
      <c r="C12" s="32"/>
      <c r="D12" s="32"/>
      <c r="E12" s="32"/>
      <c r="F12" s="32"/>
      <c r="G12" s="29"/>
    </row>
    <row r="13" spans="1:7" x14ac:dyDescent="0.2">
      <c r="A13" s="34"/>
      <c r="B13" s="32"/>
      <c r="C13" s="32"/>
      <c r="D13" s="32"/>
      <c r="E13" s="32"/>
      <c r="F13" s="32"/>
      <c r="G13" s="29"/>
    </row>
    <row r="14" spans="1:7" x14ac:dyDescent="0.2">
      <c r="A14" s="30" t="s">
        <v>19</v>
      </c>
      <c r="B14" s="35">
        <f>SUM(B2:B13)</f>
        <v>8020000</v>
      </c>
      <c r="C14" s="35">
        <f t="shared" ref="C14:G14" si="0">SUM(C2:C13)</f>
        <v>22770000</v>
      </c>
      <c r="D14" s="35">
        <f t="shared" si="0"/>
        <v>40070000</v>
      </c>
      <c r="E14" s="35">
        <f t="shared" si="0"/>
        <v>65070000</v>
      </c>
      <c r="F14" s="35">
        <f t="shared" si="0"/>
        <v>90070000</v>
      </c>
      <c r="G14" s="36">
        <f t="shared" si="0"/>
        <v>127570000</v>
      </c>
    </row>
    <row r="15" spans="1:7" x14ac:dyDescent="0.2">
      <c r="A15" s="48" t="s">
        <v>29</v>
      </c>
      <c r="B15" s="49">
        <f>B14</f>
        <v>8020000</v>
      </c>
      <c r="C15" s="49">
        <f>B14+C14</f>
        <v>30790000</v>
      </c>
      <c r="D15" s="49">
        <f>C14+D14</f>
        <v>62840000</v>
      </c>
      <c r="E15" s="49">
        <f t="shared" ref="E15:G15" si="1">D14+E14</f>
        <v>105140000</v>
      </c>
      <c r="F15" s="49">
        <f t="shared" si="1"/>
        <v>155140000</v>
      </c>
      <c r="G15" s="50">
        <f t="shared" si="1"/>
        <v>217640000</v>
      </c>
    </row>
    <row r="16" spans="1:7" x14ac:dyDescent="0.2">
      <c r="B16" s="5"/>
      <c r="C16" s="5"/>
      <c r="D16" s="5"/>
      <c r="E16" s="5"/>
      <c r="F16" s="5"/>
      <c r="G16" s="5"/>
    </row>
    <row r="17" spans="1:2" x14ac:dyDescent="0.2">
      <c r="A17" s="45" t="s">
        <v>27</v>
      </c>
      <c r="B17" s="46">
        <f>B15</f>
        <v>8020000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6"/>
  <sheetViews>
    <sheetView tabSelected="1" workbookViewId="0">
      <selection activeCell="G24" sqref="G24"/>
    </sheetView>
  </sheetViews>
  <sheetFormatPr defaultRowHeight="11.25" x14ac:dyDescent="0.2"/>
  <cols>
    <col min="1" max="1" width="2.85546875" style="7" customWidth="1"/>
    <col min="2" max="2" width="22.28515625" style="6" bestFit="1" customWidth="1"/>
    <col min="3" max="3" width="11.42578125" style="7" customWidth="1"/>
    <col min="4" max="9" width="10.7109375" style="7" customWidth="1"/>
    <col min="10" max="15" width="8.7109375" style="7" customWidth="1"/>
    <col min="16" max="40" width="5.7109375" style="7" customWidth="1"/>
    <col min="41" max="16384" width="9.140625" style="7"/>
  </cols>
  <sheetData>
    <row r="2" spans="2:41" x14ac:dyDescent="0.2">
      <c r="B2" s="42" t="s">
        <v>25</v>
      </c>
      <c r="C2" s="43"/>
      <c r="D2" s="44"/>
      <c r="E2" s="13">
        <v>20000</v>
      </c>
    </row>
    <row r="3" spans="2:41" x14ac:dyDescent="0.2">
      <c r="B3" s="42" t="s">
        <v>26</v>
      </c>
      <c r="C3" s="43"/>
      <c r="D3" s="44"/>
      <c r="E3" s="13">
        <v>4000</v>
      </c>
    </row>
    <row r="5" spans="2:41" x14ac:dyDescent="0.2">
      <c r="C5" s="37">
        <v>2017</v>
      </c>
      <c r="D5" s="38">
        <v>2018</v>
      </c>
      <c r="E5" s="38">
        <v>2019</v>
      </c>
      <c r="F5" s="38">
        <v>2020</v>
      </c>
      <c r="G5" s="38">
        <v>2021</v>
      </c>
      <c r="H5" s="38">
        <v>2022</v>
      </c>
      <c r="I5" s="9"/>
      <c r="J5" s="9"/>
      <c r="K5" s="9"/>
      <c r="L5" s="9"/>
      <c r="M5" s="9"/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2:41" x14ac:dyDescent="0.2">
      <c r="B6" s="26" t="s">
        <v>23</v>
      </c>
      <c r="C6" s="14">
        <v>200</v>
      </c>
      <c r="D6" s="19">
        <v>1000</v>
      </c>
      <c r="E6" s="19">
        <v>2500</v>
      </c>
      <c r="F6" s="19">
        <v>5000</v>
      </c>
      <c r="G6" s="19">
        <v>8000</v>
      </c>
      <c r="H6" s="19">
        <v>11000</v>
      </c>
      <c r="I6" s="8"/>
      <c r="J6" s="8"/>
      <c r="K6" s="8"/>
      <c r="L6" s="8"/>
      <c r="M6" s="8"/>
      <c r="N6" s="8"/>
      <c r="O6" s="8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2:41" x14ac:dyDescent="0.2">
      <c r="B7" s="27" t="s">
        <v>21</v>
      </c>
      <c r="C7" s="15">
        <v>200</v>
      </c>
      <c r="D7" s="17">
        <f>D6-C6</f>
        <v>800</v>
      </c>
      <c r="E7" s="17">
        <f>E6-D6</f>
        <v>1500</v>
      </c>
      <c r="F7" s="17">
        <f t="shared" ref="F7" si="0">F6-E6</f>
        <v>2500</v>
      </c>
      <c r="G7" s="17">
        <v>3500</v>
      </c>
      <c r="H7" s="17">
        <v>5000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2:41" x14ac:dyDescent="0.2">
      <c r="B8" s="21"/>
      <c r="C8" s="14"/>
      <c r="D8" s="22"/>
      <c r="E8" s="22"/>
      <c r="F8" s="22"/>
      <c r="G8" s="22"/>
      <c r="H8" s="2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2:41" x14ac:dyDescent="0.2">
      <c r="B9" s="23"/>
      <c r="C9" s="15"/>
      <c r="D9" s="18"/>
      <c r="E9" s="18"/>
      <c r="F9" s="18"/>
      <c r="G9" s="18"/>
      <c r="H9" s="18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2:41" x14ac:dyDescent="0.2">
      <c r="B10" s="24" t="s">
        <v>16</v>
      </c>
      <c r="C10" s="25">
        <f>C6*$E$2*0.75</f>
        <v>3000000</v>
      </c>
      <c r="D10" s="25">
        <f>D7*$E$2</f>
        <v>16000000</v>
      </c>
      <c r="E10" s="25">
        <f t="shared" ref="E10:H10" si="1">E7*$E$2</f>
        <v>30000000</v>
      </c>
      <c r="F10" s="25">
        <f t="shared" si="1"/>
        <v>50000000</v>
      </c>
      <c r="G10" s="25">
        <f t="shared" si="1"/>
        <v>70000000</v>
      </c>
      <c r="H10" s="25">
        <f t="shared" si="1"/>
        <v>100000000</v>
      </c>
      <c r="I10" s="8"/>
    </row>
    <row r="11" spans="2:41" s="8" customFormat="1" x14ac:dyDescent="0.2">
      <c r="B11" s="39" t="s">
        <v>15</v>
      </c>
      <c r="C11" s="16">
        <f>C6*$E$3</f>
        <v>800000</v>
      </c>
      <c r="D11" s="16">
        <f>D6*$E$3</f>
        <v>4000000</v>
      </c>
      <c r="E11" s="16">
        <f>E6*$E$3</f>
        <v>10000000</v>
      </c>
      <c r="F11" s="16">
        <f>F6*$E$3</f>
        <v>20000000</v>
      </c>
      <c r="G11" s="16">
        <f>G6*$E$3</f>
        <v>32000000</v>
      </c>
      <c r="H11" s="16">
        <f>H6*$E$3</f>
        <v>44000000</v>
      </c>
    </row>
    <row r="12" spans="2:41" x14ac:dyDescent="0.2">
      <c r="B12" s="27"/>
      <c r="C12" s="15"/>
      <c r="D12" s="15"/>
      <c r="E12" s="15"/>
      <c r="F12" s="15"/>
      <c r="G12" s="15"/>
      <c r="H12" s="15"/>
    </row>
    <row r="13" spans="2:41" x14ac:dyDescent="0.2">
      <c r="B13" s="12" t="s">
        <v>17</v>
      </c>
      <c r="C13" s="20">
        <f>SUM(C10:C12)</f>
        <v>3800000</v>
      </c>
      <c r="D13" s="20">
        <f>SUM(D10:D12)</f>
        <v>20000000</v>
      </c>
      <c r="E13" s="20">
        <f>SUM(E10:E12)</f>
        <v>40000000</v>
      </c>
      <c r="F13" s="20">
        <f>SUM(F10:F12)</f>
        <v>70000000</v>
      </c>
      <c r="G13" s="20">
        <f>SUM(G10:G12)</f>
        <v>102000000</v>
      </c>
      <c r="H13" s="20">
        <f>SUM(H10:H12)</f>
        <v>144000000</v>
      </c>
      <c r="I13" s="11"/>
    </row>
    <row r="14" spans="2:41" x14ac:dyDescent="0.2">
      <c r="B14" s="12" t="s">
        <v>20</v>
      </c>
      <c r="C14" s="20">
        <f>C13</f>
        <v>3800000</v>
      </c>
      <c r="D14" s="20">
        <f>C13+D13</f>
        <v>23800000</v>
      </c>
      <c r="E14" s="20">
        <f t="shared" ref="E14" si="2">D13+E13</f>
        <v>60000000</v>
      </c>
      <c r="F14" s="20">
        <f>E13+F13</f>
        <v>110000000</v>
      </c>
      <c r="G14" s="20">
        <f>F13+G13</f>
        <v>172000000</v>
      </c>
      <c r="H14" s="20">
        <f>G13+H13</f>
        <v>246000000</v>
      </c>
    </row>
    <row r="15" spans="2:41" x14ac:dyDescent="0.2">
      <c r="B15" s="12"/>
      <c r="C15" s="20"/>
      <c r="D15" s="20"/>
      <c r="E15" s="20"/>
      <c r="F15" s="20"/>
      <c r="G15" s="20"/>
      <c r="H15" s="20"/>
    </row>
    <row r="16" spans="2:41" x14ac:dyDescent="0.2">
      <c r="B16" s="40" t="s">
        <v>22</v>
      </c>
      <c r="C16" s="41">
        <f>C14-Cost!B15</f>
        <v>-4220000</v>
      </c>
      <c r="D16" s="41">
        <f>D14-Cost!C15</f>
        <v>-6990000</v>
      </c>
      <c r="E16" s="41">
        <f>E14-Cost!D15</f>
        <v>-2840000</v>
      </c>
      <c r="F16" s="41">
        <f>F14-Cost!E15</f>
        <v>4860000</v>
      </c>
      <c r="G16" s="41">
        <f>G14-Cost!F15</f>
        <v>16860000</v>
      </c>
      <c r="H16" s="41">
        <f>H14-Cost!G15</f>
        <v>28360000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Cost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Shabry Samoon</dc:creator>
  <cp:lastModifiedBy>Shabry Samoon</cp:lastModifiedBy>
  <dcterms:created xsi:type="dcterms:W3CDTF">2017-05-20T18:06:01Z</dcterms:created>
  <dcterms:modified xsi:type="dcterms:W3CDTF">2017-05-21T10:44:29Z</dcterms:modified>
</cp:coreProperties>
</file>