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Chamodi\Machine_Learning\ANN_1D_2\Peak_Reflected_Pressure\"/>
    </mc:Choice>
  </mc:AlternateContent>
  <xr:revisionPtr revIDLastSave="0" documentId="13_ncr:1_{0520C66E-B09E-44A7-B50A-135DA5837A6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1" l="1"/>
  <c r="J138" i="1"/>
  <c r="J109" i="1"/>
  <c r="J6" i="1"/>
  <c r="J111" i="1"/>
  <c r="J82" i="1"/>
  <c r="J134" i="1"/>
  <c r="J103" i="1"/>
  <c r="I151" i="1"/>
  <c r="J151" i="1" s="1"/>
  <c r="I152" i="1"/>
  <c r="J152" i="1" s="1"/>
  <c r="I67" i="1"/>
  <c r="J67" i="1" s="1"/>
  <c r="I142" i="1"/>
  <c r="J142" i="1" s="1"/>
  <c r="I16" i="1"/>
  <c r="J16" i="1" s="1"/>
  <c r="I98" i="1"/>
  <c r="J98" i="1" s="1"/>
  <c r="I8" i="1"/>
  <c r="J8" i="1" s="1"/>
  <c r="I103" i="1"/>
  <c r="I76" i="1"/>
  <c r="J76" i="1" s="1"/>
  <c r="H220" i="1"/>
  <c r="I220" i="1" s="1"/>
  <c r="J220" i="1" s="1"/>
  <c r="H102" i="1"/>
  <c r="I102" i="1" s="1"/>
  <c r="J102" i="1" s="1"/>
  <c r="H212" i="1"/>
  <c r="I212" i="1" s="1"/>
  <c r="J212" i="1" s="1"/>
  <c r="H49" i="1"/>
  <c r="I49" i="1" s="1"/>
  <c r="J49" i="1" s="1"/>
  <c r="H157" i="1"/>
  <c r="I157" i="1" s="1"/>
  <c r="J157" i="1" s="1"/>
  <c r="H206" i="1"/>
  <c r="I206" i="1" s="1"/>
  <c r="J206" i="1" s="1"/>
  <c r="H97" i="1"/>
  <c r="I97" i="1" s="1"/>
  <c r="J97" i="1" s="1"/>
  <c r="H36" i="1"/>
  <c r="I36" i="1" s="1"/>
  <c r="J36" i="1" s="1"/>
  <c r="H227" i="1"/>
  <c r="I227" i="1" s="1"/>
  <c r="J227" i="1" s="1"/>
  <c r="H40" i="1"/>
  <c r="I40" i="1" s="1"/>
  <c r="J40" i="1" s="1"/>
  <c r="H147" i="1"/>
  <c r="I147" i="1" s="1"/>
  <c r="J147" i="1" s="1"/>
  <c r="H66" i="1"/>
  <c r="I66" i="1" s="1"/>
  <c r="J66" i="1" s="1"/>
  <c r="H10" i="1"/>
  <c r="I10" i="1" s="1"/>
  <c r="J10" i="1" s="1"/>
  <c r="H69" i="1"/>
  <c r="I69" i="1" s="1"/>
  <c r="J69" i="1" s="1"/>
  <c r="H41" i="1"/>
  <c r="I41" i="1" s="1"/>
  <c r="J41" i="1" s="1"/>
  <c r="H223" i="1"/>
  <c r="I223" i="1" s="1"/>
  <c r="J223" i="1" s="1"/>
  <c r="H5" i="1"/>
  <c r="I5" i="1" s="1"/>
  <c r="J5" i="1" s="1"/>
  <c r="H224" i="1"/>
  <c r="I224" i="1" s="1"/>
  <c r="J224" i="1" s="1"/>
  <c r="H70" i="1"/>
  <c r="I70" i="1" s="1"/>
  <c r="J70" i="1" s="1"/>
  <c r="H86" i="1"/>
  <c r="I86" i="1" s="1"/>
  <c r="H167" i="1"/>
  <c r="I167" i="1" s="1"/>
  <c r="J167" i="1" s="1"/>
  <c r="H44" i="1"/>
  <c r="I44" i="1" s="1"/>
  <c r="J44" i="1" s="1"/>
  <c r="H217" i="1"/>
  <c r="I217" i="1" s="1"/>
  <c r="J217" i="1" s="1"/>
  <c r="H190" i="1"/>
  <c r="I190" i="1" s="1"/>
  <c r="J190" i="1" s="1"/>
  <c r="H96" i="1"/>
  <c r="I96" i="1" s="1"/>
  <c r="J96" i="1" s="1"/>
  <c r="H3" i="1"/>
  <c r="I3" i="1" s="1"/>
  <c r="J3" i="1" s="1"/>
  <c r="H203" i="1"/>
  <c r="I203" i="1" s="1"/>
  <c r="J203" i="1" s="1"/>
  <c r="H153" i="1"/>
  <c r="I153" i="1" s="1"/>
  <c r="J153" i="1" s="1"/>
  <c r="H54" i="1"/>
  <c r="I54" i="1" s="1"/>
  <c r="J54" i="1" s="1"/>
  <c r="H187" i="1"/>
  <c r="I187" i="1" s="1"/>
  <c r="J187" i="1" s="1"/>
  <c r="H162" i="1"/>
  <c r="I162" i="1" s="1"/>
  <c r="J162" i="1" s="1"/>
  <c r="H231" i="1"/>
  <c r="I231" i="1" s="1"/>
  <c r="J231" i="1" s="1"/>
  <c r="H62" i="1"/>
  <c r="I62" i="1" s="1"/>
  <c r="J62" i="1" s="1"/>
  <c r="H151" i="1"/>
  <c r="H140" i="1"/>
  <c r="I140" i="1" s="1"/>
  <c r="J140" i="1" s="1"/>
  <c r="H17" i="1"/>
  <c r="I17" i="1" s="1"/>
  <c r="J17" i="1" s="1"/>
  <c r="H114" i="1"/>
  <c r="I114" i="1" s="1"/>
  <c r="J114" i="1" s="1"/>
  <c r="H165" i="1"/>
  <c r="I165" i="1" s="1"/>
  <c r="J165" i="1" s="1"/>
  <c r="H132" i="1"/>
  <c r="I132" i="1" s="1"/>
  <c r="J132" i="1" s="1"/>
  <c r="H127" i="1"/>
  <c r="I127" i="1" s="1"/>
  <c r="J127" i="1" s="1"/>
  <c r="H123" i="1"/>
  <c r="I123" i="1" s="1"/>
  <c r="J123" i="1" s="1"/>
  <c r="H189" i="1"/>
  <c r="I189" i="1" s="1"/>
  <c r="J189" i="1" s="1"/>
  <c r="H81" i="1"/>
  <c r="I81" i="1" s="1"/>
  <c r="J81" i="1" s="1"/>
  <c r="H21" i="1"/>
  <c r="I21" i="1" s="1"/>
  <c r="J21" i="1" s="1"/>
  <c r="H170" i="1"/>
  <c r="I170" i="1" s="1"/>
  <c r="J170" i="1" s="1"/>
  <c r="H161" i="1"/>
  <c r="I161" i="1" s="1"/>
  <c r="J161" i="1" s="1"/>
  <c r="H211" i="1"/>
  <c r="I211" i="1" s="1"/>
  <c r="J211" i="1" s="1"/>
  <c r="H125" i="1"/>
  <c r="I125" i="1" s="1"/>
  <c r="J125" i="1" s="1"/>
  <c r="H173" i="1"/>
  <c r="I173" i="1" s="1"/>
  <c r="J173" i="1" s="1"/>
  <c r="H192" i="1"/>
  <c r="I192" i="1" s="1"/>
  <c r="J192" i="1" s="1"/>
  <c r="H205" i="1"/>
  <c r="I205" i="1" s="1"/>
  <c r="J205" i="1" s="1"/>
  <c r="H2" i="1"/>
  <c r="I2" i="1" s="1"/>
  <c r="J2" i="1" s="1"/>
  <c r="H138" i="1"/>
  <c r="I138" i="1" s="1"/>
  <c r="H121" i="1"/>
  <c r="I121" i="1" s="1"/>
  <c r="J121" i="1" s="1"/>
  <c r="H115" i="1"/>
  <c r="I115" i="1" s="1"/>
  <c r="J115" i="1" s="1"/>
  <c r="H108" i="1"/>
  <c r="I108" i="1" s="1"/>
  <c r="J108" i="1" s="1"/>
  <c r="H105" i="1"/>
  <c r="I105" i="1" s="1"/>
  <c r="J105" i="1" s="1"/>
  <c r="H71" i="1"/>
  <c r="I71" i="1" s="1"/>
  <c r="J71" i="1" s="1"/>
  <c r="H37" i="1"/>
  <c r="I37" i="1" s="1"/>
  <c r="J37" i="1" s="1"/>
  <c r="H133" i="1"/>
  <c r="I133" i="1" s="1"/>
  <c r="J133" i="1" s="1"/>
  <c r="H27" i="1"/>
  <c r="I27" i="1" s="1"/>
  <c r="J27" i="1" s="1"/>
  <c r="H204" i="1"/>
  <c r="I204" i="1" s="1"/>
  <c r="J204" i="1" s="1"/>
  <c r="H160" i="1"/>
  <c r="I160" i="1" s="1"/>
  <c r="J160" i="1" s="1"/>
  <c r="H26" i="1"/>
  <c r="I26" i="1" s="1"/>
  <c r="J26" i="1" s="1"/>
  <c r="H39" i="1"/>
  <c r="I39" i="1" s="1"/>
  <c r="J39" i="1" s="1"/>
  <c r="H152" i="1"/>
  <c r="H209" i="1"/>
  <c r="I209" i="1" s="1"/>
  <c r="J209" i="1" s="1"/>
  <c r="H24" i="1"/>
  <c r="I24" i="1" s="1"/>
  <c r="J24" i="1" s="1"/>
  <c r="H18" i="1"/>
  <c r="I18" i="1" s="1"/>
  <c r="J18" i="1" s="1"/>
  <c r="H183" i="1"/>
  <c r="I183" i="1" s="1"/>
  <c r="J183" i="1" s="1"/>
  <c r="H129" i="1"/>
  <c r="I129" i="1" s="1"/>
  <c r="J129" i="1" s="1"/>
  <c r="H51" i="1"/>
  <c r="I51" i="1" s="1"/>
  <c r="J51" i="1" s="1"/>
  <c r="H116" i="1"/>
  <c r="I116" i="1" s="1"/>
  <c r="J116" i="1" s="1"/>
  <c r="H33" i="1"/>
  <c r="I33" i="1" s="1"/>
  <c r="J33" i="1" s="1"/>
  <c r="H199" i="1"/>
  <c r="I199" i="1" s="1"/>
  <c r="J199" i="1" s="1"/>
  <c r="H139" i="1"/>
  <c r="I139" i="1" s="1"/>
  <c r="J139" i="1" s="1"/>
  <c r="H226" i="1"/>
  <c r="I226" i="1" s="1"/>
  <c r="J226" i="1" s="1"/>
  <c r="H63" i="1"/>
  <c r="I63" i="1" s="1"/>
  <c r="J63" i="1" s="1"/>
  <c r="H175" i="1"/>
  <c r="I175" i="1" s="1"/>
  <c r="J175" i="1" s="1"/>
  <c r="H15" i="1"/>
  <c r="I15" i="1" s="1"/>
  <c r="J15" i="1" s="1"/>
  <c r="H73" i="1"/>
  <c r="I73" i="1" s="1"/>
  <c r="J73" i="1" s="1"/>
  <c r="H109" i="1"/>
  <c r="I109" i="1" s="1"/>
  <c r="H159" i="1"/>
  <c r="I159" i="1" s="1"/>
  <c r="J159" i="1" s="1"/>
  <c r="H6" i="1"/>
  <c r="I6" i="1" s="1"/>
  <c r="H111" i="1"/>
  <c r="I111" i="1" s="1"/>
  <c r="H58" i="1"/>
  <c r="I58" i="1" s="1"/>
  <c r="J58" i="1" s="1"/>
  <c r="H48" i="1"/>
  <c r="I48" i="1" s="1"/>
  <c r="J48" i="1" s="1"/>
  <c r="H200" i="1"/>
  <c r="I200" i="1" s="1"/>
  <c r="J200" i="1" s="1"/>
  <c r="H128" i="1"/>
  <c r="I128" i="1" s="1"/>
  <c r="J128" i="1" s="1"/>
  <c r="H163" i="1"/>
  <c r="I163" i="1" s="1"/>
  <c r="J163" i="1" s="1"/>
  <c r="H100" i="1"/>
  <c r="I100" i="1" s="1"/>
  <c r="J100" i="1" s="1"/>
  <c r="H225" i="1"/>
  <c r="I225" i="1" s="1"/>
  <c r="J225" i="1" s="1"/>
  <c r="H92" i="1"/>
  <c r="I92" i="1" s="1"/>
  <c r="J92" i="1" s="1"/>
  <c r="H67" i="1"/>
  <c r="H79" i="1"/>
  <c r="I79" i="1" s="1"/>
  <c r="J79" i="1" s="1"/>
  <c r="H118" i="1"/>
  <c r="I118" i="1" s="1"/>
  <c r="J118" i="1" s="1"/>
  <c r="H219" i="1"/>
  <c r="I219" i="1" s="1"/>
  <c r="J219" i="1" s="1"/>
  <c r="H142" i="1"/>
  <c r="H38" i="1"/>
  <c r="I38" i="1" s="1"/>
  <c r="J38" i="1" s="1"/>
  <c r="H7" i="1"/>
  <c r="I7" i="1" s="1"/>
  <c r="J7" i="1" s="1"/>
  <c r="H83" i="1"/>
  <c r="I83" i="1" s="1"/>
  <c r="J83" i="1" s="1"/>
  <c r="H207" i="1"/>
  <c r="I207" i="1" s="1"/>
  <c r="J207" i="1" s="1"/>
  <c r="H52" i="1"/>
  <c r="I52" i="1" s="1"/>
  <c r="J52" i="1" s="1"/>
  <c r="H113" i="1"/>
  <c r="I113" i="1" s="1"/>
  <c r="J113" i="1" s="1"/>
  <c r="H13" i="1"/>
  <c r="I13" i="1" s="1"/>
  <c r="J13" i="1" s="1"/>
  <c r="H178" i="1"/>
  <c r="I178" i="1" s="1"/>
  <c r="J178" i="1" s="1"/>
  <c r="H146" i="1"/>
  <c r="I146" i="1" s="1"/>
  <c r="J146" i="1" s="1"/>
  <c r="H202" i="1"/>
  <c r="I202" i="1" s="1"/>
  <c r="J202" i="1" s="1"/>
  <c r="H185" i="1"/>
  <c r="I185" i="1" s="1"/>
  <c r="J185" i="1" s="1"/>
  <c r="H57" i="1"/>
  <c r="I57" i="1" s="1"/>
  <c r="J57" i="1" s="1"/>
  <c r="H93" i="1"/>
  <c r="I93" i="1" s="1"/>
  <c r="J93" i="1" s="1"/>
  <c r="H137" i="1"/>
  <c r="I137" i="1" s="1"/>
  <c r="J137" i="1" s="1"/>
  <c r="H87" i="1"/>
  <c r="I87" i="1" s="1"/>
  <c r="J87" i="1" s="1"/>
  <c r="H82" i="1"/>
  <c r="I82" i="1" s="1"/>
  <c r="H53" i="1"/>
  <c r="I53" i="1" s="1"/>
  <c r="J53" i="1" s="1"/>
  <c r="H124" i="1"/>
  <c r="I124" i="1" s="1"/>
  <c r="J124" i="1" s="1"/>
  <c r="H46" i="1"/>
  <c r="I46" i="1" s="1"/>
  <c r="J46" i="1" s="1"/>
  <c r="H4" i="1"/>
  <c r="I4" i="1" s="1"/>
  <c r="J4" i="1" s="1"/>
  <c r="H201" i="1"/>
  <c r="I201" i="1" s="1"/>
  <c r="J201" i="1" s="1"/>
  <c r="H198" i="1"/>
  <c r="I198" i="1" s="1"/>
  <c r="J198" i="1" s="1"/>
  <c r="H30" i="1"/>
  <c r="I30" i="1" s="1"/>
  <c r="J30" i="1" s="1"/>
  <c r="H47" i="1"/>
  <c r="I47" i="1" s="1"/>
  <c r="J47" i="1" s="1"/>
  <c r="H72" i="1"/>
  <c r="I72" i="1" s="1"/>
  <c r="J72" i="1" s="1"/>
  <c r="H95" i="1"/>
  <c r="I95" i="1" s="1"/>
  <c r="J95" i="1" s="1"/>
  <c r="H229" i="1"/>
  <c r="I229" i="1" s="1"/>
  <c r="J229" i="1" s="1"/>
  <c r="H85" i="1"/>
  <c r="I85" i="1" s="1"/>
  <c r="J85" i="1" s="1"/>
  <c r="H65" i="1"/>
  <c r="I65" i="1" s="1"/>
  <c r="J65" i="1" s="1"/>
  <c r="H194" i="1"/>
  <c r="I194" i="1" s="1"/>
  <c r="J194" i="1" s="1"/>
  <c r="H164" i="1"/>
  <c r="I164" i="1" s="1"/>
  <c r="J164" i="1" s="1"/>
  <c r="H77" i="1"/>
  <c r="I77" i="1" s="1"/>
  <c r="J77" i="1" s="1"/>
  <c r="H156" i="1"/>
  <c r="I156" i="1" s="1"/>
  <c r="J156" i="1" s="1"/>
  <c r="H101" i="1"/>
  <c r="I101" i="1" s="1"/>
  <c r="J101" i="1" s="1"/>
  <c r="H12" i="1"/>
  <c r="I12" i="1" s="1"/>
  <c r="J12" i="1" s="1"/>
  <c r="H169" i="1"/>
  <c r="I169" i="1" s="1"/>
  <c r="J169" i="1" s="1"/>
  <c r="H31" i="1"/>
  <c r="I31" i="1" s="1"/>
  <c r="J31" i="1" s="1"/>
  <c r="H55" i="1"/>
  <c r="I55" i="1" s="1"/>
  <c r="J55" i="1" s="1"/>
  <c r="H172" i="1"/>
  <c r="I172" i="1" s="1"/>
  <c r="J172" i="1" s="1"/>
  <c r="H89" i="1"/>
  <c r="I89" i="1" s="1"/>
  <c r="J89" i="1" s="1"/>
  <c r="H145" i="1"/>
  <c r="I145" i="1" s="1"/>
  <c r="J145" i="1" s="1"/>
  <c r="H107" i="1"/>
  <c r="I107" i="1" s="1"/>
  <c r="J107" i="1" s="1"/>
  <c r="H11" i="1"/>
  <c r="I11" i="1" s="1"/>
  <c r="J11" i="1" s="1"/>
  <c r="H144" i="1"/>
  <c r="I144" i="1" s="1"/>
  <c r="J144" i="1" s="1"/>
  <c r="H119" i="1"/>
  <c r="I119" i="1" s="1"/>
  <c r="J119" i="1" s="1"/>
  <c r="H84" i="1"/>
  <c r="I84" i="1" s="1"/>
  <c r="J84" i="1" s="1"/>
  <c r="H168" i="1"/>
  <c r="I168" i="1" s="1"/>
  <c r="J168" i="1" s="1"/>
  <c r="H80" i="1"/>
  <c r="I80" i="1" s="1"/>
  <c r="J80" i="1" s="1"/>
  <c r="H28" i="1"/>
  <c r="I28" i="1" s="1"/>
  <c r="J28" i="1" s="1"/>
  <c r="H29" i="1"/>
  <c r="I29" i="1" s="1"/>
  <c r="J29" i="1" s="1"/>
  <c r="H141" i="1"/>
  <c r="I141" i="1" s="1"/>
  <c r="J141" i="1" s="1"/>
  <c r="H196" i="1"/>
  <c r="I196" i="1" s="1"/>
  <c r="J196" i="1" s="1"/>
  <c r="H110" i="1"/>
  <c r="I110" i="1" s="1"/>
  <c r="J110" i="1" s="1"/>
  <c r="H213" i="1"/>
  <c r="I213" i="1" s="1"/>
  <c r="J213" i="1" s="1"/>
  <c r="H59" i="1"/>
  <c r="I59" i="1" s="1"/>
  <c r="J59" i="1" s="1"/>
  <c r="H35" i="1"/>
  <c r="I35" i="1" s="1"/>
  <c r="J35" i="1" s="1"/>
  <c r="H171" i="1"/>
  <c r="I171" i="1" s="1"/>
  <c r="J171" i="1" s="1"/>
  <c r="H64" i="1"/>
  <c r="I64" i="1" s="1"/>
  <c r="J64" i="1" s="1"/>
  <c r="H182" i="1"/>
  <c r="I182" i="1" s="1"/>
  <c r="J182" i="1" s="1"/>
  <c r="H177" i="1"/>
  <c r="I177" i="1" s="1"/>
  <c r="J177" i="1" s="1"/>
  <c r="H94" i="1"/>
  <c r="I94" i="1" s="1"/>
  <c r="J94" i="1" s="1"/>
  <c r="H148" i="1"/>
  <c r="I148" i="1" s="1"/>
  <c r="J148" i="1" s="1"/>
  <c r="H130" i="1"/>
  <c r="I130" i="1" s="1"/>
  <c r="J130" i="1" s="1"/>
  <c r="H16" i="1"/>
  <c r="H208" i="1"/>
  <c r="I208" i="1" s="1"/>
  <c r="J208" i="1" s="1"/>
  <c r="H23" i="1"/>
  <c r="I23" i="1" s="1"/>
  <c r="J23" i="1" s="1"/>
  <c r="H232" i="1"/>
  <c r="I232" i="1" s="1"/>
  <c r="J232" i="1" s="1"/>
  <c r="H210" i="1"/>
  <c r="I210" i="1" s="1"/>
  <c r="J210" i="1" s="1"/>
  <c r="H104" i="1"/>
  <c r="I104" i="1" s="1"/>
  <c r="J104" i="1" s="1"/>
  <c r="H75" i="1"/>
  <c r="I75" i="1" s="1"/>
  <c r="J75" i="1" s="1"/>
  <c r="H150" i="1"/>
  <c r="I150" i="1" s="1"/>
  <c r="J150" i="1" s="1"/>
  <c r="H216" i="1"/>
  <c r="I216" i="1" s="1"/>
  <c r="J216" i="1" s="1"/>
  <c r="H184" i="1"/>
  <c r="I184" i="1" s="1"/>
  <c r="J184" i="1" s="1"/>
  <c r="H32" i="1"/>
  <c r="I32" i="1" s="1"/>
  <c r="J32" i="1" s="1"/>
  <c r="H20" i="1"/>
  <c r="I20" i="1" s="1"/>
  <c r="J20" i="1" s="1"/>
  <c r="H221" i="1"/>
  <c r="I221" i="1" s="1"/>
  <c r="J221" i="1" s="1"/>
  <c r="H42" i="1"/>
  <c r="I42" i="1" s="1"/>
  <c r="J42" i="1" s="1"/>
  <c r="H214" i="1"/>
  <c r="I214" i="1" s="1"/>
  <c r="J214" i="1" s="1"/>
  <c r="H215" i="1"/>
  <c r="I215" i="1" s="1"/>
  <c r="J215" i="1" s="1"/>
  <c r="H218" i="1"/>
  <c r="I218" i="1" s="1"/>
  <c r="J218" i="1" s="1"/>
  <c r="H91" i="1"/>
  <c r="I91" i="1" s="1"/>
  <c r="J91" i="1" s="1"/>
  <c r="H34" i="1"/>
  <c r="I34" i="1" s="1"/>
  <c r="J34" i="1" s="1"/>
  <c r="H180" i="1"/>
  <c r="I180" i="1" s="1"/>
  <c r="J180" i="1" s="1"/>
  <c r="H14" i="1"/>
  <c r="I14" i="1" s="1"/>
  <c r="J14" i="1" s="1"/>
  <c r="H166" i="1"/>
  <c r="I166" i="1" s="1"/>
  <c r="J166" i="1" s="1"/>
  <c r="H126" i="1"/>
  <c r="I126" i="1" s="1"/>
  <c r="J126" i="1" s="1"/>
  <c r="H56" i="1"/>
  <c r="I56" i="1" s="1"/>
  <c r="J56" i="1" s="1"/>
  <c r="H197" i="1"/>
  <c r="I197" i="1" s="1"/>
  <c r="J197" i="1" s="1"/>
  <c r="H195" i="1"/>
  <c r="I195" i="1" s="1"/>
  <c r="J195" i="1" s="1"/>
  <c r="H131" i="1"/>
  <c r="I131" i="1" s="1"/>
  <c r="J131" i="1" s="1"/>
  <c r="H158" i="1"/>
  <c r="I158" i="1" s="1"/>
  <c r="J158" i="1" s="1"/>
  <c r="H120" i="1"/>
  <c r="I120" i="1" s="1"/>
  <c r="J120" i="1" s="1"/>
  <c r="H106" i="1"/>
  <c r="I106" i="1" s="1"/>
  <c r="J106" i="1" s="1"/>
  <c r="H122" i="1"/>
  <c r="I122" i="1" s="1"/>
  <c r="J122" i="1" s="1"/>
  <c r="H230" i="1"/>
  <c r="I230" i="1" s="1"/>
  <c r="J230" i="1" s="1"/>
  <c r="H98" i="1"/>
  <c r="H135" i="1"/>
  <c r="I135" i="1" s="1"/>
  <c r="J135" i="1" s="1"/>
  <c r="H193" i="1"/>
  <c r="I193" i="1" s="1"/>
  <c r="J193" i="1" s="1"/>
  <c r="H228" i="1"/>
  <c r="I228" i="1" s="1"/>
  <c r="J228" i="1" s="1"/>
  <c r="H186" i="1"/>
  <c r="I186" i="1" s="1"/>
  <c r="J186" i="1" s="1"/>
  <c r="H174" i="1"/>
  <c r="I174" i="1" s="1"/>
  <c r="J174" i="1" s="1"/>
  <c r="H43" i="1"/>
  <c r="I43" i="1" s="1"/>
  <c r="J43" i="1" s="1"/>
  <c r="H222" i="1"/>
  <c r="I222" i="1" s="1"/>
  <c r="J222" i="1" s="1"/>
  <c r="H155" i="1"/>
  <c r="I155" i="1" s="1"/>
  <c r="J155" i="1" s="1"/>
  <c r="H179" i="1"/>
  <c r="I179" i="1" s="1"/>
  <c r="J179" i="1" s="1"/>
  <c r="H25" i="1"/>
  <c r="I25" i="1" s="1"/>
  <c r="J25" i="1" s="1"/>
  <c r="H88" i="1"/>
  <c r="I88" i="1" s="1"/>
  <c r="J88" i="1" s="1"/>
  <c r="H154" i="1"/>
  <c r="I154" i="1" s="1"/>
  <c r="J154" i="1" s="1"/>
  <c r="H60" i="1"/>
  <c r="I60" i="1" s="1"/>
  <c r="J60" i="1" s="1"/>
  <c r="H99" i="1"/>
  <c r="I99" i="1" s="1"/>
  <c r="J99" i="1" s="1"/>
  <c r="H90" i="1"/>
  <c r="I90" i="1" s="1"/>
  <c r="J90" i="1" s="1"/>
  <c r="H78" i="1"/>
  <c r="I78" i="1" s="1"/>
  <c r="J78" i="1" s="1"/>
  <c r="H134" i="1"/>
  <c r="I134" i="1" s="1"/>
  <c r="H188" i="1"/>
  <c r="I188" i="1" s="1"/>
  <c r="J188" i="1" s="1"/>
  <c r="H149" i="1"/>
  <c r="I149" i="1" s="1"/>
  <c r="J149" i="1" s="1"/>
  <c r="H112" i="1"/>
  <c r="I112" i="1" s="1"/>
  <c r="J112" i="1" s="1"/>
  <c r="H191" i="1"/>
  <c r="I191" i="1" s="1"/>
  <c r="J191" i="1" s="1"/>
  <c r="H9" i="1"/>
  <c r="I9" i="1" s="1"/>
  <c r="J9" i="1" s="1"/>
  <c r="H136" i="1"/>
  <c r="I136" i="1" s="1"/>
  <c r="J136" i="1" s="1"/>
  <c r="H19" i="1"/>
  <c r="I19" i="1" s="1"/>
  <c r="J19" i="1" s="1"/>
  <c r="H143" i="1"/>
  <c r="I143" i="1" s="1"/>
  <c r="J143" i="1" s="1"/>
  <c r="H61" i="1"/>
  <c r="I61" i="1" s="1"/>
  <c r="J61" i="1" s="1"/>
  <c r="H50" i="1"/>
  <c r="I50" i="1" s="1"/>
  <c r="J50" i="1" s="1"/>
  <c r="H8" i="1"/>
  <c r="H74" i="1"/>
  <c r="I74" i="1" s="1"/>
  <c r="J74" i="1" s="1"/>
  <c r="H103" i="1"/>
  <c r="H22" i="1"/>
  <c r="I22" i="1" s="1"/>
  <c r="J22" i="1" s="1"/>
  <c r="H76" i="1"/>
  <c r="H176" i="1"/>
  <c r="I176" i="1" s="1"/>
  <c r="J176" i="1" s="1"/>
  <c r="H45" i="1"/>
  <c r="I45" i="1" s="1"/>
  <c r="J45" i="1" s="1"/>
  <c r="H117" i="1"/>
  <c r="I117" i="1" s="1"/>
  <c r="J117" i="1" s="1"/>
  <c r="H181" i="1"/>
  <c r="I181" i="1" s="1"/>
  <c r="J181" i="1" s="1"/>
  <c r="H68" i="1"/>
  <c r="I68" i="1" s="1"/>
  <c r="J68" i="1" s="1"/>
</calcChain>
</file>

<file path=xl/sharedStrings.xml><?xml version="1.0" encoding="utf-8"?>
<sst xmlns="http://schemas.openxmlformats.org/spreadsheetml/2006/main" count="10" uniqueCount="10">
  <si>
    <t>Explosive mass</t>
  </si>
  <si>
    <t>Perpendicular standoff distance</t>
  </si>
  <si>
    <t>Incident angle</t>
  </si>
  <si>
    <t>Comp B</t>
  </si>
  <si>
    <t>TNT</t>
  </si>
  <si>
    <t>test</t>
  </si>
  <si>
    <t>pred</t>
  </si>
  <si>
    <t>Angle in radian</t>
  </si>
  <si>
    <t>Slant dis</t>
  </si>
  <si>
    <t>Scaled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</si>
</sst>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8B3699-0323-424B-8380-BDFCBB8CFA60}" name="Table1" displayName="Table1" ref="A1:J232" totalsRowShown="0" headerRowDxfId="5" headerRowBorderDxfId="6" tableBorderDxfId="7">
  <autoFilter ref="A1:J232" xr:uid="{018B3699-0323-424B-8380-BDFCBB8CFA60}"/>
  <sortState xmlns:xlrd2="http://schemas.microsoft.com/office/spreadsheetml/2017/richdata2" ref="A2:J232">
    <sortCondition descending="1" ref="G1:G232"/>
  </sortState>
  <tableColumns count="10">
    <tableColumn id="1" xr3:uid="{22494EC1-5349-43BC-A726-1566329509AE}" name="Explosive mass"/>
    <tableColumn id="2" xr3:uid="{3116A2BB-76FA-4819-B5A7-B0F95FA350D6}" name="Perpendicular standoff distance"/>
    <tableColumn id="3" xr3:uid="{878C47E0-6FBA-44B1-B36D-273BC764F775}" name="Incident angle"/>
    <tableColumn id="4" xr3:uid="{E1769536-0C48-447A-A574-F1BA20B3B9F8}" name="Comp B"/>
    <tableColumn id="5" xr3:uid="{7D591DE7-D6C3-49A9-8345-C9D527541E04}" name="TNT"/>
    <tableColumn id="6" xr3:uid="{4A78345E-6C95-4FF3-9F14-C8C10796E4A0}" name="test"/>
    <tableColumn id="7" xr3:uid="{A70355FF-262C-4433-B915-FA13CE932FC0}" name="pred" dataDxfId="1"/>
    <tableColumn id="8" xr3:uid="{60D48970-9A92-42F1-8A6D-CE4163D508EA}" name="Angle in radian" dataDxfId="4">
      <calculatedColumnFormula>Table1[[#This Row],[Incident angle]]*PI()/180</calculatedColumnFormula>
    </tableColumn>
    <tableColumn id="9" xr3:uid="{F7E6B092-D143-4DEF-9314-32748445BA4C}" name="Slant dis" dataDxfId="3">
      <calculatedColumnFormula>Table1[[#This Row],[Perpendicular standoff distance]]/COS(Table1[[#This Row],[Angle in radian]])</calculatedColumnFormula>
    </tableColumn>
    <tableColumn id="10" xr3:uid="{00049032-F650-416A-83F2-1F9BD78AED2B}" name="Scaled dis" dataDxfId="2">
      <calculatedColumnFormula>Table1[[#This Row],[Slant dis]]/(Table1[[#This Row],[Explosive mass]]^(1/3))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2"/>
  <sheetViews>
    <sheetView tabSelected="1" topLeftCell="A64" workbookViewId="0">
      <selection activeCell="X76" sqref="X76"/>
    </sheetView>
  </sheetViews>
  <sheetFormatPr defaultRowHeight="15" x14ac:dyDescent="0.25"/>
  <cols>
    <col min="1" max="1" width="16.42578125" customWidth="1"/>
    <col min="2" max="2" width="31.28515625" customWidth="1"/>
    <col min="3" max="3" width="15.7109375" customWidth="1"/>
    <col min="4" max="4" width="9.85546875" customWidth="1"/>
    <col min="7" max="7" width="9.140625" style="4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>
        <v>21.5</v>
      </c>
      <c r="B2">
        <v>2.5</v>
      </c>
      <c r="C2">
        <v>0</v>
      </c>
      <c r="D2">
        <v>1</v>
      </c>
      <c r="E2">
        <v>0</v>
      </c>
      <c r="F2">
        <v>3494.5</v>
      </c>
      <c r="G2" s="4">
        <v>3206.808349609375</v>
      </c>
      <c r="H2">
        <f>Table1[[#This Row],[Incident angle]]*PI()/180</f>
        <v>0</v>
      </c>
      <c r="I2">
        <f>Table1[[#This Row],[Perpendicular standoff distance]]/COS(Table1[[#This Row],[Angle in radian]])</f>
        <v>2.5</v>
      </c>
      <c r="J2">
        <f>Table1[[#This Row],[Slant dis]]/(Table1[[#This Row],[Explosive mass]]^(1/3))</f>
        <v>0.89907072232308383</v>
      </c>
    </row>
    <row r="3" spans="1:10" x14ac:dyDescent="0.25">
      <c r="A3">
        <v>13.5</v>
      </c>
      <c r="B3">
        <v>2.5</v>
      </c>
      <c r="C3">
        <v>0</v>
      </c>
      <c r="D3">
        <v>1</v>
      </c>
      <c r="E3">
        <v>0</v>
      </c>
      <c r="F3">
        <v>2979.07</v>
      </c>
      <c r="G3" s="4">
        <v>3194.1611328125</v>
      </c>
      <c r="H3">
        <f>Table1[[#This Row],[Incident angle]]*PI()/180</f>
        <v>0</v>
      </c>
      <c r="I3">
        <f>Table1[[#This Row],[Perpendicular standoff distance]]/COS(Table1[[#This Row],[Angle in radian]])</f>
        <v>2.5</v>
      </c>
      <c r="J3">
        <f>Table1[[#This Row],[Slant dis]]/(Table1[[#This Row],[Explosive mass]]^(1/3))</f>
        <v>1.0499342082457277</v>
      </c>
    </row>
    <row r="4" spans="1:10" x14ac:dyDescent="0.25">
      <c r="A4">
        <v>21.5</v>
      </c>
      <c r="B4">
        <v>2.5</v>
      </c>
      <c r="C4">
        <v>0</v>
      </c>
      <c r="D4">
        <v>0</v>
      </c>
      <c r="E4">
        <v>1</v>
      </c>
      <c r="F4">
        <v>3210.8</v>
      </c>
      <c r="G4" s="4">
        <v>3125.433349609375</v>
      </c>
      <c r="H4">
        <f>Table1[[#This Row],[Incident angle]]*PI()/180</f>
        <v>0</v>
      </c>
      <c r="I4">
        <f>Table1[[#This Row],[Perpendicular standoff distance]]/COS(Table1[[#This Row],[Angle in radian]])</f>
        <v>2.5</v>
      </c>
      <c r="J4">
        <f>Table1[[#This Row],[Slant dis]]/(Table1[[#This Row],[Explosive mass]]^(1/3))</f>
        <v>0.89907072232308383</v>
      </c>
    </row>
    <row r="5" spans="1:10" x14ac:dyDescent="0.25">
      <c r="A5">
        <v>17.5</v>
      </c>
      <c r="B5">
        <v>2.5</v>
      </c>
      <c r="C5">
        <v>0</v>
      </c>
      <c r="D5">
        <v>0</v>
      </c>
      <c r="E5">
        <v>1</v>
      </c>
      <c r="F5">
        <v>3131.53</v>
      </c>
      <c r="G5" s="4">
        <v>3024.941650390625</v>
      </c>
      <c r="H5">
        <f>Table1[[#This Row],[Incident angle]]*PI()/180</f>
        <v>0</v>
      </c>
      <c r="I5">
        <f>Table1[[#This Row],[Perpendicular standoff distance]]/COS(Table1[[#This Row],[Angle in radian]])</f>
        <v>2.5</v>
      </c>
      <c r="J5">
        <f>Table1[[#This Row],[Slant dis]]/(Table1[[#This Row],[Explosive mass]]^(1/3))</f>
        <v>0.9629283927770893</v>
      </c>
    </row>
    <row r="6" spans="1:10" x14ac:dyDescent="0.25">
      <c r="A6">
        <v>9.5</v>
      </c>
      <c r="B6">
        <v>2.5</v>
      </c>
      <c r="C6">
        <v>0</v>
      </c>
      <c r="D6">
        <v>1</v>
      </c>
      <c r="E6">
        <v>0</v>
      </c>
      <c r="F6">
        <v>2578.4499999999998</v>
      </c>
      <c r="G6" s="4">
        <v>2992.362060546875</v>
      </c>
      <c r="H6">
        <f>Table1[[#This Row],[Incident angle]]*PI()/180</f>
        <v>0</v>
      </c>
      <c r="I6">
        <f>Table1[[#This Row],[Perpendicular standoff distance]]/COS(Table1[[#This Row],[Angle in radian]])</f>
        <v>2.5</v>
      </c>
      <c r="J6">
        <f>Table1[[#This Row],[Slant dis]]/(Table1[[#This Row],[Explosive mass]]^(1/3))</f>
        <v>1.1804079892717085</v>
      </c>
    </row>
    <row r="7" spans="1:10" x14ac:dyDescent="0.25">
      <c r="A7">
        <v>25</v>
      </c>
      <c r="B7">
        <v>2</v>
      </c>
      <c r="C7">
        <v>0</v>
      </c>
      <c r="D7">
        <v>1</v>
      </c>
      <c r="E7">
        <v>0</v>
      </c>
      <c r="F7">
        <v>2944.19</v>
      </c>
      <c r="G7" s="4">
        <v>2991.96923828125</v>
      </c>
      <c r="H7">
        <f>Table1[[#This Row],[Incident angle]]*PI()/180</f>
        <v>0</v>
      </c>
      <c r="I7">
        <f>Table1[[#This Row],[Perpendicular standoff distance]]/COS(Table1[[#This Row],[Angle in radian]])</f>
        <v>2</v>
      </c>
      <c r="J7">
        <f>Table1[[#This Row],[Slant dis]]/(Table1[[#This Row],[Explosive mass]]^(1/3))</f>
        <v>0.68399037867067891</v>
      </c>
    </row>
    <row r="8" spans="1:10" x14ac:dyDescent="0.25">
      <c r="A8">
        <v>23.5</v>
      </c>
      <c r="B8">
        <v>2</v>
      </c>
      <c r="C8">
        <v>0</v>
      </c>
      <c r="D8">
        <v>1</v>
      </c>
      <c r="E8">
        <v>0</v>
      </c>
      <c r="F8">
        <v>2874.54</v>
      </c>
      <c r="G8" s="4">
        <v>2974.812744140625</v>
      </c>
      <c r="H8">
        <f>Table1[[#This Row],[Incident angle]]*PI()/180</f>
        <v>0</v>
      </c>
      <c r="I8">
        <f>Table1[[#This Row],[Perpendicular standoff distance]]/COS(Table1[[#This Row],[Angle in radian]])</f>
        <v>2</v>
      </c>
      <c r="J8">
        <f>Table1[[#This Row],[Slant dis]]/(Table1[[#This Row],[Explosive mass]]^(1/3))</f>
        <v>0.69824426110689808</v>
      </c>
    </row>
    <row r="9" spans="1:10" x14ac:dyDescent="0.25">
      <c r="A9">
        <v>7.5</v>
      </c>
      <c r="B9">
        <v>2</v>
      </c>
      <c r="C9">
        <v>0</v>
      </c>
      <c r="D9">
        <v>0</v>
      </c>
      <c r="E9">
        <v>1</v>
      </c>
      <c r="F9">
        <v>2852.8</v>
      </c>
      <c r="G9" s="4">
        <v>2822.30322265625</v>
      </c>
      <c r="H9">
        <f>Table1[[#This Row],[Incident angle]]*PI()/180</f>
        <v>0</v>
      </c>
      <c r="I9">
        <f>Table1[[#This Row],[Perpendicular standoff distance]]/COS(Table1[[#This Row],[Angle in radian]])</f>
        <v>2</v>
      </c>
      <c r="J9">
        <f>Table1[[#This Row],[Slant dis]]/(Table1[[#This Row],[Explosive mass]]^(1/3))</f>
        <v>1.0217459098580708</v>
      </c>
    </row>
    <row r="10" spans="1:10" x14ac:dyDescent="0.25">
      <c r="A10">
        <v>25</v>
      </c>
      <c r="B10">
        <v>2.5</v>
      </c>
      <c r="C10">
        <v>30</v>
      </c>
      <c r="D10">
        <v>1</v>
      </c>
      <c r="E10">
        <v>0</v>
      </c>
      <c r="F10">
        <v>2618.3200000000002</v>
      </c>
      <c r="G10" s="4">
        <v>2809.607421875</v>
      </c>
      <c r="H10">
        <f>Table1[[#This Row],[Incident angle]]*PI()/180</f>
        <v>0.52359877559829882</v>
      </c>
      <c r="I10">
        <f>Table1[[#This Row],[Perpendicular standoff distance]]/COS(Table1[[#This Row],[Angle in radian]])</f>
        <v>2.8867513459481287</v>
      </c>
      <c r="J10">
        <f>Table1[[#This Row],[Slant dis]]/(Table1[[#This Row],[Explosive mass]]^(1/3))</f>
        <v>0.98725507312157623</v>
      </c>
    </row>
    <row r="11" spans="1:10" x14ac:dyDescent="0.25">
      <c r="A11">
        <v>7.5</v>
      </c>
      <c r="B11">
        <v>2.5</v>
      </c>
      <c r="C11">
        <v>0</v>
      </c>
      <c r="D11">
        <v>1</v>
      </c>
      <c r="E11">
        <v>0</v>
      </c>
      <c r="F11">
        <v>2244.9499999999998</v>
      </c>
      <c r="G11" s="4">
        <v>2764.638427734375</v>
      </c>
      <c r="H11">
        <f>Table1[[#This Row],[Incident angle]]*PI()/180</f>
        <v>0</v>
      </c>
      <c r="I11">
        <f>Table1[[#This Row],[Perpendicular standoff distance]]/COS(Table1[[#This Row],[Angle in radian]])</f>
        <v>2.5</v>
      </c>
      <c r="J11">
        <f>Table1[[#This Row],[Slant dis]]/(Table1[[#This Row],[Explosive mass]]^(1/3))</f>
        <v>1.2771823873225885</v>
      </c>
    </row>
    <row r="12" spans="1:10" x14ac:dyDescent="0.25">
      <c r="A12">
        <v>15.5</v>
      </c>
      <c r="B12">
        <v>2.5</v>
      </c>
      <c r="C12">
        <v>15</v>
      </c>
      <c r="D12">
        <v>1</v>
      </c>
      <c r="E12">
        <v>0</v>
      </c>
      <c r="F12">
        <v>2736.46</v>
      </c>
      <c r="G12" s="4">
        <v>2740.543701171875</v>
      </c>
      <c r="H12">
        <f>Table1[[#This Row],[Incident angle]]*PI()/180</f>
        <v>0.26179938779914941</v>
      </c>
      <c r="I12">
        <f>Table1[[#This Row],[Perpendicular standoff distance]]/COS(Table1[[#This Row],[Angle in radian]])</f>
        <v>2.5881904510252074</v>
      </c>
      <c r="J12">
        <f>Table1[[#This Row],[Slant dis]]/(Table1[[#This Row],[Explosive mass]]^(1/3))</f>
        <v>1.0380517330496626</v>
      </c>
    </row>
    <row r="13" spans="1:10" x14ac:dyDescent="0.25">
      <c r="A13">
        <v>21.5</v>
      </c>
      <c r="B13">
        <v>2.5</v>
      </c>
      <c r="C13">
        <v>30</v>
      </c>
      <c r="D13">
        <v>1</v>
      </c>
      <c r="E13">
        <v>0</v>
      </c>
      <c r="F13">
        <v>2740.16</v>
      </c>
      <c r="G13" s="4">
        <v>2701.4765625</v>
      </c>
      <c r="H13">
        <f>Table1[[#This Row],[Incident angle]]*PI()/180</f>
        <v>0.52359877559829882</v>
      </c>
      <c r="I13">
        <f>Table1[[#This Row],[Perpendicular standoff distance]]/COS(Table1[[#This Row],[Angle in radian]])</f>
        <v>2.8867513459481287</v>
      </c>
      <c r="J13">
        <f>Table1[[#This Row],[Slant dis]]/(Table1[[#This Row],[Explosive mass]]^(1/3))</f>
        <v>1.0381574471074875</v>
      </c>
    </row>
    <row r="14" spans="1:10" x14ac:dyDescent="0.25">
      <c r="A14">
        <v>9.5</v>
      </c>
      <c r="B14">
        <v>2.5</v>
      </c>
      <c r="C14">
        <v>0</v>
      </c>
      <c r="D14">
        <v>0</v>
      </c>
      <c r="E14">
        <v>1</v>
      </c>
      <c r="F14">
        <v>2503.9299999999998</v>
      </c>
      <c r="G14" s="4">
        <v>2561.13916015625</v>
      </c>
      <c r="H14">
        <f>Table1[[#This Row],[Incident angle]]*PI()/180</f>
        <v>0</v>
      </c>
      <c r="I14">
        <f>Table1[[#This Row],[Perpendicular standoff distance]]/COS(Table1[[#This Row],[Angle in radian]])</f>
        <v>2.5</v>
      </c>
      <c r="J14">
        <f>Table1[[#This Row],[Slant dis]]/(Table1[[#This Row],[Explosive mass]]^(1/3))</f>
        <v>1.1804079892717085</v>
      </c>
    </row>
    <row r="15" spans="1:10" x14ac:dyDescent="0.25">
      <c r="A15">
        <v>19.5</v>
      </c>
      <c r="B15">
        <v>2</v>
      </c>
      <c r="C15">
        <v>30</v>
      </c>
      <c r="D15">
        <v>1</v>
      </c>
      <c r="E15">
        <v>0</v>
      </c>
      <c r="F15">
        <v>2279.06</v>
      </c>
      <c r="G15" s="4">
        <v>2480.298583984375</v>
      </c>
      <c r="H15">
        <f>Table1[[#This Row],[Incident angle]]*PI()/180</f>
        <v>0.52359877559829882</v>
      </c>
      <c r="I15">
        <f>Table1[[#This Row],[Perpendicular standoff distance]]/COS(Table1[[#This Row],[Angle in radian]])</f>
        <v>2.3094010767585029</v>
      </c>
      <c r="J15">
        <f>Table1[[#This Row],[Slant dis]]/(Table1[[#This Row],[Explosive mass]]^(1/3))</f>
        <v>0.85800106485597538</v>
      </c>
    </row>
    <row r="16" spans="1:10" x14ac:dyDescent="0.25">
      <c r="A16">
        <v>7.5</v>
      </c>
      <c r="B16">
        <v>2.5</v>
      </c>
      <c r="C16">
        <v>0</v>
      </c>
      <c r="D16">
        <v>0</v>
      </c>
      <c r="E16">
        <v>1</v>
      </c>
      <c r="F16">
        <v>2222.36</v>
      </c>
      <c r="G16" s="4">
        <v>2400.890380859375</v>
      </c>
      <c r="H16">
        <f>Table1[[#This Row],[Incident angle]]*PI()/180</f>
        <v>0</v>
      </c>
      <c r="I16">
        <f>Table1[[#This Row],[Perpendicular standoff distance]]/COS(Table1[[#This Row],[Angle in radian]])</f>
        <v>2.5</v>
      </c>
      <c r="J16">
        <f>Table1[[#This Row],[Slant dis]]/(Table1[[#This Row],[Explosive mass]]^(1/3))</f>
        <v>1.2771823873225885</v>
      </c>
    </row>
    <row r="17" spans="1:10" x14ac:dyDescent="0.25">
      <c r="A17">
        <v>25</v>
      </c>
      <c r="B17">
        <v>2</v>
      </c>
      <c r="C17">
        <v>45</v>
      </c>
      <c r="D17">
        <v>0</v>
      </c>
      <c r="E17">
        <v>1</v>
      </c>
      <c r="F17">
        <v>2329.0700000000002</v>
      </c>
      <c r="G17" s="4">
        <v>2377.872802734375</v>
      </c>
      <c r="H17">
        <f>Table1[[#This Row],[Incident angle]]*PI()/180</f>
        <v>0.78539816339744828</v>
      </c>
      <c r="I17">
        <f>Table1[[#This Row],[Perpendicular standoff distance]]/COS(Table1[[#This Row],[Angle in radian]])</f>
        <v>2.8284271247461898</v>
      </c>
      <c r="J17">
        <f>Table1[[#This Row],[Slant dis]]/(Table1[[#This Row],[Explosive mass]]^(1/3))</f>
        <v>0.96730847004878295</v>
      </c>
    </row>
    <row r="18" spans="1:10" x14ac:dyDescent="0.25">
      <c r="A18">
        <v>11.5</v>
      </c>
      <c r="B18">
        <v>2.5</v>
      </c>
      <c r="C18">
        <v>15</v>
      </c>
      <c r="D18">
        <v>0</v>
      </c>
      <c r="E18">
        <v>1</v>
      </c>
      <c r="F18">
        <v>2272.16</v>
      </c>
      <c r="G18" s="4">
        <v>2348.978271484375</v>
      </c>
      <c r="H18">
        <f>Table1[[#This Row],[Incident angle]]*PI()/180</f>
        <v>0.26179938779914941</v>
      </c>
      <c r="I18">
        <f>Table1[[#This Row],[Perpendicular standoff distance]]/COS(Table1[[#This Row],[Angle in radian]])</f>
        <v>2.5881904510252074</v>
      </c>
      <c r="J18">
        <f>Table1[[#This Row],[Slant dis]]/(Table1[[#This Row],[Explosive mass]]^(1/3))</f>
        <v>1.1466484380200395</v>
      </c>
    </row>
    <row r="19" spans="1:10" x14ac:dyDescent="0.25">
      <c r="A19">
        <v>5.5</v>
      </c>
      <c r="B19">
        <v>2</v>
      </c>
      <c r="C19">
        <v>15</v>
      </c>
      <c r="D19">
        <v>1</v>
      </c>
      <c r="E19">
        <v>0</v>
      </c>
      <c r="F19">
        <v>2218.0100000000002</v>
      </c>
      <c r="G19" s="4">
        <v>2334.25146484375</v>
      </c>
      <c r="H19">
        <f>Table1[[#This Row],[Incident angle]]*PI()/180</f>
        <v>0.26179938779914941</v>
      </c>
      <c r="I19">
        <f>Table1[[#This Row],[Perpendicular standoff distance]]/COS(Table1[[#This Row],[Angle in radian]])</f>
        <v>2.0705523608201659</v>
      </c>
      <c r="J19">
        <f>Table1[[#This Row],[Slant dis]]/(Table1[[#This Row],[Explosive mass]]^(1/3))</f>
        <v>1.1730017347588051</v>
      </c>
    </row>
    <row r="20" spans="1:10" x14ac:dyDescent="0.25">
      <c r="A20">
        <v>17.5</v>
      </c>
      <c r="B20">
        <v>2</v>
      </c>
      <c r="C20">
        <v>45</v>
      </c>
      <c r="D20">
        <v>1</v>
      </c>
      <c r="E20">
        <v>0</v>
      </c>
      <c r="F20">
        <v>2218.96</v>
      </c>
      <c r="G20" s="4">
        <v>2232.285888671875</v>
      </c>
      <c r="H20">
        <f>Table1[[#This Row],[Incident angle]]*PI()/180</f>
        <v>0.78539816339744828</v>
      </c>
      <c r="I20">
        <f>Table1[[#This Row],[Perpendicular standoff distance]]/COS(Table1[[#This Row],[Angle in radian]])</f>
        <v>2.8284271247461898</v>
      </c>
      <c r="J20">
        <f>Table1[[#This Row],[Slant dis]]/(Table1[[#This Row],[Explosive mass]]^(1/3))</f>
        <v>1.0894291141275891</v>
      </c>
    </row>
    <row r="21" spans="1:10" x14ac:dyDescent="0.25">
      <c r="A21">
        <v>9.5</v>
      </c>
      <c r="B21">
        <v>2</v>
      </c>
      <c r="C21">
        <v>30</v>
      </c>
      <c r="D21">
        <v>0</v>
      </c>
      <c r="E21">
        <v>1</v>
      </c>
      <c r="F21">
        <v>2255.75</v>
      </c>
      <c r="G21" s="4">
        <v>2157.650146484375</v>
      </c>
      <c r="H21">
        <f>Table1[[#This Row],[Incident angle]]*PI()/180</f>
        <v>0.52359877559829882</v>
      </c>
      <c r="I21">
        <f>Table1[[#This Row],[Perpendicular standoff distance]]/COS(Table1[[#This Row],[Angle in radian]])</f>
        <v>2.3094010767585029</v>
      </c>
      <c r="J21">
        <f>Table1[[#This Row],[Slant dis]]/(Table1[[#This Row],[Explosive mass]]^(1/3))</f>
        <v>1.0904141925753692</v>
      </c>
    </row>
    <row r="22" spans="1:10" x14ac:dyDescent="0.25">
      <c r="A22">
        <v>17.5</v>
      </c>
      <c r="B22">
        <v>2</v>
      </c>
      <c r="C22">
        <v>45</v>
      </c>
      <c r="D22">
        <v>0</v>
      </c>
      <c r="E22">
        <v>1</v>
      </c>
      <c r="F22">
        <v>2060.2800000000002</v>
      </c>
      <c r="G22" s="4">
        <v>2095.05029296875</v>
      </c>
      <c r="H22">
        <f>Table1[[#This Row],[Incident angle]]*PI()/180</f>
        <v>0.78539816339744828</v>
      </c>
      <c r="I22">
        <f>Table1[[#This Row],[Perpendicular standoff distance]]/COS(Table1[[#This Row],[Angle in radian]])</f>
        <v>2.8284271247461898</v>
      </c>
      <c r="J22">
        <f>Table1[[#This Row],[Slant dis]]/(Table1[[#This Row],[Explosive mass]]^(1/3))</f>
        <v>1.0894291141275891</v>
      </c>
    </row>
    <row r="23" spans="1:10" x14ac:dyDescent="0.25">
      <c r="A23">
        <v>13.5</v>
      </c>
      <c r="B23">
        <v>2.5</v>
      </c>
      <c r="C23">
        <v>30</v>
      </c>
      <c r="D23">
        <v>0</v>
      </c>
      <c r="E23">
        <v>1</v>
      </c>
      <c r="F23">
        <v>2100.2199999999998</v>
      </c>
      <c r="G23" s="4">
        <v>2015.949951171875</v>
      </c>
      <c r="H23">
        <f>Table1[[#This Row],[Incident angle]]*PI()/180</f>
        <v>0.52359877559829882</v>
      </c>
      <c r="I23">
        <f>Table1[[#This Row],[Perpendicular standoff distance]]/COS(Table1[[#This Row],[Angle in radian]])</f>
        <v>2.8867513459481287</v>
      </c>
      <c r="J23">
        <f>Table1[[#This Row],[Slant dis]]/(Table1[[#This Row],[Explosive mass]]^(1/3))</f>
        <v>1.2123595955241349</v>
      </c>
    </row>
    <row r="24" spans="1:10" x14ac:dyDescent="0.25">
      <c r="A24">
        <v>15.5</v>
      </c>
      <c r="B24">
        <v>2</v>
      </c>
      <c r="C24">
        <v>45</v>
      </c>
      <c r="D24">
        <v>0</v>
      </c>
      <c r="E24">
        <v>1</v>
      </c>
      <c r="F24">
        <v>2060.1999999999998</v>
      </c>
      <c r="G24" s="4">
        <v>1988.041137695312</v>
      </c>
      <c r="H24">
        <f>Table1[[#This Row],[Incident angle]]*PI()/180</f>
        <v>0.78539816339744828</v>
      </c>
      <c r="I24">
        <f>Table1[[#This Row],[Perpendicular standoff distance]]/COS(Table1[[#This Row],[Angle in radian]])</f>
        <v>2.8284271247461898</v>
      </c>
      <c r="J24">
        <f>Table1[[#This Row],[Slant dis]]/(Table1[[#This Row],[Explosive mass]]^(1/3))</f>
        <v>1.1344040302306413</v>
      </c>
    </row>
    <row r="25" spans="1:10" x14ac:dyDescent="0.25">
      <c r="A25">
        <v>7.5</v>
      </c>
      <c r="B25">
        <v>2.5</v>
      </c>
      <c r="C25">
        <v>15</v>
      </c>
      <c r="D25">
        <v>0</v>
      </c>
      <c r="E25">
        <v>1</v>
      </c>
      <c r="F25">
        <v>1740.03</v>
      </c>
      <c r="G25" s="4">
        <v>1832.248657226562</v>
      </c>
      <c r="H25">
        <f>Table1[[#This Row],[Incident angle]]*PI()/180</f>
        <v>0.26179938779914941</v>
      </c>
      <c r="I25">
        <f>Table1[[#This Row],[Perpendicular standoff distance]]/COS(Table1[[#This Row],[Angle in radian]])</f>
        <v>2.5881904510252074</v>
      </c>
      <c r="J25">
        <f>Table1[[#This Row],[Slant dis]]/(Table1[[#This Row],[Explosive mass]]^(1/3))</f>
        <v>1.3222365036343606</v>
      </c>
    </row>
    <row r="26" spans="1:10" x14ac:dyDescent="0.25">
      <c r="A26">
        <v>23.5</v>
      </c>
      <c r="B26">
        <v>2.5</v>
      </c>
      <c r="C26">
        <v>45</v>
      </c>
      <c r="D26">
        <v>0</v>
      </c>
      <c r="E26">
        <v>1</v>
      </c>
      <c r="F26">
        <v>1818.29</v>
      </c>
      <c r="G26" s="4">
        <v>1808.84326171875</v>
      </c>
      <c r="H26">
        <f>Table1[[#This Row],[Incident angle]]*PI()/180</f>
        <v>0.78539816339744828</v>
      </c>
      <c r="I26">
        <f>Table1[[#This Row],[Perpendicular standoff distance]]/COS(Table1[[#This Row],[Angle in radian]])</f>
        <v>3.5355339059327373</v>
      </c>
      <c r="J26">
        <f>Table1[[#This Row],[Slant dis]]/(Table1[[#This Row],[Explosive mass]]^(1/3))</f>
        <v>1.2343331298831948</v>
      </c>
    </row>
    <row r="27" spans="1:10" x14ac:dyDescent="0.25">
      <c r="A27">
        <v>23.5</v>
      </c>
      <c r="B27">
        <v>4.5</v>
      </c>
      <c r="C27">
        <v>0</v>
      </c>
      <c r="D27">
        <v>1</v>
      </c>
      <c r="E27">
        <v>0</v>
      </c>
      <c r="F27">
        <v>1385.58</v>
      </c>
      <c r="G27" s="4">
        <v>1420.059692382812</v>
      </c>
      <c r="H27">
        <f>Table1[[#This Row],[Incident angle]]*PI()/180</f>
        <v>0</v>
      </c>
      <c r="I27">
        <f>Table1[[#This Row],[Perpendicular standoff distance]]/COS(Table1[[#This Row],[Angle in radian]])</f>
        <v>4.5</v>
      </c>
      <c r="J27">
        <f>Table1[[#This Row],[Slant dis]]/(Table1[[#This Row],[Explosive mass]]^(1/3))</f>
        <v>1.5710495874905206</v>
      </c>
    </row>
    <row r="28" spans="1:10" x14ac:dyDescent="0.25">
      <c r="A28">
        <v>25</v>
      </c>
      <c r="B28">
        <v>2</v>
      </c>
      <c r="C28">
        <v>60</v>
      </c>
      <c r="D28">
        <v>1</v>
      </c>
      <c r="E28">
        <v>0</v>
      </c>
      <c r="F28">
        <v>1040.55</v>
      </c>
      <c r="G28" s="4">
        <v>1264.97998046875</v>
      </c>
      <c r="H28">
        <f>Table1[[#This Row],[Incident angle]]*PI()/180</f>
        <v>1.0471975511965976</v>
      </c>
      <c r="I28">
        <f>Table1[[#This Row],[Perpendicular standoff distance]]/COS(Table1[[#This Row],[Angle in radian]])</f>
        <v>3.9999999999999991</v>
      </c>
      <c r="J28">
        <f>Table1[[#This Row],[Slant dis]]/(Table1[[#This Row],[Explosive mass]]^(1/3))</f>
        <v>1.3679807573413576</v>
      </c>
    </row>
    <row r="29" spans="1:10" x14ac:dyDescent="0.25">
      <c r="A29">
        <v>11.5</v>
      </c>
      <c r="B29">
        <v>2.5</v>
      </c>
      <c r="C29">
        <v>45</v>
      </c>
      <c r="D29">
        <v>1</v>
      </c>
      <c r="E29">
        <v>0</v>
      </c>
      <c r="F29">
        <v>1183.1400000000001</v>
      </c>
      <c r="G29" s="4">
        <v>1205.81787109375</v>
      </c>
      <c r="H29">
        <f>Table1[[#This Row],[Incident angle]]*PI()/180</f>
        <v>0.78539816339744828</v>
      </c>
      <c r="I29">
        <f>Table1[[#This Row],[Perpendicular standoff distance]]/COS(Table1[[#This Row],[Angle in radian]])</f>
        <v>3.5355339059327373</v>
      </c>
      <c r="J29">
        <f>Table1[[#This Row],[Slant dis]]/(Table1[[#This Row],[Explosive mass]]^(1/3))</f>
        <v>1.5663508955451204</v>
      </c>
    </row>
    <row r="30" spans="1:10" x14ac:dyDescent="0.25">
      <c r="A30">
        <v>21.5</v>
      </c>
      <c r="B30">
        <v>4.5</v>
      </c>
      <c r="C30">
        <v>0</v>
      </c>
      <c r="D30">
        <v>0</v>
      </c>
      <c r="E30">
        <v>1</v>
      </c>
      <c r="F30">
        <v>1199.1400000000001</v>
      </c>
      <c r="G30" s="4">
        <v>1146.144165039062</v>
      </c>
      <c r="H30">
        <f>Table1[[#This Row],[Incident angle]]*PI()/180</f>
        <v>0</v>
      </c>
      <c r="I30">
        <f>Table1[[#This Row],[Perpendicular standoff distance]]/COS(Table1[[#This Row],[Angle in radian]])</f>
        <v>4.5</v>
      </c>
      <c r="J30">
        <f>Table1[[#This Row],[Slant dis]]/(Table1[[#This Row],[Explosive mass]]^(1/3))</f>
        <v>1.6183273001815508</v>
      </c>
    </row>
    <row r="31" spans="1:10" x14ac:dyDescent="0.25">
      <c r="A31">
        <v>25</v>
      </c>
      <c r="B31">
        <v>2</v>
      </c>
      <c r="C31">
        <v>60</v>
      </c>
      <c r="D31">
        <v>0</v>
      </c>
      <c r="E31">
        <v>1</v>
      </c>
      <c r="F31">
        <v>957.34400000000005</v>
      </c>
      <c r="G31" s="4">
        <v>1129.531372070312</v>
      </c>
      <c r="H31">
        <f>Table1[[#This Row],[Incident angle]]*PI()/180</f>
        <v>1.0471975511965976</v>
      </c>
      <c r="I31">
        <f>Table1[[#This Row],[Perpendicular standoff distance]]/COS(Table1[[#This Row],[Angle in radian]])</f>
        <v>3.9999999999999991</v>
      </c>
      <c r="J31">
        <f>Table1[[#This Row],[Slant dis]]/(Table1[[#This Row],[Explosive mass]]^(1/3))</f>
        <v>1.3679807573413576</v>
      </c>
    </row>
    <row r="32" spans="1:10" x14ac:dyDescent="0.25">
      <c r="A32">
        <v>3.5</v>
      </c>
      <c r="B32">
        <v>2</v>
      </c>
      <c r="C32">
        <v>30</v>
      </c>
      <c r="D32">
        <v>0</v>
      </c>
      <c r="E32">
        <v>1</v>
      </c>
      <c r="F32">
        <v>1204.7</v>
      </c>
      <c r="G32" s="4">
        <v>1072.300415039062</v>
      </c>
      <c r="H32">
        <f>Table1[[#This Row],[Incident angle]]*PI()/180</f>
        <v>0.52359877559829882</v>
      </c>
      <c r="I32">
        <f>Table1[[#This Row],[Perpendicular standoff distance]]/COS(Table1[[#This Row],[Angle in radian]])</f>
        <v>2.3094010767585029</v>
      </c>
      <c r="J32">
        <f>Table1[[#This Row],[Slant dis]]/(Table1[[#This Row],[Explosive mass]]^(1/3))</f>
        <v>1.5210495053151794</v>
      </c>
    </row>
    <row r="33" spans="1:10" x14ac:dyDescent="0.25">
      <c r="A33">
        <v>5.5</v>
      </c>
      <c r="B33">
        <v>2</v>
      </c>
      <c r="C33">
        <v>45</v>
      </c>
      <c r="D33">
        <v>0</v>
      </c>
      <c r="E33">
        <v>1</v>
      </c>
      <c r="F33">
        <v>1035.3900000000001</v>
      </c>
      <c r="G33" s="4">
        <v>1032.542846679688</v>
      </c>
      <c r="H33">
        <f>Table1[[#This Row],[Incident angle]]*PI()/180</f>
        <v>0.78539816339744828</v>
      </c>
      <c r="I33">
        <f>Table1[[#This Row],[Perpendicular standoff distance]]/COS(Table1[[#This Row],[Angle in radian]])</f>
        <v>2.8284271247461898</v>
      </c>
      <c r="J33">
        <f>Table1[[#This Row],[Slant dis]]/(Table1[[#This Row],[Explosive mass]]^(1/3))</f>
        <v>1.6023501683637438</v>
      </c>
    </row>
    <row r="34" spans="1:10" x14ac:dyDescent="0.25">
      <c r="A34">
        <v>9.5</v>
      </c>
      <c r="B34">
        <v>2.5</v>
      </c>
      <c r="C34">
        <v>45</v>
      </c>
      <c r="D34">
        <v>1</v>
      </c>
      <c r="E34">
        <v>0</v>
      </c>
      <c r="F34">
        <v>1004.87</v>
      </c>
      <c r="G34" s="4">
        <v>995.6719970703125</v>
      </c>
      <c r="H34">
        <f>Table1[[#This Row],[Incident angle]]*PI()/180</f>
        <v>0.78539816339744828</v>
      </c>
      <c r="I34">
        <f>Table1[[#This Row],[Perpendicular standoff distance]]/COS(Table1[[#This Row],[Angle in radian]])</f>
        <v>3.5355339059327373</v>
      </c>
      <c r="J34">
        <f>Table1[[#This Row],[Slant dis]]/(Table1[[#This Row],[Explosive mass]]^(1/3))</f>
        <v>1.669348987561605</v>
      </c>
    </row>
    <row r="35" spans="1:10" x14ac:dyDescent="0.25">
      <c r="A35">
        <v>25</v>
      </c>
      <c r="B35">
        <v>2.5</v>
      </c>
      <c r="C35">
        <v>60</v>
      </c>
      <c r="D35">
        <v>1</v>
      </c>
      <c r="E35">
        <v>0</v>
      </c>
      <c r="F35">
        <v>755.02200000000005</v>
      </c>
      <c r="G35" s="4">
        <v>979.77490234375</v>
      </c>
      <c r="H35">
        <f>Table1[[#This Row],[Incident angle]]*PI()/180</f>
        <v>1.0471975511965976</v>
      </c>
      <c r="I35">
        <f>Table1[[#This Row],[Perpendicular standoff distance]]/COS(Table1[[#This Row],[Angle in radian]])</f>
        <v>4.9999999999999991</v>
      </c>
      <c r="J35">
        <f>Table1[[#This Row],[Slant dis]]/(Table1[[#This Row],[Explosive mass]]^(1/3))</f>
        <v>1.7099759466766971</v>
      </c>
    </row>
    <row r="36" spans="1:10" x14ac:dyDescent="0.25">
      <c r="A36">
        <v>19.5</v>
      </c>
      <c r="B36">
        <v>2</v>
      </c>
      <c r="C36">
        <v>60</v>
      </c>
      <c r="D36">
        <v>1</v>
      </c>
      <c r="E36">
        <v>0</v>
      </c>
      <c r="F36">
        <v>874.50199999999995</v>
      </c>
      <c r="G36" s="4">
        <v>940.98077392578125</v>
      </c>
      <c r="H36">
        <f>Table1[[#This Row],[Incident angle]]*PI()/180</f>
        <v>1.0471975511965976</v>
      </c>
      <c r="I36">
        <f>Table1[[#This Row],[Perpendicular standoff distance]]/COS(Table1[[#This Row],[Angle in radian]])</f>
        <v>3.9999999999999991</v>
      </c>
      <c r="J36">
        <f>Table1[[#This Row],[Slant dis]]/(Table1[[#This Row],[Explosive mass]]^(1/3))</f>
        <v>1.4861014372787487</v>
      </c>
    </row>
    <row r="37" spans="1:10" x14ac:dyDescent="0.25">
      <c r="A37">
        <v>15.5</v>
      </c>
      <c r="B37">
        <v>4.5</v>
      </c>
      <c r="C37">
        <v>0</v>
      </c>
      <c r="D37">
        <v>0</v>
      </c>
      <c r="E37">
        <v>1</v>
      </c>
      <c r="F37">
        <v>860.077</v>
      </c>
      <c r="G37" s="4">
        <v>885.35693359375</v>
      </c>
      <c r="H37">
        <f>Table1[[#This Row],[Incident angle]]*PI()/180</f>
        <v>0</v>
      </c>
      <c r="I37">
        <f>Table1[[#This Row],[Perpendicular standoff distance]]/COS(Table1[[#This Row],[Angle in radian]])</f>
        <v>4.5</v>
      </c>
      <c r="J37">
        <f>Table1[[#This Row],[Slant dis]]/(Table1[[#This Row],[Explosive mass]]^(1/3))</f>
        <v>1.8048257603582305</v>
      </c>
    </row>
    <row r="38" spans="1:10" x14ac:dyDescent="0.25">
      <c r="A38">
        <v>1.5</v>
      </c>
      <c r="B38">
        <v>2</v>
      </c>
      <c r="C38">
        <v>0</v>
      </c>
      <c r="D38">
        <v>0</v>
      </c>
      <c r="E38">
        <v>1</v>
      </c>
      <c r="F38">
        <v>860.70299999999997</v>
      </c>
      <c r="G38" s="4">
        <v>810.45263671875</v>
      </c>
      <c r="H38">
        <f>Table1[[#This Row],[Incident angle]]*PI()/180</f>
        <v>0</v>
      </c>
      <c r="I38">
        <f>Table1[[#This Row],[Perpendicular standoff distance]]/COS(Table1[[#This Row],[Angle in radian]])</f>
        <v>2</v>
      </c>
      <c r="J38">
        <f>Table1[[#This Row],[Slant dis]]/(Table1[[#This Row],[Explosive mass]]^(1/3))</f>
        <v>1.7471609294725978</v>
      </c>
    </row>
    <row r="39" spans="1:10" x14ac:dyDescent="0.25">
      <c r="A39">
        <v>21.5</v>
      </c>
      <c r="B39">
        <v>2.5</v>
      </c>
      <c r="C39">
        <v>60</v>
      </c>
      <c r="D39">
        <v>1</v>
      </c>
      <c r="E39">
        <v>0</v>
      </c>
      <c r="F39">
        <v>642.26400000000001</v>
      </c>
      <c r="G39" s="4">
        <v>797.2037353515625</v>
      </c>
      <c r="H39">
        <f>Table1[[#This Row],[Incident angle]]*PI()/180</f>
        <v>1.0471975511965976</v>
      </c>
      <c r="I39">
        <f>Table1[[#This Row],[Perpendicular standoff distance]]/COS(Table1[[#This Row],[Angle in radian]])</f>
        <v>4.9999999999999991</v>
      </c>
      <c r="J39">
        <f>Table1[[#This Row],[Slant dis]]/(Table1[[#This Row],[Explosive mass]]^(1/3))</f>
        <v>1.7981414446461674</v>
      </c>
    </row>
    <row r="40" spans="1:10" x14ac:dyDescent="0.25">
      <c r="A40">
        <v>23.5</v>
      </c>
      <c r="B40">
        <v>2.5</v>
      </c>
      <c r="C40">
        <v>60</v>
      </c>
      <c r="D40">
        <v>0</v>
      </c>
      <c r="E40">
        <v>1</v>
      </c>
      <c r="F40">
        <v>668.78499999999997</v>
      </c>
      <c r="G40" s="4">
        <v>771.958251953125</v>
      </c>
      <c r="H40">
        <f>Table1[[#This Row],[Incident angle]]*PI()/180</f>
        <v>1.0471975511965976</v>
      </c>
      <c r="I40">
        <f>Table1[[#This Row],[Perpendicular standoff distance]]/COS(Table1[[#This Row],[Angle in radian]])</f>
        <v>4.9999999999999991</v>
      </c>
      <c r="J40">
        <f>Table1[[#This Row],[Slant dis]]/(Table1[[#This Row],[Explosive mass]]^(1/3))</f>
        <v>1.7456106527672448</v>
      </c>
    </row>
    <row r="41" spans="1:10" x14ac:dyDescent="0.25">
      <c r="A41">
        <v>19.5</v>
      </c>
      <c r="B41">
        <v>4.5</v>
      </c>
      <c r="C41">
        <v>30</v>
      </c>
      <c r="D41">
        <v>1</v>
      </c>
      <c r="E41">
        <v>0</v>
      </c>
      <c r="F41">
        <v>735.96</v>
      </c>
      <c r="G41" s="4">
        <v>740.69573974609375</v>
      </c>
      <c r="H41">
        <f>Table1[[#This Row],[Incident angle]]*PI()/180</f>
        <v>0.52359877559829882</v>
      </c>
      <c r="I41">
        <f>Table1[[#This Row],[Perpendicular standoff distance]]/COS(Table1[[#This Row],[Angle in radian]])</f>
        <v>5.1961524227066311</v>
      </c>
      <c r="J41">
        <f>Table1[[#This Row],[Slant dis]]/(Table1[[#This Row],[Explosive mass]]^(1/3))</f>
        <v>1.9305023959259444</v>
      </c>
    </row>
    <row r="42" spans="1:10" x14ac:dyDescent="0.25">
      <c r="A42">
        <v>13.5</v>
      </c>
      <c r="B42">
        <v>4.5</v>
      </c>
      <c r="C42">
        <v>15</v>
      </c>
      <c r="D42">
        <v>1</v>
      </c>
      <c r="E42">
        <v>0</v>
      </c>
      <c r="F42">
        <v>742.68600000000004</v>
      </c>
      <c r="G42" s="4">
        <v>735.62628173828125</v>
      </c>
      <c r="H42">
        <f>Table1[[#This Row],[Incident angle]]*PI()/180</f>
        <v>0.26179938779914941</v>
      </c>
      <c r="I42">
        <f>Table1[[#This Row],[Perpendicular standoff distance]]/COS(Table1[[#This Row],[Angle in radian]])</f>
        <v>4.6587428118453733</v>
      </c>
      <c r="J42">
        <f>Table1[[#This Row],[Slant dis]]/(Table1[[#This Row],[Explosive mass]]^(1/3))</f>
        <v>1.9565493782301389</v>
      </c>
    </row>
    <row r="43" spans="1:10" x14ac:dyDescent="0.25">
      <c r="A43">
        <v>21.5</v>
      </c>
      <c r="B43">
        <v>2.5</v>
      </c>
      <c r="C43">
        <v>60</v>
      </c>
      <c r="D43">
        <v>0</v>
      </c>
      <c r="E43">
        <v>1</v>
      </c>
      <c r="F43">
        <v>635.83299999999997</v>
      </c>
      <c r="G43" s="4">
        <v>695.97857666015625</v>
      </c>
      <c r="H43">
        <f>Table1[[#This Row],[Incident angle]]*PI()/180</f>
        <v>1.0471975511965976</v>
      </c>
      <c r="I43">
        <f>Table1[[#This Row],[Perpendicular standoff distance]]/COS(Table1[[#This Row],[Angle in radian]])</f>
        <v>4.9999999999999991</v>
      </c>
      <c r="J43">
        <f>Table1[[#This Row],[Slant dis]]/(Table1[[#This Row],[Explosive mass]]^(1/3))</f>
        <v>1.7981414446461674</v>
      </c>
    </row>
    <row r="44" spans="1:10" x14ac:dyDescent="0.25">
      <c r="A44">
        <v>9.5</v>
      </c>
      <c r="B44">
        <v>4.5</v>
      </c>
      <c r="C44">
        <v>15</v>
      </c>
      <c r="D44">
        <v>1</v>
      </c>
      <c r="E44">
        <v>0</v>
      </c>
      <c r="F44">
        <v>563.92600000000004</v>
      </c>
      <c r="G44" s="4">
        <v>583.53424072265625</v>
      </c>
      <c r="H44">
        <f>Table1[[#This Row],[Incident angle]]*PI()/180</f>
        <v>0.26179938779914941</v>
      </c>
      <c r="I44">
        <f>Table1[[#This Row],[Perpendicular standoff distance]]/COS(Table1[[#This Row],[Angle in radian]])</f>
        <v>4.6587428118453733</v>
      </c>
      <c r="J44">
        <f>Table1[[#This Row],[Slant dis]]/(Table1[[#This Row],[Explosive mass]]^(1/3))</f>
        <v>2.1996868940257692</v>
      </c>
    </row>
    <row r="45" spans="1:10" x14ac:dyDescent="0.25">
      <c r="A45">
        <v>11.5</v>
      </c>
      <c r="B45">
        <v>2</v>
      </c>
      <c r="C45">
        <v>60</v>
      </c>
      <c r="D45">
        <v>0</v>
      </c>
      <c r="E45">
        <v>1</v>
      </c>
      <c r="F45">
        <v>572.21799999999996</v>
      </c>
      <c r="G45" s="4">
        <v>554.52294921875</v>
      </c>
      <c r="H45">
        <f>Table1[[#This Row],[Incident angle]]*PI()/180</f>
        <v>1.0471975511965976</v>
      </c>
      <c r="I45">
        <f>Table1[[#This Row],[Perpendicular standoff distance]]/COS(Table1[[#This Row],[Angle in radian]])</f>
        <v>3.9999999999999991</v>
      </c>
      <c r="J45">
        <f>Table1[[#This Row],[Slant dis]]/(Table1[[#This Row],[Explosive mass]]^(1/3))</f>
        <v>1.7721237439321216</v>
      </c>
    </row>
    <row r="46" spans="1:10" x14ac:dyDescent="0.25">
      <c r="A46">
        <v>21.5</v>
      </c>
      <c r="B46">
        <v>6.5</v>
      </c>
      <c r="C46">
        <v>0</v>
      </c>
      <c r="D46">
        <v>1</v>
      </c>
      <c r="E46">
        <v>0</v>
      </c>
      <c r="F46">
        <v>521.87800000000004</v>
      </c>
      <c r="G46" s="4">
        <v>543.2630615234375</v>
      </c>
      <c r="H46">
        <f>Table1[[#This Row],[Incident angle]]*PI()/180</f>
        <v>0</v>
      </c>
      <c r="I46">
        <f>Table1[[#This Row],[Perpendicular standoff distance]]/COS(Table1[[#This Row],[Angle in radian]])</f>
        <v>6.5</v>
      </c>
      <c r="J46">
        <f>Table1[[#This Row],[Slant dis]]/(Table1[[#This Row],[Explosive mass]]^(1/3))</f>
        <v>2.337583878040018</v>
      </c>
    </row>
    <row r="47" spans="1:10" x14ac:dyDescent="0.25">
      <c r="A47">
        <v>0.5</v>
      </c>
      <c r="B47">
        <v>2</v>
      </c>
      <c r="C47">
        <v>15</v>
      </c>
      <c r="D47">
        <v>1</v>
      </c>
      <c r="E47">
        <v>0</v>
      </c>
      <c r="F47">
        <v>360.97300000000001</v>
      </c>
      <c r="G47" s="4">
        <v>538.09393310546875</v>
      </c>
      <c r="H47">
        <f>Table1[[#This Row],[Incident angle]]*PI()/180</f>
        <v>0.26179938779914941</v>
      </c>
      <c r="I47">
        <f>Table1[[#This Row],[Perpendicular standoff distance]]/COS(Table1[[#This Row],[Angle in radian]])</f>
        <v>2.0705523608201659</v>
      </c>
      <c r="J47">
        <f>Table1[[#This Row],[Slant dis]]/(Table1[[#This Row],[Explosive mass]]^(1/3))</f>
        <v>2.6087325043068517</v>
      </c>
    </row>
    <row r="48" spans="1:10" x14ac:dyDescent="0.25">
      <c r="A48">
        <v>23.5</v>
      </c>
      <c r="B48">
        <v>6.5</v>
      </c>
      <c r="C48">
        <v>15</v>
      </c>
      <c r="D48">
        <v>1</v>
      </c>
      <c r="E48">
        <v>0</v>
      </c>
      <c r="F48">
        <v>502.26600000000002</v>
      </c>
      <c r="G48" s="4">
        <v>534.29327392578125</v>
      </c>
      <c r="H48">
        <f>Table1[[#This Row],[Incident angle]]*PI()/180</f>
        <v>0.26179938779914941</v>
      </c>
      <c r="I48">
        <f>Table1[[#This Row],[Perpendicular standoff distance]]/COS(Table1[[#This Row],[Angle in radian]])</f>
        <v>6.7292951726655392</v>
      </c>
      <c r="J48">
        <f>Table1[[#This Row],[Slant dis]]/(Table1[[#This Row],[Explosive mass]]^(1/3))</f>
        <v>2.3493458678040327</v>
      </c>
    </row>
    <row r="49" spans="1:10" x14ac:dyDescent="0.25">
      <c r="A49">
        <v>13.5</v>
      </c>
      <c r="B49">
        <v>4.5</v>
      </c>
      <c r="C49">
        <v>30</v>
      </c>
      <c r="D49">
        <v>1</v>
      </c>
      <c r="E49">
        <v>0</v>
      </c>
      <c r="F49">
        <v>564.37900000000002</v>
      </c>
      <c r="G49" s="4">
        <v>530.98974609375</v>
      </c>
      <c r="H49">
        <f>Table1[[#This Row],[Incident angle]]*PI()/180</f>
        <v>0.52359877559829882</v>
      </c>
      <c r="I49">
        <f>Table1[[#This Row],[Perpendicular standoff distance]]/COS(Table1[[#This Row],[Angle in radian]])</f>
        <v>5.1961524227066311</v>
      </c>
      <c r="J49">
        <f>Table1[[#This Row],[Slant dis]]/(Table1[[#This Row],[Explosive mass]]^(1/3))</f>
        <v>2.1822472719434427</v>
      </c>
    </row>
    <row r="50" spans="1:10" x14ac:dyDescent="0.25">
      <c r="A50">
        <v>25</v>
      </c>
      <c r="B50">
        <v>6.5</v>
      </c>
      <c r="C50">
        <v>15</v>
      </c>
      <c r="D50">
        <v>0</v>
      </c>
      <c r="E50">
        <v>1</v>
      </c>
      <c r="F50">
        <v>497.05900000000003</v>
      </c>
      <c r="G50" s="4">
        <v>512.1597900390625</v>
      </c>
      <c r="H50">
        <f>Table1[[#This Row],[Incident angle]]*PI()/180</f>
        <v>0.26179938779914941</v>
      </c>
      <c r="I50">
        <f>Table1[[#This Row],[Perpendicular standoff distance]]/COS(Table1[[#This Row],[Angle in radian]])</f>
        <v>6.7292951726655392</v>
      </c>
      <c r="J50">
        <f>Table1[[#This Row],[Slant dis]]/(Table1[[#This Row],[Explosive mass]]^(1/3))</f>
        <v>2.3013865766691368</v>
      </c>
    </row>
    <row r="51" spans="1:10" x14ac:dyDescent="0.25">
      <c r="A51">
        <v>19.5</v>
      </c>
      <c r="B51">
        <v>6.5</v>
      </c>
      <c r="C51">
        <v>0</v>
      </c>
      <c r="D51">
        <v>1</v>
      </c>
      <c r="E51">
        <v>0</v>
      </c>
      <c r="F51">
        <v>492.47500000000002</v>
      </c>
      <c r="G51" s="4">
        <v>497.81781005859381</v>
      </c>
      <c r="H51">
        <f>Table1[[#This Row],[Incident angle]]*PI()/180</f>
        <v>0</v>
      </c>
      <c r="I51">
        <f>Table1[[#This Row],[Perpendicular standoff distance]]/COS(Table1[[#This Row],[Angle in radian]])</f>
        <v>6.5</v>
      </c>
      <c r="J51">
        <f>Table1[[#This Row],[Slant dis]]/(Table1[[#This Row],[Explosive mass]]^(1/3))</f>
        <v>2.4149148355779668</v>
      </c>
    </row>
    <row r="52" spans="1:10" x14ac:dyDescent="0.25">
      <c r="A52">
        <v>1.5</v>
      </c>
      <c r="B52">
        <v>2.5</v>
      </c>
      <c r="C52">
        <v>15</v>
      </c>
      <c r="D52">
        <v>0</v>
      </c>
      <c r="E52">
        <v>1</v>
      </c>
      <c r="F52">
        <v>462.37799999999999</v>
      </c>
      <c r="G52" s="4">
        <v>490.88827514648438</v>
      </c>
      <c r="H52">
        <f>Table1[[#This Row],[Incident angle]]*PI()/180</f>
        <v>0.26179938779914941</v>
      </c>
      <c r="I52">
        <f>Table1[[#This Row],[Perpendicular standoff distance]]/COS(Table1[[#This Row],[Angle in radian]])</f>
        <v>2.5881904510252074</v>
      </c>
      <c r="J52">
        <f>Table1[[#This Row],[Slant dis]]/(Table1[[#This Row],[Explosive mass]]^(1/3))</f>
        <v>2.2609926170326515</v>
      </c>
    </row>
    <row r="53" spans="1:10" x14ac:dyDescent="0.25">
      <c r="A53">
        <v>21.5</v>
      </c>
      <c r="B53">
        <v>4.5</v>
      </c>
      <c r="C53">
        <v>45</v>
      </c>
      <c r="D53">
        <v>0</v>
      </c>
      <c r="E53">
        <v>1</v>
      </c>
      <c r="F53">
        <v>478.22</v>
      </c>
      <c r="G53" s="4">
        <v>485.16262817382813</v>
      </c>
      <c r="H53">
        <f>Table1[[#This Row],[Incident angle]]*PI()/180</f>
        <v>0.78539816339744828</v>
      </c>
      <c r="I53">
        <f>Table1[[#This Row],[Perpendicular standoff distance]]/COS(Table1[[#This Row],[Angle in radian]])</f>
        <v>6.3639610306789276</v>
      </c>
      <c r="J53">
        <f>Table1[[#This Row],[Slant dis]]/(Table1[[#This Row],[Explosive mass]]^(1/3))</f>
        <v>2.2886604162753841</v>
      </c>
    </row>
    <row r="54" spans="1:10" x14ac:dyDescent="0.25">
      <c r="A54">
        <v>7.5</v>
      </c>
      <c r="B54">
        <v>4.5</v>
      </c>
      <c r="C54">
        <v>15</v>
      </c>
      <c r="D54">
        <v>1</v>
      </c>
      <c r="E54">
        <v>0</v>
      </c>
      <c r="F54">
        <v>478.08499999999998</v>
      </c>
      <c r="G54" s="4">
        <v>479.01577758789063</v>
      </c>
      <c r="H54">
        <f>Table1[[#This Row],[Incident angle]]*PI()/180</f>
        <v>0.26179938779914941</v>
      </c>
      <c r="I54">
        <f>Table1[[#This Row],[Perpendicular standoff distance]]/COS(Table1[[#This Row],[Angle in radian]])</f>
        <v>4.6587428118453733</v>
      </c>
      <c r="J54">
        <f>Table1[[#This Row],[Slant dis]]/(Table1[[#This Row],[Explosive mass]]^(1/3))</f>
        <v>2.3800257065418493</v>
      </c>
    </row>
    <row r="55" spans="1:10" x14ac:dyDescent="0.25">
      <c r="A55">
        <v>17.5</v>
      </c>
      <c r="B55">
        <v>6.5</v>
      </c>
      <c r="C55">
        <v>0</v>
      </c>
      <c r="D55">
        <v>1</v>
      </c>
      <c r="E55">
        <v>0</v>
      </c>
      <c r="F55">
        <v>455.45699999999999</v>
      </c>
      <c r="G55" s="4">
        <v>454.9129638671875</v>
      </c>
      <c r="H55">
        <f>Table1[[#This Row],[Incident angle]]*PI()/180</f>
        <v>0</v>
      </c>
      <c r="I55">
        <f>Table1[[#This Row],[Perpendicular standoff distance]]/COS(Table1[[#This Row],[Angle in radian]])</f>
        <v>6.5</v>
      </c>
      <c r="J55">
        <f>Table1[[#This Row],[Slant dis]]/(Table1[[#This Row],[Explosive mass]]^(1/3))</f>
        <v>2.5036138212204322</v>
      </c>
    </row>
    <row r="56" spans="1:10" x14ac:dyDescent="0.25">
      <c r="A56">
        <v>19.5</v>
      </c>
      <c r="B56">
        <v>6.5</v>
      </c>
      <c r="C56">
        <v>0</v>
      </c>
      <c r="D56">
        <v>0</v>
      </c>
      <c r="E56">
        <v>1</v>
      </c>
      <c r="F56">
        <v>462.87099999999998</v>
      </c>
      <c r="G56" s="4">
        <v>441.19696044921881</v>
      </c>
      <c r="H56">
        <f>Table1[[#This Row],[Incident angle]]*PI()/180</f>
        <v>0</v>
      </c>
      <c r="I56">
        <f>Table1[[#This Row],[Perpendicular standoff distance]]/COS(Table1[[#This Row],[Angle in radian]])</f>
        <v>6.5</v>
      </c>
      <c r="J56">
        <f>Table1[[#This Row],[Slant dis]]/(Table1[[#This Row],[Explosive mass]]^(1/3))</f>
        <v>2.4149148355779668</v>
      </c>
    </row>
    <row r="57" spans="1:10" x14ac:dyDescent="0.25">
      <c r="A57">
        <v>23.5</v>
      </c>
      <c r="B57">
        <v>6.5</v>
      </c>
      <c r="C57">
        <v>30</v>
      </c>
      <c r="D57">
        <v>1</v>
      </c>
      <c r="E57">
        <v>0</v>
      </c>
      <c r="F57">
        <v>397.97</v>
      </c>
      <c r="G57" s="4">
        <v>408.51043701171881</v>
      </c>
      <c r="H57">
        <f>Table1[[#This Row],[Incident angle]]*PI()/180</f>
        <v>0.52359877559829882</v>
      </c>
      <c r="I57">
        <f>Table1[[#This Row],[Perpendicular standoff distance]]/COS(Table1[[#This Row],[Angle in radian]])</f>
        <v>7.5055534994651341</v>
      </c>
      <c r="J57">
        <f>Table1[[#This Row],[Slant dis]]/(Table1[[#This Row],[Explosive mass]]^(1/3))</f>
        <v>2.6203548287161627</v>
      </c>
    </row>
    <row r="58" spans="1:10" x14ac:dyDescent="0.25">
      <c r="A58">
        <v>15.5</v>
      </c>
      <c r="B58">
        <v>4.5</v>
      </c>
      <c r="C58">
        <v>45</v>
      </c>
      <c r="D58">
        <v>0</v>
      </c>
      <c r="E58">
        <v>1</v>
      </c>
      <c r="F58">
        <v>392.11500000000001</v>
      </c>
      <c r="G58" s="4">
        <v>371.71109008789063</v>
      </c>
      <c r="H58">
        <f>Table1[[#This Row],[Incident angle]]*PI()/180</f>
        <v>0.78539816339744828</v>
      </c>
      <c r="I58">
        <f>Table1[[#This Row],[Perpendicular standoff distance]]/COS(Table1[[#This Row],[Angle in radian]])</f>
        <v>6.3639610306789276</v>
      </c>
      <c r="J58">
        <f>Table1[[#This Row],[Slant dis]]/(Table1[[#This Row],[Explosive mass]]^(1/3))</f>
        <v>2.5524090680189433</v>
      </c>
    </row>
    <row r="59" spans="1:10" x14ac:dyDescent="0.25">
      <c r="A59">
        <v>7.5</v>
      </c>
      <c r="B59">
        <v>4.5</v>
      </c>
      <c r="C59">
        <v>30</v>
      </c>
      <c r="D59">
        <v>1</v>
      </c>
      <c r="E59">
        <v>0</v>
      </c>
      <c r="F59">
        <v>381.60399999999998</v>
      </c>
      <c r="G59" s="4">
        <v>344.35049438476563</v>
      </c>
      <c r="H59">
        <f>Table1[[#This Row],[Incident angle]]*PI()/180</f>
        <v>0.52359877559829882</v>
      </c>
      <c r="I59">
        <f>Table1[[#This Row],[Perpendicular standoff distance]]/COS(Table1[[#This Row],[Angle in radian]])</f>
        <v>5.1961524227066311</v>
      </c>
      <c r="J59">
        <f>Table1[[#This Row],[Slant dis]]/(Table1[[#This Row],[Explosive mass]]^(1/3))</f>
        <v>2.654573742449803</v>
      </c>
    </row>
    <row r="60" spans="1:10" x14ac:dyDescent="0.25">
      <c r="A60">
        <v>9.5</v>
      </c>
      <c r="B60">
        <v>6.5</v>
      </c>
      <c r="C60">
        <v>0</v>
      </c>
      <c r="D60">
        <v>1</v>
      </c>
      <c r="E60">
        <v>0</v>
      </c>
      <c r="F60">
        <v>313.846</v>
      </c>
      <c r="G60" s="4">
        <v>311.59649658203119</v>
      </c>
      <c r="H60">
        <f>Table1[[#This Row],[Incident angle]]*PI()/180</f>
        <v>0</v>
      </c>
      <c r="I60">
        <f>Table1[[#This Row],[Perpendicular standoff distance]]/COS(Table1[[#This Row],[Angle in radian]])</f>
        <v>6.5</v>
      </c>
      <c r="J60">
        <f>Table1[[#This Row],[Slant dis]]/(Table1[[#This Row],[Explosive mass]]^(1/3))</f>
        <v>3.0690607721064422</v>
      </c>
    </row>
    <row r="61" spans="1:10" x14ac:dyDescent="0.25">
      <c r="A61">
        <v>17.5</v>
      </c>
      <c r="B61">
        <v>6.5</v>
      </c>
      <c r="C61">
        <v>30</v>
      </c>
      <c r="D61">
        <v>0</v>
      </c>
      <c r="E61">
        <v>1</v>
      </c>
      <c r="F61">
        <v>315.37900000000002</v>
      </c>
      <c r="G61" s="4">
        <v>308.292236328125</v>
      </c>
      <c r="H61">
        <f>Table1[[#This Row],[Incident angle]]*PI()/180</f>
        <v>0.52359877559829882</v>
      </c>
      <c r="I61">
        <f>Table1[[#This Row],[Perpendicular standoff distance]]/COS(Table1[[#This Row],[Angle in radian]])</f>
        <v>7.5055534994651341</v>
      </c>
      <c r="J61">
        <f>Table1[[#This Row],[Slant dis]]/(Table1[[#This Row],[Explosive mass]]^(1/3))</f>
        <v>2.890924227256968</v>
      </c>
    </row>
    <row r="62" spans="1:10" x14ac:dyDescent="0.25">
      <c r="A62">
        <v>25</v>
      </c>
      <c r="B62">
        <v>6.5</v>
      </c>
      <c r="C62">
        <v>45</v>
      </c>
      <c r="D62">
        <v>1</v>
      </c>
      <c r="E62">
        <v>0</v>
      </c>
      <c r="F62">
        <v>296.61700000000002</v>
      </c>
      <c r="G62" s="4">
        <v>304.57171630859381</v>
      </c>
      <c r="H62">
        <f>Table1[[#This Row],[Incident angle]]*PI()/180</f>
        <v>0.78539816339744828</v>
      </c>
      <c r="I62">
        <f>Table1[[#This Row],[Perpendicular standoff distance]]/COS(Table1[[#This Row],[Angle in radian]])</f>
        <v>9.1923881554251174</v>
      </c>
      <c r="J62">
        <f>Table1[[#This Row],[Slant dis]]/(Table1[[#This Row],[Explosive mass]]^(1/3))</f>
        <v>3.143752527658545</v>
      </c>
    </row>
    <row r="63" spans="1:10" x14ac:dyDescent="0.25">
      <c r="A63">
        <v>21.5</v>
      </c>
      <c r="B63">
        <v>8.5</v>
      </c>
      <c r="C63">
        <v>15</v>
      </c>
      <c r="D63">
        <v>1</v>
      </c>
      <c r="E63">
        <v>0</v>
      </c>
      <c r="F63">
        <v>296.291</v>
      </c>
      <c r="G63" s="4">
        <v>298.50604248046881</v>
      </c>
      <c r="H63">
        <f>Table1[[#This Row],[Incident angle]]*PI()/180</f>
        <v>0.26179938779914941</v>
      </c>
      <c r="I63">
        <f>Table1[[#This Row],[Perpendicular standoff distance]]/COS(Table1[[#This Row],[Angle in radian]])</f>
        <v>8.7998475334857051</v>
      </c>
      <c r="J63">
        <f>Table1[[#This Row],[Slant dis]]/(Table1[[#This Row],[Explosive mass]]^(1/3))</f>
        <v>3.1646741113056001</v>
      </c>
    </row>
    <row r="64" spans="1:10" x14ac:dyDescent="0.25">
      <c r="A64">
        <v>9.5</v>
      </c>
      <c r="B64">
        <v>4.5</v>
      </c>
      <c r="C64">
        <v>45</v>
      </c>
      <c r="D64">
        <v>0</v>
      </c>
      <c r="E64">
        <v>1</v>
      </c>
      <c r="F64">
        <v>297.53300000000002</v>
      </c>
      <c r="G64" s="4">
        <v>289.35650634765619</v>
      </c>
      <c r="H64">
        <f>Table1[[#This Row],[Incident angle]]*PI()/180</f>
        <v>0.78539816339744828</v>
      </c>
      <c r="I64">
        <f>Table1[[#This Row],[Perpendicular standoff distance]]/COS(Table1[[#This Row],[Angle in radian]])</f>
        <v>6.3639610306789276</v>
      </c>
      <c r="J64">
        <f>Table1[[#This Row],[Slant dis]]/(Table1[[#This Row],[Explosive mass]]^(1/3))</f>
        <v>3.0048281776108889</v>
      </c>
    </row>
    <row r="65" spans="1:10" x14ac:dyDescent="0.25">
      <c r="A65">
        <v>3.5</v>
      </c>
      <c r="B65">
        <v>2.5</v>
      </c>
      <c r="C65">
        <v>60</v>
      </c>
      <c r="D65">
        <v>1</v>
      </c>
      <c r="E65">
        <v>0</v>
      </c>
      <c r="F65">
        <v>299.65199999999999</v>
      </c>
      <c r="G65" s="4">
        <v>287.566162109375</v>
      </c>
      <c r="H65">
        <f>Table1[[#This Row],[Incident angle]]*PI()/180</f>
        <v>1.0471975511965976</v>
      </c>
      <c r="I65">
        <f>Table1[[#This Row],[Perpendicular standoff distance]]/COS(Table1[[#This Row],[Angle in radian]])</f>
        <v>4.9999999999999991</v>
      </c>
      <c r="J65">
        <f>Table1[[#This Row],[Slant dis]]/(Table1[[#This Row],[Explosive mass]]^(1/3))</f>
        <v>3.2931687800417468</v>
      </c>
    </row>
    <row r="66" spans="1:10" x14ac:dyDescent="0.25">
      <c r="A66">
        <v>1.5</v>
      </c>
      <c r="B66">
        <v>2.5</v>
      </c>
      <c r="C66">
        <v>45</v>
      </c>
      <c r="D66">
        <v>1</v>
      </c>
      <c r="E66">
        <v>0</v>
      </c>
      <c r="F66">
        <v>289.87</v>
      </c>
      <c r="G66" s="4">
        <v>277.3294677734375</v>
      </c>
      <c r="H66">
        <f>Table1[[#This Row],[Incident angle]]*PI()/180</f>
        <v>0.78539816339744828</v>
      </c>
      <c r="I66">
        <f>Table1[[#This Row],[Perpendicular standoff distance]]/COS(Table1[[#This Row],[Angle in radian]])</f>
        <v>3.5355339059327373</v>
      </c>
      <c r="J66">
        <f>Table1[[#This Row],[Slant dis]]/(Table1[[#This Row],[Explosive mass]]^(1/3))</f>
        <v>3.0885733526356627</v>
      </c>
    </row>
    <row r="67" spans="1:10" x14ac:dyDescent="0.25">
      <c r="A67">
        <v>9.5</v>
      </c>
      <c r="B67">
        <v>6.5</v>
      </c>
      <c r="C67">
        <v>15</v>
      </c>
      <c r="D67">
        <v>0</v>
      </c>
      <c r="E67">
        <v>1</v>
      </c>
      <c r="F67">
        <v>276.887</v>
      </c>
      <c r="G67" s="4">
        <v>265.7021484375</v>
      </c>
      <c r="H67">
        <f>Table1[[#This Row],[Incident angle]]*PI()/180</f>
        <v>0.26179938779914941</v>
      </c>
      <c r="I67">
        <f>Table1[[#This Row],[Perpendicular standoff distance]]/COS(Table1[[#This Row],[Angle in radian]])</f>
        <v>6.7292951726655392</v>
      </c>
      <c r="J67">
        <f>Table1[[#This Row],[Slant dis]]/(Table1[[#This Row],[Explosive mass]]^(1/3))</f>
        <v>3.1773255135927774</v>
      </c>
    </row>
    <row r="68" spans="1:10" x14ac:dyDescent="0.25">
      <c r="A68">
        <v>21.5</v>
      </c>
      <c r="B68">
        <v>6.5</v>
      </c>
      <c r="C68">
        <v>45</v>
      </c>
      <c r="D68">
        <v>0</v>
      </c>
      <c r="E68">
        <v>1</v>
      </c>
      <c r="F68">
        <v>263.44</v>
      </c>
      <c r="G68" s="4">
        <v>259.64529418945313</v>
      </c>
      <c r="H68">
        <f>Table1[[#This Row],[Incident angle]]*PI()/180</f>
        <v>0.78539816339744828</v>
      </c>
      <c r="I68">
        <f>Table1[[#This Row],[Perpendicular standoff distance]]/COS(Table1[[#This Row],[Angle in radian]])</f>
        <v>9.1923881554251174</v>
      </c>
      <c r="J68">
        <f>Table1[[#This Row],[Slant dis]]/(Table1[[#This Row],[Explosive mass]]^(1/3))</f>
        <v>3.3058428235088884</v>
      </c>
    </row>
    <row r="69" spans="1:10" x14ac:dyDescent="0.25">
      <c r="A69">
        <v>0.5</v>
      </c>
      <c r="B69">
        <v>2.5</v>
      </c>
      <c r="C69">
        <v>15</v>
      </c>
      <c r="D69">
        <v>1</v>
      </c>
      <c r="E69">
        <v>0</v>
      </c>
      <c r="F69">
        <v>249.15799999999999</v>
      </c>
      <c r="G69" s="4">
        <v>257.091796875</v>
      </c>
      <c r="H69">
        <f>Table1[[#This Row],[Incident angle]]*PI()/180</f>
        <v>0.26179938779914941</v>
      </c>
      <c r="I69">
        <f>Table1[[#This Row],[Perpendicular standoff distance]]/COS(Table1[[#This Row],[Angle in radian]])</f>
        <v>2.5881904510252074</v>
      </c>
      <c r="J69">
        <f>Table1[[#This Row],[Slant dis]]/(Table1[[#This Row],[Explosive mass]]^(1/3))</f>
        <v>3.2609156303835642</v>
      </c>
    </row>
    <row r="70" spans="1:10" x14ac:dyDescent="0.25">
      <c r="A70">
        <v>15.5</v>
      </c>
      <c r="B70">
        <v>8.5</v>
      </c>
      <c r="C70">
        <v>0</v>
      </c>
      <c r="D70">
        <v>0</v>
      </c>
      <c r="E70">
        <v>1</v>
      </c>
      <c r="F70">
        <v>259.48</v>
      </c>
      <c r="G70" s="4">
        <v>255.50959777832031</v>
      </c>
      <c r="H70">
        <f>Table1[[#This Row],[Incident angle]]*PI()/180</f>
        <v>0</v>
      </c>
      <c r="I70">
        <f>Table1[[#This Row],[Perpendicular standoff distance]]/COS(Table1[[#This Row],[Angle in radian]])</f>
        <v>8.5</v>
      </c>
      <c r="J70">
        <f>Table1[[#This Row],[Slant dis]]/(Table1[[#This Row],[Explosive mass]]^(1/3))</f>
        <v>3.4091153251211019</v>
      </c>
    </row>
    <row r="71" spans="1:10" x14ac:dyDescent="0.25">
      <c r="A71">
        <v>7.5</v>
      </c>
      <c r="B71">
        <v>6.5</v>
      </c>
      <c r="C71">
        <v>15</v>
      </c>
      <c r="D71">
        <v>1</v>
      </c>
      <c r="E71">
        <v>0</v>
      </c>
      <c r="F71">
        <v>258.61900000000003</v>
      </c>
      <c r="G71" s="4">
        <v>249.240966796875</v>
      </c>
      <c r="H71">
        <f>Table1[[#This Row],[Incident angle]]*PI()/180</f>
        <v>0.26179938779914941</v>
      </c>
      <c r="I71">
        <f>Table1[[#This Row],[Perpendicular standoff distance]]/COS(Table1[[#This Row],[Angle in radian]])</f>
        <v>6.7292951726655392</v>
      </c>
      <c r="J71">
        <f>Table1[[#This Row],[Slant dis]]/(Table1[[#This Row],[Explosive mass]]^(1/3))</f>
        <v>3.4378149094493375</v>
      </c>
    </row>
    <row r="72" spans="1:10" x14ac:dyDescent="0.25">
      <c r="A72">
        <v>13.5</v>
      </c>
      <c r="B72">
        <v>4.5</v>
      </c>
      <c r="C72">
        <v>60</v>
      </c>
      <c r="D72">
        <v>1</v>
      </c>
      <c r="E72">
        <v>0</v>
      </c>
      <c r="F72">
        <v>258.976</v>
      </c>
      <c r="G72" s="4">
        <v>245.40449523925781</v>
      </c>
      <c r="H72">
        <f>Table1[[#This Row],[Incident angle]]*PI()/180</f>
        <v>1.0471975511965976</v>
      </c>
      <c r="I72">
        <f>Table1[[#This Row],[Perpendicular standoff distance]]/COS(Table1[[#This Row],[Angle in radian]])</f>
        <v>8.9999999999999982</v>
      </c>
      <c r="J72">
        <f>Table1[[#This Row],[Slant dis]]/(Table1[[#This Row],[Explosive mass]]^(1/3))</f>
        <v>3.7797631496846189</v>
      </c>
    </row>
    <row r="73" spans="1:10" x14ac:dyDescent="0.25">
      <c r="A73">
        <v>15.5</v>
      </c>
      <c r="B73">
        <v>8.5</v>
      </c>
      <c r="C73">
        <v>15</v>
      </c>
      <c r="D73">
        <v>0</v>
      </c>
      <c r="E73">
        <v>1</v>
      </c>
      <c r="F73">
        <v>240.994</v>
      </c>
      <c r="G73" s="4">
        <v>244.40228271484381</v>
      </c>
      <c r="H73">
        <f>Table1[[#This Row],[Incident angle]]*PI()/180</f>
        <v>0.26179938779914941</v>
      </c>
      <c r="I73">
        <f>Table1[[#This Row],[Perpendicular standoff distance]]/COS(Table1[[#This Row],[Angle in radian]])</f>
        <v>8.7998475334857051</v>
      </c>
      <c r="J73">
        <f>Table1[[#This Row],[Slant dis]]/(Table1[[#This Row],[Explosive mass]]^(1/3))</f>
        <v>3.529375892368853</v>
      </c>
    </row>
    <row r="74" spans="1:10" x14ac:dyDescent="0.25">
      <c r="A74">
        <v>1.5</v>
      </c>
      <c r="B74">
        <v>4.5</v>
      </c>
      <c r="C74">
        <v>15</v>
      </c>
      <c r="D74">
        <v>0</v>
      </c>
      <c r="E74">
        <v>1</v>
      </c>
      <c r="F74">
        <v>197.14400000000001</v>
      </c>
      <c r="G74" s="4">
        <v>240.59773254394531</v>
      </c>
      <c r="H74">
        <f>Table1[[#This Row],[Incident angle]]*PI()/180</f>
        <v>0.26179938779914941</v>
      </c>
      <c r="I74">
        <f>Table1[[#This Row],[Perpendicular standoff distance]]/COS(Table1[[#This Row],[Angle in radian]])</f>
        <v>4.6587428118453733</v>
      </c>
      <c r="J74">
        <f>Table1[[#This Row],[Slant dis]]/(Table1[[#This Row],[Explosive mass]]^(1/3))</f>
        <v>4.0697867106587733</v>
      </c>
    </row>
    <row r="75" spans="1:10" x14ac:dyDescent="0.25">
      <c r="A75">
        <v>19.5</v>
      </c>
      <c r="B75">
        <v>8.5</v>
      </c>
      <c r="C75">
        <v>30</v>
      </c>
      <c r="D75">
        <v>1</v>
      </c>
      <c r="E75">
        <v>0</v>
      </c>
      <c r="F75">
        <v>241.39400000000001</v>
      </c>
      <c r="G75" s="4">
        <v>238.02757263183591</v>
      </c>
      <c r="H75">
        <f>Table1[[#This Row],[Incident angle]]*PI()/180</f>
        <v>0.52359877559829882</v>
      </c>
      <c r="I75">
        <f>Table1[[#This Row],[Perpendicular standoff distance]]/COS(Table1[[#This Row],[Angle in radian]])</f>
        <v>9.8149545762236379</v>
      </c>
      <c r="J75">
        <f>Table1[[#This Row],[Slant dis]]/(Table1[[#This Row],[Explosive mass]]^(1/3))</f>
        <v>3.6465045256378956</v>
      </c>
    </row>
    <row r="76" spans="1:10" x14ac:dyDescent="0.25">
      <c r="A76">
        <v>13.5</v>
      </c>
      <c r="B76">
        <v>8.5</v>
      </c>
      <c r="C76">
        <v>15</v>
      </c>
      <c r="D76">
        <v>1</v>
      </c>
      <c r="E76">
        <v>0</v>
      </c>
      <c r="F76">
        <v>234.33799999999999</v>
      </c>
      <c r="G76" s="4">
        <v>227.94108581542969</v>
      </c>
      <c r="H76">
        <f>Table1[[#This Row],[Incident angle]]*PI()/180</f>
        <v>0.26179938779914941</v>
      </c>
      <c r="I76">
        <f>Table1[[#This Row],[Perpendicular standoff distance]]/COS(Table1[[#This Row],[Angle in radian]])</f>
        <v>8.7998475334857051</v>
      </c>
      <c r="J76">
        <f>Table1[[#This Row],[Slant dis]]/(Table1[[#This Row],[Explosive mass]]^(1/3))</f>
        <v>3.6957043811013737</v>
      </c>
    </row>
    <row r="77" spans="1:10" x14ac:dyDescent="0.25">
      <c r="A77">
        <v>1.5</v>
      </c>
      <c r="B77">
        <v>2</v>
      </c>
      <c r="C77">
        <v>60</v>
      </c>
      <c r="D77">
        <v>0</v>
      </c>
      <c r="E77">
        <v>1</v>
      </c>
      <c r="F77">
        <v>315.04500000000002</v>
      </c>
      <c r="G77" s="4">
        <v>222.4002990722656</v>
      </c>
      <c r="H77">
        <f>Table1[[#This Row],[Incident angle]]*PI()/180</f>
        <v>1.0471975511965976</v>
      </c>
      <c r="I77">
        <f>Table1[[#This Row],[Perpendicular standoff distance]]/COS(Table1[[#This Row],[Angle in radian]])</f>
        <v>3.9999999999999991</v>
      </c>
      <c r="J77">
        <f>Table1[[#This Row],[Slant dis]]/(Table1[[#This Row],[Explosive mass]]^(1/3))</f>
        <v>3.4943218589451948</v>
      </c>
    </row>
    <row r="78" spans="1:10" x14ac:dyDescent="0.25">
      <c r="A78">
        <v>21.5</v>
      </c>
      <c r="B78">
        <v>10.5</v>
      </c>
      <c r="C78">
        <v>15</v>
      </c>
      <c r="D78">
        <v>0</v>
      </c>
      <c r="E78">
        <v>1</v>
      </c>
      <c r="F78">
        <v>210.07499999999999</v>
      </c>
      <c r="G78" s="4">
        <v>215.4726257324219</v>
      </c>
      <c r="H78">
        <f>Table1[[#This Row],[Incident angle]]*PI()/180</f>
        <v>0.26179938779914941</v>
      </c>
      <c r="I78">
        <f>Table1[[#This Row],[Perpendicular standoff distance]]/COS(Table1[[#This Row],[Angle in radian]])</f>
        <v>10.870399894305871</v>
      </c>
      <c r="J78">
        <f>Table1[[#This Row],[Slant dis]]/(Table1[[#This Row],[Explosive mass]]^(1/3))</f>
        <v>3.9093033139657414</v>
      </c>
    </row>
    <row r="79" spans="1:10" x14ac:dyDescent="0.25">
      <c r="A79">
        <v>5.5</v>
      </c>
      <c r="B79">
        <v>4.5</v>
      </c>
      <c r="C79">
        <v>45</v>
      </c>
      <c r="D79">
        <v>1</v>
      </c>
      <c r="E79">
        <v>0</v>
      </c>
      <c r="F79">
        <v>244.85599999999999</v>
      </c>
      <c r="G79" s="4">
        <v>210.77366638183591</v>
      </c>
      <c r="H79">
        <f>Table1[[#This Row],[Incident angle]]*PI()/180</f>
        <v>0.78539816339744828</v>
      </c>
      <c r="I79">
        <f>Table1[[#This Row],[Perpendicular standoff distance]]/COS(Table1[[#This Row],[Angle in radian]])</f>
        <v>6.3639610306789276</v>
      </c>
      <c r="J79">
        <f>Table1[[#This Row],[Slant dis]]/(Table1[[#This Row],[Explosive mass]]^(1/3))</f>
        <v>3.6052878788184239</v>
      </c>
    </row>
    <row r="80" spans="1:10" x14ac:dyDescent="0.25">
      <c r="A80">
        <v>25</v>
      </c>
      <c r="B80">
        <v>6.5</v>
      </c>
      <c r="C80">
        <v>60</v>
      </c>
      <c r="D80">
        <v>0</v>
      </c>
      <c r="E80">
        <v>1</v>
      </c>
      <c r="F80">
        <v>201.983</v>
      </c>
      <c r="G80" s="4">
        <v>210.21455383300781</v>
      </c>
      <c r="H80">
        <f>Table1[[#This Row],[Incident angle]]*PI()/180</f>
        <v>1.0471975511965976</v>
      </c>
      <c r="I80">
        <f>Table1[[#This Row],[Perpendicular standoff distance]]/COS(Table1[[#This Row],[Angle in radian]])</f>
        <v>12.999999999999996</v>
      </c>
      <c r="J80">
        <f>Table1[[#This Row],[Slant dis]]/(Table1[[#This Row],[Explosive mass]]^(1/3))</f>
        <v>4.4459374613594118</v>
      </c>
    </row>
    <row r="81" spans="1:10" x14ac:dyDescent="0.25">
      <c r="A81">
        <v>0.5</v>
      </c>
      <c r="B81">
        <v>2.5</v>
      </c>
      <c r="C81">
        <v>30</v>
      </c>
      <c r="D81">
        <v>1</v>
      </c>
      <c r="E81">
        <v>0</v>
      </c>
      <c r="F81">
        <v>224.12100000000001</v>
      </c>
      <c r="G81" s="4">
        <v>202.32966613769531</v>
      </c>
      <c r="H81">
        <f>Table1[[#This Row],[Incident angle]]*PI()/180</f>
        <v>0.52359877559829882</v>
      </c>
      <c r="I81">
        <f>Table1[[#This Row],[Perpendicular standoff distance]]/COS(Table1[[#This Row],[Angle in radian]])</f>
        <v>2.8867513459481287</v>
      </c>
      <c r="J81">
        <f>Table1[[#This Row],[Slant dis]]/(Table1[[#This Row],[Explosive mass]]^(1/3))</f>
        <v>3.6370787865724044</v>
      </c>
    </row>
    <row r="82" spans="1:10" x14ac:dyDescent="0.25">
      <c r="A82">
        <v>23.5</v>
      </c>
      <c r="B82">
        <v>10.5</v>
      </c>
      <c r="C82">
        <v>30</v>
      </c>
      <c r="D82">
        <v>0</v>
      </c>
      <c r="E82">
        <v>1</v>
      </c>
      <c r="F82">
        <v>196.875</v>
      </c>
      <c r="G82" s="4">
        <v>198.84541320800781</v>
      </c>
      <c r="H82">
        <f>Table1[[#This Row],[Incident angle]]*PI()/180</f>
        <v>0.52359877559829882</v>
      </c>
      <c r="I82">
        <f>Table1[[#This Row],[Perpendicular standoff distance]]/COS(Table1[[#This Row],[Angle in radian]])</f>
        <v>12.124355652982141</v>
      </c>
      <c r="J82">
        <f>Table1[[#This Row],[Slant dis]]/(Table1[[#This Row],[Explosive mass]]^(1/3))</f>
        <v>4.2328808771568784</v>
      </c>
    </row>
    <row r="83" spans="1:10" x14ac:dyDescent="0.25">
      <c r="A83">
        <v>1.5</v>
      </c>
      <c r="B83">
        <v>2.5</v>
      </c>
      <c r="C83">
        <v>60</v>
      </c>
      <c r="D83">
        <v>1</v>
      </c>
      <c r="E83">
        <v>0</v>
      </c>
      <c r="F83">
        <v>224.61199999999999</v>
      </c>
      <c r="G83" s="4">
        <v>197.63429260253909</v>
      </c>
      <c r="H83">
        <f>Table1[[#This Row],[Incident angle]]*PI()/180</f>
        <v>1.0471975511965976</v>
      </c>
      <c r="I83">
        <f>Table1[[#This Row],[Perpendicular standoff distance]]/COS(Table1[[#This Row],[Angle in radian]])</f>
        <v>4.9999999999999991</v>
      </c>
      <c r="J83">
        <f>Table1[[#This Row],[Slant dis]]/(Table1[[#This Row],[Explosive mass]]^(1/3))</f>
        <v>4.3679023236814931</v>
      </c>
    </row>
    <row r="84" spans="1:10" x14ac:dyDescent="0.25">
      <c r="A84">
        <v>3.5</v>
      </c>
      <c r="B84">
        <v>6.5</v>
      </c>
      <c r="C84">
        <v>0</v>
      </c>
      <c r="D84">
        <v>1</v>
      </c>
      <c r="E84">
        <v>0</v>
      </c>
      <c r="F84">
        <v>194.648</v>
      </c>
      <c r="G84" s="4">
        <v>195.36329650878909</v>
      </c>
      <c r="H84">
        <f>Table1[[#This Row],[Incident angle]]*PI()/180</f>
        <v>0</v>
      </c>
      <c r="I84">
        <f>Table1[[#This Row],[Perpendicular standoff distance]]/COS(Table1[[#This Row],[Angle in radian]])</f>
        <v>6.5</v>
      </c>
      <c r="J84">
        <f>Table1[[#This Row],[Slant dis]]/(Table1[[#This Row],[Explosive mass]]^(1/3))</f>
        <v>4.2811194140542712</v>
      </c>
    </row>
    <row r="85" spans="1:10" x14ac:dyDescent="0.25">
      <c r="A85">
        <v>7.5</v>
      </c>
      <c r="B85">
        <v>8.5</v>
      </c>
      <c r="C85">
        <v>0</v>
      </c>
      <c r="D85">
        <v>0</v>
      </c>
      <c r="E85">
        <v>1</v>
      </c>
      <c r="F85">
        <v>194.709</v>
      </c>
      <c r="G85" s="4">
        <v>194.0091857910156</v>
      </c>
      <c r="H85">
        <f>Table1[[#This Row],[Incident angle]]*PI()/180</f>
        <v>0</v>
      </c>
      <c r="I85">
        <f>Table1[[#This Row],[Perpendicular standoff distance]]/COS(Table1[[#This Row],[Angle in radian]])</f>
        <v>8.5</v>
      </c>
      <c r="J85">
        <f>Table1[[#This Row],[Slant dis]]/(Table1[[#This Row],[Explosive mass]]^(1/3))</f>
        <v>4.3424201168968013</v>
      </c>
    </row>
    <row r="86" spans="1:10" x14ac:dyDescent="0.25">
      <c r="A86">
        <v>5.5</v>
      </c>
      <c r="B86">
        <v>6.5</v>
      </c>
      <c r="C86">
        <v>30</v>
      </c>
      <c r="D86">
        <v>1</v>
      </c>
      <c r="E86">
        <v>0</v>
      </c>
      <c r="F86">
        <v>199.21299999999999</v>
      </c>
      <c r="G86" s="4">
        <v>190.36643981933591</v>
      </c>
      <c r="H86">
        <f>Table1[[#This Row],[Incident angle]]*PI()/180</f>
        <v>0.52359877559829882</v>
      </c>
      <c r="I86">
        <f>Table1[[#This Row],[Perpendicular standoff distance]]/COS(Table1[[#This Row],[Angle in radian]])</f>
        <v>7.5055534994651341</v>
      </c>
      <c r="J86">
        <f>Table1[[#This Row],[Slant dis]]/(Table1[[#This Row],[Explosive mass]]^(1/3))</f>
        <v>4.2520186602333796</v>
      </c>
    </row>
    <row r="87" spans="1:10" x14ac:dyDescent="0.25">
      <c r="A87">
        <v>25</v>
      </c>
      <c r="B87">
        <v>12.5</v>
      </c>
      <c r="C87">
        <v>15</v>
      </c>
      <c r="D87">
        <v>0</v>
      </c>
      <c r="E87">
        <v>1</v>
      </c>
      <c r="F87">
        <v>186.97</v>
      </c>
      <c r="G87" s="4">
        <v>190.04078674316409</v>
      </c>
      <c r="H87">
        <f>Table1[[#This Row],[Incident angle]]*PI()/180</f>
        <v>0.26179938779914941</v>
      </c>
      <c r="I87">
        <f>Table1[[#This Row],[Perpendicular standoff distance]]/COS(Table1[[#This Row],[Angle in radian]])</f>
        <v>12.940952255126037</v>
      </c>
      <c r="J87">
        <f>Table1[[#This Row],[Slant dis]]/(Table1[[#This Row],[Explosive mass]]^(1/3))</f>
        <v>4.4257434166714171</v>
      </c>
    </row>
    <row r="88" spans="1:10" x14ac:dyDescent="0.25">
      <c r="A88">
        <v>25</v>
      </c>
      <c r="B88">
        <v>8.5</v>
      </c>
      <c r="C88">
        <v>45</v>
      </c>
      <c r="D88">
        <v>1</v>
      </c>
      <c r="E88">
        <v>0</v>
      </c>
      <c r="F88">
        <v>208.86</v>
      </c>
      <c r="G88" s="4">
        <v>188.10845947265619</v>
      </c>
      <c r="H88">
        <f>Table1[[#This Row],[Incident angle]]*PI()/180</f>
        <v>0.78539816339744828</v>
      </c>
      <c r="I88">
        <f>Table1[[#This Row],[Perpendicular standoff distance]]/COS(Table1[[#This Row],[Angle in radian]])</f>
        <v>12.020815280171307</v>
      </c>
      <c r="J88">
        <f>Table1[[#This Row],[Slant dis]]/(Table1[[#This Row],[Explosive mass]]^(1/3))</f>
        <v>4.1110609977073276</v>
      </c>
    </row>
    <row r="89" spans="1:10" x14ac:dyDescent="0.25">
      <c r="A89">
        <v>7.5</v>
      </c>
      <c r="B89">
        <v>8.5</v>
      </c>
      <c r="C89">
        <v>15</v>
      </c>
      <c r="D89">
        <v>1</v>
      </c>
      <c r="E89">
        <v>0</v>
      </c>
      <c r="F89">
        <v>186.43</v>
      </c>
      <c r="G89" s="4">
        <v>184.06202697753909</v>
      </c>
      <c r="H89">
        <f>Table1[[#This Row],[Incident angle]]*PI()/180</f>
        <v>0.26179938779914941</v>
      </c>
      <c r="I89">
        <f>Table1[[#This Row],[Perpendicular standoff distance]]/COS(Table1[[#This Row],[Angle in radian]])</f>
        <v>8.7998475334857051</v>
      </c>
      <c r="J89">
        <f>Table1[[#This Row],[Slant dis]]/(Table1[[#This Row],[Explosive mass]]^(1/3))</f>
        <v>4.4956041123568262</v>
      </c>
    </row>
    <row r="90" spans="1:10" x14ac:dyDescent="0.25">
      <c r="A90">
        <v>15.5</v>
      </c>
      <c r="B90">
        <v>10.5</v>
      </c>
      <c r="C90">
        <v>15</v>
      </c>
      <c r="D90">
        <v>0</v>
      </c>
      <c r="E90">
        <v>1</v>
      </c>
      <c r="F90">
        <v>188.85900000000001</v>
      </c>
      <c r="G90" s="4">
        <v>183.66603088378909</v>
      </c>
      <c r="H90">
        <f>Table1[[#This Row],[Incident angle]]*PI()/180</f>
        <v>0.26179938779914941</v>
      </c>
      <c r="I90">
        <f>Table1[[#This Row],[Perpendicular standoff distance]]/COS(Table1[[#This Row],[Angle in radian]])</f>
        <v>10.870399894305871</v>
      </c>
      <c r="J90">
        <f>Table1[[#This Row],[Slant dis]]/(Table1[[#This Row],[Explosive mass]]^(1/3))</f>
        <v>4.3598172788085829</v>
      </c>
    </row>
    <row r="91" spans="1:10" x14ac:dyDescent="0.25">
      <c r="A91">
        <v>23.5</v>
      </c>
      <c r="B91">
        <v>8.5</v>
      </c>
      <c r="C91">
        <v>45</v>
      </c>
      <c r="D91">
        <v>0</v>
      </c>
      <c r="E91">
        <v>1</v>
      </c>
      <c r="F91">
        <v>199.39099999999999</v>
      </c>
      <c r="G91" s="4">
        <v>182.66716003417969</v>
      </c>
      <c r="H91">
        <f>Table1[[#This Row],[Incident angle]]*PI()/180</f>
        <v>0.78539816339744828</v>
      </c>
      <c r="I91">
        <f>Table1[[#This Row],[Perpendicular standoff distance]]/COS(Table1[[#This Row],[Angle in radian]])</f>
        <v>12.020815280171307</v>
      </c>
      <c r="J91">
        <f>Table1[[#This Row],[Slant dis]]/(Table1[[#This Row],[Explosive mass]]^(1/3))</f>
        <v>4.1967326416028623</v>
      </c>
    </row>
    <row r="92" spans="1:10" x14ac:dyDescent="0.25">
      <c r="A92">
        <v>1.5</v>
      </c>
      <c r="B92">
        <v>4.5</v>
      </c>
      <c r="C92">
        <v>30</v>
      </c>
      <c r="D92">
        <v>0</v>
      </c>
      <c r="E92">
        <v>1</v>
      </c>
      <c r="F92">
        <v>181.27099999999999</v>
      </c>
      <c r="G92" s="4">
        <v>179.9859924316406</v>
      </c>
      <c r="H92">
        <f>Table1[[#This Row],[Incident angle]]*PI()/180</f>
        <v>0.52359877559829882</v>
      </c>
      <c r="I92">
        <f>Table1[[#This Row],[Perpendicular standoff distance]]/COS(Table1[[#This Row],[Angle in radian]])</f>
        <v>5.1961524227066311</v>
      </c>
      <c r="J92">
        <f>Table1[[#This Row],[Slant dis]]/(Table1[[#This Row],[Explosive mass]]^(1/3))</f>
        <v>4.5392572482687044</v>
      </c>
    </row>
    <row r="93" spans="1:10" x14ac:dyDescent="0.25">
      <c r="A93">
        <v>11.5</v>
      </c>
      <c r="B93">
        <v>8.5</v>
      </c>
      <c r="C93">
        <v>30</v>
      </c>
      <c r="D93">
        <v>0</v>
      </c>
      <c r="E93">
        <v>1</v>
      </c>
      <c r="F93">
        <v>191.21199999999999</v>
      </c>
      <c r="G93" s="4">
        <v>177.2236022949219</v>
      </c>
      <c r="H93">
        <f>Table1[[#This Row],[Incident angle]]*PI()/180</f>
        <v>0.52359877559829882</v>
      </c>
      <c r="I93">
        <f>Table1[[#This Row],[Perpendicular standoff distance]]/COS(Table1[[#This Row],[Angle in radian]])</f>
        <v>9.8149545762236379</v>
      </c>
      <c r="J93">
        <f>Table1[[#This Row],[Slant dis]]/(Table1[[#This Row],[Explosive mass]]^(1/3))</f>
        <v>4.3483285125352866</v>
      </c>
    </row>
    <row r="94" spans="1:10" x14ac:dyDescent="0.25">
      <c r="A94">
        <v>3.5</v>
      </c>
      <c r="B94">
        <v>6.5</v>
      </c>
      <c r="C94">
        <v>30</v>
      </c>
      <c r="D94">
        <v>1</v>
      </c>
      <c r="E94">
        <v>0</v>
      </c>
      <c r="F94">
        <v>167.98400000000001</v>
      </c>
      <c r="G94" s="4">
        <v>175.7508239746094</v>
      </c>
      <c r="H94">
        <f>Table1[[#This Row],[Incident angle]]*PI()/180</f>
        <v>0.52359877559829882</v>
      </c>
      <c r="I94">
        <f>Table1[[#This Row],[Perpendicular standoff distance]]/COS(Table1[[#This Row],[Angle in radian]])</f>
        <v>7.5055534994651341</v>
      </c>
      <c r="J94">
        <f>Table1[[#This Row],[Slant dis]]/(Table1[[#This Row],[Explosive mass]]^(1/3))</f>
        <v>4.9434108922743327</v>
      </c>
    </row>
    <row r="95" spans="1:10" x14ac:dyDescent="0.25">
      <c r="A95">
        <v>1.5</v>
      </c>
      <c r="B95">
        <v>6.5</v>
      </c>
      <c r="C95">
        <v>15</v>
      </c>
      <c r="D95">
        <v>1</v>
      </c>
      <c r="E95">
        <v>0</v>
      </c>
      <c r="F95">
        <v>151.245</v>
      </c>
      <c r="G95" s="4">
        <v>171.2815246582031</v>
      </c>
      <c r="H95">
        <f>Table1[[#This Row],[Incident angle]]*PI()/180</f>
        <v>0.26179938779914941</v>
      </c>
      <c r="I95">
        <f>Table1[[#This Row],[Perpendicular standoff distance]]/COS(Table1[[#This Row],[Angle in radian]])</f>
        <v>6.7292951726655392</v>
      </c>
      <c r="J95">
        <f>Table1[[#This Row],[Slant dis]]/(Table1[[#This Row],[Explosive mass]]^(1/3))</f>
        <v>5.8785808042848942</v>
      </c>
    </row>
    <row r="96" spans="1:10" x14ac:dyDescent="0.25">
      <c r="A96">
        <v>17.5</v>
      </c>
      <c r="B96">
        <v>10.5</v>
      </c>
      <c r="C96">
        <v>30</v>
      </c>
      <c r="D96">
        <v>0</v>
      </c>
      <c r="E96">
        <v>1</v>
      </c>
      <c r="F96">
        <v>177.828</v>
      </c>
      <c r="G96" s="4">
        <v>171.21209716796881</v>
      </c>
      <c r="H96">
        <f>Table1[[#This Row],[Incident angle]]*PI()/180</f>
        <v>0.52359877559829882</v>
      </c>
      <c r="I96">
        <f>Table1[[#This Row],[Perpendicular standoff distance]]/COS(Table1[[#This Row],[Angle in radian]])</f>
        <v>12.124355652982141</v>
      </c>
      <c r="J96">
        <f>Table1[[#This Row],[Slant dis]]/(Table1[[#This Row],[Explosive mass]]^(1/3))</f>
        <v>4.6699545209535644</v>
      </c>
    </row>
    <row r="97" spans="1:10" x14ac:dyDescent="0.25">
      <c r="A97">
        <v>9.5</v>
      </c>
      <c r="B97">
        <v>10.5</v>
      </c>
      <c r="C97">
        <v>0</v>
      </c>
      <c r="D97">
        <v>0</v>
      </c>
      <c r="E97">
        <v>1</v>
      </c>
      <c r="F97">
        <v>168.523</v>
      </c>
      <c r="G97" s="4">
        <v>170.60151672363281</v>
      </c>
      <c r="H97">
        <f>Table1[[#This Row],[Incident angle]]*PI()/180</f>
        <v>0</v>
      </c>
      <c r="I97">
        <f>Table1[[#This Row],[Perpendicular standoff distance]]/COS(Table1[[#This Row],[Angle in radian]])</f>
        <v>10.5</v>
      </c>
      <c r="J97">
        <f>Table1[[#This Row],[Slant dis]]/(Table1[[#This Row],[Explosive mass]]^(1/3))</f>
        <v>4.9577135549411757</v>
      </c>
    </row>
    <row r="98" spans="1:10" x14ac:dyDescent="0.25">
      <c r="A98">
        <v>7.5</v>
      </c>
      <c r="B98">
        <v>6.5</v>
      </c>
      <c r="C98">
        <v>45</v>
      </c>
      <c r="D98">
        <v>1</v>
      </c>
      <c r="E98">
        <v>0</v>
      </c>
      <c r="F98">
        <v>182.74199999999999</v>
      </c>
      <c r="G98" s="4">
        <v>170.25004577636719</v>
      </c>
      <c r="H98">
        <f>Table1[[#This Row],[Incident angle]]*PI()/180</f>
        <v>0.78539816339744828</v>
      </c>
      <c r="I98">
        <f>Table1[[#This Row],[Perpendicular standoff distance]]/COS(Table1[[#This Row],[Angle in radian]])</f>
        <v>9.1923881554251174</v>
      </c>
      <c r="J98">
        <f>Table1[[#This Row],[Slant dis]]/(Table1[[#This Row],[Explosive mass]]^(1/3))</f>
        <v>4.6961424998166947</v>
      </c>
    </row>
    <row r="99" spans="1:10" x14ac:dyDescent="0.25">
      <c r="A99">
        <v>11.5</v>
      </c>
      <c r="B99">
        <v>10.5</v>
      </c>
      <c r="C99">
        <v>15</v>
      </c>
      <c r="D99">
        <v>1</v>
      </c>
      <c r="E99">
        <v>0</v>
      </c>
      <c r="F99">
        <v>176.02500000000001</v>
      </c>
      <c r="G99" s="4">
        <v>169.52391052246091</v>
      </c>
      <c r="H99">
        <f>Table1[[#This Row],[Incident angle]]*PI()/180</f>
        <v>0.26179938779914941</v>
      </c>
      <c r="I99">
        <f>Table1[[#This Row],[Perpendicular standoff distance]]/COS(Table1[[#This Row],[Angle in radian]])</f>
        <v>10.870399894305871</v>
      </c>
      <c r="J99">
        <f>Table1[[#This Row],[Slant dis]]/(Table1[[#This Row],[Explosive mass]]^(1/3))</f>
        <v>4.8159234396841661</v>
      </c>
    </row>
    <row r="100" spans="1:10" x14ac:dyDescent="0.25">
      <c r="A100">
        <v>15.5</v>
      </c>
      <c r="B100">
        <v>6.5</v>
      </c>
      <c r="C100">
        <v>60</v>
      </c>
      <c r="D100">
        <v>1</v>
      </c>
      <c r="E100">
        <v>0</v>
      </c>
      <c r="F100">
        <v>173.32599999999999</v>
      </c>
      <c r="G100" s="4">
        <v>167.38005065917969</v>
      </c>
      <c r="H100">
        <f>Table1[[#This Row],[Incident angle]]*PI()/180</f>
        <v>1.0471975511965976</v>
      </c>
      <c r="I100">
        <f>Table1[[#This Row],[Perpendicular standoff distance]]/COS(Table1[[#This Row],[Angle in radian]])</f>
        <v>12.999999999999996</v>
      </c>
      <c r="J100">
        <f>Table1[[#This Row],[Slant dis]]/(Table1[[#This Row],[Explosive mass]]^(1/3))</f>
        <v>5.2139410854793313</v>
      </c>
    </row>
    <row r="101" spans="1:10" x14ac:dyDescent="0.25">
      <c r="A101">
        <v>15.5</v>
      </c>
      <c r="B101">
        <v>6.5</v>
      </c>
      <c r="C101">
        <v>60</v>
      </c>
      <c r="D101">
        <v>0</v>
      </c>
      <c r="E101">
        <v>1</v>
      </c>
      <c r="F101">
        <v>170.58500000000001</v>
      </c>
      <c r="G101" s="4">
        <v>165.1492919921875</v>
      </c>
      <c r="H101">
        <f>Table1[[#This Row],[Incident angle]]*PI()/180</f>
        <v>1.0471975511965976</v>
      </c>
      <c r="I101">
        <f>Table1[[#This Row],[Perpendicular standoff distance]]/COS(Table1[[#This Row],[Angle in radian]])</f>
        <v>12.999999999999996</v>
      </c>
      <c r="J101">
        <f>Table1[[#This Row],[Slant dis]]/(Table1[[#This Row],[Explosive mass]]^(1/3))</f>
        <v>5.2139410854793313</v>
      </c>
    </row>
    <row r="102" spans="1:10" x14ac:dyDescent="0.25">
      <c r="A102">
        <v>13.5</v>
      </c>
      <c r="B102">
        <v>6.5</v>
      </c>
      <c r="C102">
        <v>60</v>
      </c>
      <c r="D102">
        <v>1</v>
      </c>
      <c r="E102">
        <v>0</v>
      </c>
      <c r="F102">
        <v>162.852</v>
      </c>
      <c r="G102" s="4">
        <v>162.014404296875</v>
      </c>
      <c r="H102">
        <f>Table1[[#This Row],[Incident angle]]*PI()/180</f>
        <v>1.0471975511965976</v>
      </c>
      <c r="I102">
        <f>Table1[[#This Row],[Perpendicular standoff distance]]/COS(Table1[[#This Row],[Angle in radian]])</f>
        <v>12.999999999999996</v>
      </c>
      <c r="J102">
        <f>Table1[[#This Row],[Slant dis]]/(Table1[[#This Row],[Explosive mass]]^(1/3))</f>
        <v>5.4596578828777824</v>
      </c>
    </row>
    <row r="103" spans="1:10" x14ac:dyDescent="0.25">
      <c r="A103">
        <v>13.5</v>
      </c>
      <c r="B103">
        <v>12.5</v>
      </c>
      <c r="C103">
        <v>0</v>
      </c>
      <c r="D103">
        <v>0</v>
      </c>
      <c r="E103">
        <v>1</v>
      </c>
      <c r="F103">
        <v>160.64699999999999</v>
      </c>
      <c r="G103" s="4">
        <v>161.75030517578119</v>
      </c>
      <c r="H103">
        <f>Table1[[#This Row],[Incident angle]]*PI()/180</f>
        <v>0</v>
      </c>
      <c r="I103">
        <f>Table1[[#This Row],[Perpendicular standoff distance]]/COS(Table1[[#This Row],[Angle in radian]])</f>
        <v>12.5</v>
      </c>
      <c r="J103">
        <f>Table1[[#This Row],[Slant dis]]/(Table1[[#This Row],[Explosive mass]]^(1/3))</f>
        <v>5.2496710412286385</v>
      </c>
    </row>
    <row r="104" spans="1:10" x14ac:dyDescent="0.25">
      <c r="A104">
        <v>23.5</v>
      </c>
      <c r="B104">
        <v>10.5</v>
      </c>
      <c r="C104">
        <v>45</v>
      </c>
      <c r="D104">
        <v>1</v>
      </c>
      <c r="E104">
        <v>0</v>
      </c>
      <c r="F104">
        <v>167.49100000000001</v>
      </c>
      <c r="G104" s="4">
        <v>161.72779846191409</v>
      </c>
      <c r="H104">
        <f>Table1[[#This Row],[Incident angle]]*PI()/180</f>
        <v>0.78539816339744828</v>
      </c>
      <c r="I104">
        <f>Table1[[#This Row],[Perpendicular standoff distance]]/COS(Table1[[#This Row],[Angle in radian]])</f>
        <v>14.849242404917497</v>
      </c>
      <c r="J104">
        <f>Table1[[#This Row],[Slant dis]]/(Table1[[#This Row],[Explosive mass]]^(1/3))</f>
        <v>5.1841991455094174</v>
      </c>
    </row>
    <row r="105" spans="1:10" x14ac:dyDescent="0.25">
      <c r="A105">
        <v>21.5</v>
      </c>
      <c r="B105">
        <v>14.5</v>
      </c>
      <c r="C105">
        <v>15</v>
      </c>
      <c r="D105">
        <v>1</v>
      </c>
      <c r="E105">
        <v>0</v>
      </c>
      <c r="F105">
        <v>161.09200000000001</v>
      </c>
      <c r="G105" s="4">
        <v>161.69383239746091</v>
      </c>
      <c r="H105">
        <f>Table1[[#This Row],[Incident angle]]*PI()/180</f>
        <v>0.26179938779914941</v>
      </c>
      <c r="I105">
        <f>Table1[[#This Row],[Perpendicular standoff distance]]/COS(Table1[[#This Row],[Angle in radian]])</f>
        <v>15.011504615946205</v>
      </c>
      <c r="J105">
        <f>Table1[[#This Row],[Slant dis]]/(Table1[[#This Row],[Explosive mass]]^(1/3))</f>
        <v>5.3985617192860245</v>
      </c>
    </row>
    <row r="106" spans="1:10" x14ac:dyDescent="0.25">
      <c r="A106">
        <v>9.5</v>
      </c>
      <c r="B106">
        <v>10.5</v>
      </c>
      <c r="C106">
        <v>15</v>
      </c>
      <c r="D106">
        <v>1</v>
      </c>
      <c r="E106">
        <v>0</v>
      </c>
      <c r="F106">
        <v>167.036</v>
      </c>
      <c r="G106" s="4">
        <v>161.6824951171875</v>
      </c>
      <c r="H106">
        <f>Table1[[#This Row],[Incident angle]]*PI()/180</f>
        <v>0.26179938779914941</v>
      </c>
      <c r="I106">
        <f>Table1[[#This Row],[Perpendicular standoff distance]]/COS(Table1[[#This Row],[Angle in radian]])</f>
        <v>10.870399894305871</v>
      </c>
      <c r="J106">
        <f>Table1[[#This Row],[Slant dis]]/(Table1[[#This Row],[Explosive mass]]^(1/3))</f>
        <v>5.1326027527267941</v>
      </c>
    </row>
    <row r="107" spans="1:10" x14ac:dyDescent="0.25">
      <c r="A107">
        <v>15.5</v>
      </c>
      <c r="B107">
        <v>12.5</v>
      </c>
      <c r="C107">
        <v>15</v>
      </c>
      <c r="D107">
        <v>1</v>
      </c>
      <c r="E107">
        <v>0</v>
      </c>
      <c r="F107">
        <v>164.875</v>
      </c>
      <c r="G107" s="4">
        <v>161.23509216308591</v>
      </c>
      <c r="H107">
        <f>Table1[[#This Row],[Incident angle]]*PI()/180</f>
        <v>0.26179938779914941</v>
      </c>
      <c r="I107">
        <f>Table1[[#This Row],[Perpendicular standoff distance]]/COS(Table1[[#This Row],[Angle in radian]])</f>
        <v>12.940952255126037</v>
      </c>
      <c r="J107">
        <f>Table1[[#This Row],[Slant dis]]/(Table1[[#This Row],[Explosive mass]]^(1/3))</f>
        <v>5.1902586652483125</v>
      </c>
    </row>
    <row r="108" spans="1:10" x14ac:dyDescent="0.25">
      <c r="A108">
        <v>11.5</v>
      </c>
      <c r="B108">
        <v>12.5</v>
      </c>
      <c r="C108">
        <v>0</v>
      </c>
      <c r="D108">
        <v>1</v>
      </c>
      <c r="E108">
        <v>0</v>
      </c>
      <c r="F108">
        <v>156.96299999999999</v>
      </c>
      <c r="G108" s="4">
        <v>160.86640930175781</v>
      </c>
      <c r="H108">
        <f>Table1[[#This Row],[Incident angle]]*PI()/180</f>
        <v>0</v>
      </c>
      <c r="I108">
        <f>Table1[[#This Row],[Perpendicular standoff distance]]/COS(Table1[[#This Row],[Angle in radian]])</f>
        <v>12.5</v>
      </c>
      <c r="J108">
        <f>Table1[[#This Row],[Slant dis]]/(Table1[[#This Row],[Explosive mass]]^(1/3))</f>
        <v>5.5378866997878813</v>
      </c>
    </row>
    <row r="109" spans="1:10" x14ac:dyDescent="0.25">
      <c r="A109">
        <v>11.5</v>
      </c>
      <c r="B109">
        <v>6.5</v>
      </c>
      <c r="C109">
        <v>60</v>
      </c>
      <c r="D109">
        <v>1</v>
      </c>
      <c r="E109">
        <v>0</v>
      </c>
      <c r="F109">
        <v>155.69399999999999</v>
      </c>
      <c r="G109" s="4">
        <v>160.44651794433591</v>
      </c>
      <c r="H109">
        <f>Table1[[#This Row],[Incident angle]]*PI()/180</f>
        <v>1.0471975511965976</v>
      </c>
      <c r="I109">
        <f>Table1[[#This Row],[Perpendicular standoff distance]]/COS(Table1[[#This Row],[Angle in radian]])</f>
        <v>12.999999999999996</v>
      </c>
      <c r="J109">
        <f>Table1[[#This Row],[Slant dis]]/(Table1[[#This Row],[Explosive mass]]^(1/3))</f>
        <v>5.7594021677793945</v>
      </c>
    </row>
    <row r="110" spans="1:10" x14ac:dyDescent="0.25">
      <c r="A110">
        <v>21.5</v>
      </c>
      <c r="B110">
        <v>10.5</v>
      </c>
      <c r="C110">
        <v>45</v>
      </c>
      <c r="D110">
        <v>1</v>
      </c>
      <c r="E110">
        <v>0</v>
      </c>
      <c r="F110">
        <v>163.971</v>
      </c>
      <c r="G110" s="4">
        <v>160.2516174316406</v>
      </c>
      <c r="H110">
        <f>Table1[[#This Row],[Incident angle]]*PI()/180</f>
        <v>0.78539816339744828</v>
      </c>
      <c r="I110">
        <f>Table1[[#This Row],[Perpendicular standoff distance]]/COS(Table1[[#This Row],[Angle in radian]])</f>
        <v>14.849242404917497</v>
      </c>
      <c r="J110">
        <f>Table1[[#This Row],[Slant dis]]/(Table1[[#This Row],[Explosive mass]]^(1/3))</f>
        <v>5.3402076379758965</v>
      </c>
    </row>
    <row r="111" spans="1:10" x14ac:dyDescent="0.25">
      <c r="A111">
        <v>11.5</v>
      </c>
      <c r="B111">
        <v>6.5</v>
      </c>
      <c r="C111">
        <v>60</v>
      </c>
      <c r="D111">
        <v>0</v>
      </c>
      <c r="E111">
        <v>1</v>
      </c>
      <c r="F111">
        <v>409.33100000000002</v>
      </c>
      <c r="G111" s="4">
        <v>157.18269348144531</v>
      </c>
      <c r="H111">
        <f>Table1[[#This Row],[Incident angle]]*PI()/180</f>
        <v>1.0471975511965976</v>
      </c>
      <c r="I111">
        <f>Table1[[#This Row],[Perpendicular standoff distance]]/COS(Table1[[#This Row],[Angle in radian]])</f>
        <v>12.999999999999996</v>
      </c>
      <c r="J111">
        <f>Table1[[#This Row],[Slant dis]]/(Table1[[#This Row],[Explosive mass]]^(1/3))</f>
        <v>5.7594021677793945</v>
      </c>
    </row>
    <row r="112" spans="1:10" x14ac:dyDescent="0.25">
      <c r="A112">
        <v>23.5</v>
      </c>
      <c r="B112">
        <v>10.5</v>
      </c>
      <c r="C112">
        <v>45</v>
      </c>
      <c r="D112">
        <v>0</v>
      </c>
      <c r="E112">
        <v>1</v>
      </c>
      <c r="F112">
        <v>166.33500000000001</v>
      </c>
      <c r="G112" s="4">
        <v>156.42686462402341</v>
      </c>
      <c r="H112">
        <f>Table1[[#This Row],[Incident angle]]*PI()/180</f>
        <v>0.78539816339744828</v>
      </c>
      <c r="I112">
        <f>Table1[[#This Row],[Perpendicular standoff distance]]/COS(Table1[[#This Row],[Angle in radian]])</f>
        <v>14.849242404917497</v>
      </c>
      <c r="J112">
        <f>Table1[[#This Row],[Slant dis]]/(Table1[[#This Row],[Explosive mass]]^(1/3))</f>
        <v>5.1841991455094174</v>
      </c>
    </row>
    <row r="113" spans="1:10" x14ac:dyDescent="0.25">
      <c r="A113">
        <v>25</v>
      </c>
      <c r="B113">
        <v>12.5</v>
      </c>
      <c r="C113">
        <v>45</v>
      </c>
      <c r="D113">
        <v>1</v>
      </c>
      <c r="E113">
        <v>0</v>
      </c>
      <c r="F113">
        <v>150.13300000000001</v>
      </c>
      <c r="G113" s="4">
        <v>154.5131530761719</v>
      </c>
      <c r="H113">
        <f>Table1[[#This Row],[Incident angle]]*PI()/180</f>
        <v>0.78539816339744828</v>
      </c>
      <c r="I113">
        <f>Table1[[#This Row],[Perpendicular standoff distance]]/COS(Table1[[#This Row],[Angle in radian]])</f>
        <v>17.677669529663685</v>
      </c>
      <c r="J113">
        <f>Table1[[#This Row],[Slant dis]]/(Table1[[#This Row],[Explosive mass]]^(1/3))</f>
        <v>6.0456779378048928</v>
      </c>
    </row>
    <row r="114" spans="1:10" x14ac:dyDescent="0.25">
      <c r="A114">
        <v>23.5</v>
      </c>
      <c r="B114">
        <v>14.5</v>
      </c>
      <c r="C114">
        <v>30</v>
      </c>
      <c r="D114">
        <v>1</v>
      </c>
      <c r="E114">
        <v>0</v>
      </c>
      <c r="F114">
        <v>154.05199999999999</v>
      </c>
      <c r="G114" s="4">
        <v>153.37779235839841</v>
      </c>
      <c r="H114">
        <f>Table1[[#This Row],[Incident angle]]*PI()/180</f>
        <v>0.52359877559829882</v>
      </c>
      <c r="I114">
        <f>Table1[[#This Row],[Perpendicular standoff distance]]/COS(Table1[[#This Row],[Angle in radian]])</f>
        <v>16.743157806499145</v>
      </c>
      <c r="J114">
        <f>Table1[[#This Row],[Slant dis]]/(Table1[[#This Row],[Explosive mass]]^(1/3))</f>
        <v>5.8454069255975938</v>
      </c>
    </row>
    <row r="115" spans="1:10" x14ac:dyDescent="0.25">
      <c r="A115">
        <v>9.5</v>
      </c>
      <c r="B115">
        <v>6.5</v>
      </c>
      <c r="C115">
        <v>60</v>
      </c>
      <c r="D115">
        <v>1</v>
      </c>
      <c r="E115">
        <v>0</v>
      </c>
      <c r="F115">
        <v>147.94499999999999</v>
      </c>
      <c r="G115" s="4">
        <v>152.90275573730469</v>
      </c>
      <c r="H115">
        <f>Table1[[#This Row],[Incident angle]]*PI()/180</f>
        <v>1.0471975511965976</v>
      </c>
      <c r="I115">
        <f>Table1[[#This Row],[Perpendicular standoff distance]]/COS(Table1[[#This Row],[Angle in radian]])</f>
        <v>12.999999999999996</v>
      </c>
      <c r="J115">
        <f>Table1[[#This Row],[Slant dis]]/(Table1[[#This Row],[Explosive mass]]^(1/3))</f>
        <v>6.1381215442128827</v>
      </c>
    </row>
    <row r="116" spans="1:10" x14ac:dyDescent="0.25">
      <c r="A116">
        <v>21.5</v>
      </c>
      <c r="B116">
        <v>16.5</v>
      </c>
      <c r="C116">
        <v>0</v>
      </c>
      <c r="D116">
        <v>0</v>
      </c>
      <c r="E116">
        <v>1</v>
      </c>
      <c r="F116">
        <v>150.46700000000001</v>
      </c>
      <c r="G116" s="4">
        <v>152.07429504394531</v>
      </c>
      <c r="H116">
        <f>Table1[[#This Row],[Incident angle]]*PI()/180</f>
        <v>0</v>
      </c>
      <c r="I116">
        <f>Table1[[#This Row],[Perpendicular standoff distance]]/COS(Table1[[#This Row],[Angle in radian]])</f>
        <v>16.5</v>
      </c>
      <c r="J116">
        <f>Table1[[#This Row],[Slant dis]]/(Table1[[#This Row],[Explosive mass]]^(1/3))</f>
        <v>5.9338667673323533</v>
      </c>
    </row>
    <row r="117" spans="1:10" x14ac:dyDescent="0.25">
      <c r="A117">
        <v>9.5</v>
      </c>
      <c r="B117">
        <v>6.5</v>
      </c>
      <c r="C117">
        <v>60</v>
      </c>
      <c r="D117">
        <v>0</v>
      </c>
      <c r="E117">
        <v>1</v>
      </c>
      <c r="F117">
        <v>143.71299999999999</v>
      </c>
      <c r="G117" s="4">
        <v>152.01435852050781</v>
      </c>
      <c r="H117">
        <f>Table1[[#This Row],[Incident angle]]*PI()/180</f>
        <v>1.0471975511965976</v>
      </c>
      <c r="I117">
        <f>Table1[[#This Row],[Perpendicular standoff distance]]/COS(Table1[[#This Row],[Angle in radian]])</f>
        <v>12.999999999999996</v>
      </c>
      <c r="J117">
        <f>Table1[[#This Row],[Slant dis]]/(Table1[[#This Row],[Explosive mass]]^(1/3))</f>
        <v>6.1381215442128827</v>
      </c>
    </row>
    <row r="118" spans="1:10" x14ac:dyDescent="0.25">
      <c r="A118">
        <v>23.5</v>
      </c>
      <c r="B118">
        <v>14.5</v>
      </c>
      <c r="C118">
        <v>30</v>
      </c>
      <c r="D118">
        <v>0</v>
      </c>
      <c r="E118">
        <v>1</v>
      </c>
      <c r="F118">
        <v>150.749</v>
      </c>
      <c r="G118" s="4">
        <v>151.87239074707031</v>
      </c>
      <c r="H118">
        <f>Table1[[#This Row],[Incident angle]]*PI()/180</f>
        <v>0.52359877559829882</v>
      </c>
      <c r="I118">
        <f>Table1[[#This Row],[Perpendicular standoff distance]]/COS(Table1[[#This Row],[Angle in radian]])</f>
        <v>16.743157806499145</v>
      </c>
      <c r="J118">
        <f>Table1[[#This Row],[Slant dis]]/(Table1[[#This Row],[Explosive mass]]^(1/3))</f>
        <v>5.8454069255975938</v>
      </c>
    </row>
    <row r="119" spans="1:10" x14ac:dyDescent="0.25">
      <c r="A119">
        <v>11.5</v>
      </c>
      <c r="B119">
        <v>10.5</v>
      </c>
      <c r="C119">
        <v>30</v>
      </c>
      <c r="D119">
        <v>1</v>
      </c>
      <c r="E119">
        <v>0</v>
      </c>
      <c r="F119">
        <v>163.22499999999999</v>
      </c>
      <c r="G119" s="4">
        <v>150.85881042480469</v>
      </c>
      <c r="H119">
        <f>Table1[[#This Row],[Incident angle]]*PI()/180</f>
        <v>0.52359877559829882</v>
      </c>
      <c r="I119">
        <f>Table1[[#This Row],[Perpendicular standoff distance]]/COS(Table1[[#This Row],[Angle in radian]])</f>
        <v>12.124355652982141</v>
      </c>
      <c r="J119">
        <f>Table1[[#This Row],[Slant dis]]/(Table1[[#This Row],[Explosive mass]]^(1/3))</f>
        <v>5.3714646331318248</v>
      </c>
    </row>
    <row r="120" spans="1:10" x14ac:dyDescent="0.25">
      <c r="A120">
        <v>11.5</v>
      </c>
      <c r="B120">
        <v>8.5</v>
      </c>
      <c r="C120">
        <v>45</v>
      </c>
      <c r="D120">
        <v>0</v>
      </c>
      <c r="E120">
        <v>1</v>
      </c>
      <c r="F120">
        <v>163.018</v>
      </c>
      <c r="G120" s="4">
        <v>150.36244201660159</v>
      </c>
      <c r="H120">
        <f>Table1[[#This Row],[Incident angle]]*PI()/180</f>
        <v>0.78539816339744828</v>
      </c>
      <c r="I120">
        <f>Table1[[#This Row],[Perpendicular standoff distance]]/COS(Table1[[#This Row],[Angle in radian]])</f>
        <v>12.020815280171307</v>
      </c>
      <c r="J120">
        <f>Table1[[#This Row],[Slant dis]]/(Table1[[#This Row],[Explosive mass]]^(1/3))</f>
        <v>5.3255930448534095</v>
      </c>
    </row>
    <row r="121" spans="1:10" x14ac:dyDescent="0.25">
      <c r="A121">
        <v>23.5</v>
      </c>
      <c r="B121">
        <v>12.5</v>
      </c>
      <c r="C121">
        <v>45</v>
      </c>
      <c r="D121">
        <v>1</v>
      </c>
      <c r="E121">
        <v>0</v>
      </c>
      <c r="F121">
        <v>148.83000000000001</v>
      </c>
      <c r="G121" s="4">
        <v>150.22483825683591</v>
      </c>
      <c r="H121">
        <f>Table1[[#This Row],[Incident angle]]*PI()/180</f>
        <v>0.78539816339744828</v>
      </c>
      <c r="I121">
        <f>Table1[[#This Row],[Perpendicular standoff distance]]/COS(Table1[[#This Row],[Angle in radian]])</f>
        <v>17.677669529663685</v>
      </c>
      <c r="J121">
        <f>Table1[[#This Row],[Slant dis]]/(Table1[[#This Row],[Explosive mass]]^(1/3))</f>
        <v>6.1716656494159734</v>
      </c>
    </row>
    <row r="122" spans="1:10" x14ac:dyDescent="0.25">
      <c r="A122">
        <v>5.5</v>
      </c>
      <c r="B122">
        <v>10.5</v>
      </c>
      <c r="C122">
        <v>15</v>
      </c>
      <c r="D122">
        <v>0</v>
      </c>
      <c r="E122">
        <v>1</v>
      </c>
      <c r="F122">
        <v>143.94800000000001</v>
      </c>
      <c r="G122" s="4">
        <v>149.851318359375</v>
      </c>
      <c r="H122">
        <f>Table1[[#This Row],[Incident angle]]*PI()/180</f>
        <v>0.26179938779914941</v>
      </c>
      <c r="I122">
        <f>Table1[[#This Row],[Perpendicular standoff distance]]/COS(Table1[[#This Row],[Angle in radian]])</f>
        <v>10.870399894305871</v>
      </c>
      <c r="J122">
        <f>Table1[[#This Row],[Slant dis]]/(Table1[[#This Row],[Explosive mass]]^(1/3))</f>
        <v>6.158259107483727</v>
      </c>
    </row>
    <row r="123" spans="1:10" x14ac:dyDescent="0.25">
      <c r="A123">
        <v>23.5</v>
      </c>
      <c r="B123">
        <v>18.5</v>
      </c>
      <c r="C123">
        <v>0</v>
      </c>
      <c r="D123">
        <v>1</v>
      </c>
      <c r="E123">
        <v>0</v>
      </c>
      <c r="F123">
        <v>146.96199999999999</v>
      </c>
      <c r="G123" s="4">
        <v>149.465087890625</v>
      </c>
      <c r="H123">
        <f>Table1[[#This Row],[Incident angle]]*PI()/180</f>
        <v>0</v>
      </c>
      <c r="I123">
        <f>Table1[[#This Row],[Perpendicular standoff distance]]/COS(Table1[[#This Row],[Angle in radian]])</f>
        <v>18.5</v>
      </c>
      <c r="J123">
        <f>Table1[[#This Row],[Slant dis]]/(Table1[[#This Row],[Explosive mass]]^(1/3))</f>
        <v>6.4587594152388066</v>
      </c>
    </row>
    <row r="124" spans="1:10" x14ac:dyDescent="0.25">
      <c r="A124">
        <v>21.5</v>
      </c>
      <c r="B124">
        <v>20</v>
      </c>
      <c r="C124">
        <v>0</v>
      </c>
      <c r="D124">
        <v>1</v>
      </c>
      <c r="E124">
        <v>0</v>
      </c>
      <c r="F124">
        <v>136.60400000000001</v>
      </c>
      <c r="G124" s="4">
        <v>146.3441162109375</v>
      </c>
      <c r="H124">
        <f>Table1[[#This Row],[Incident angle]]*PI()/180</f>
        <v>0</v>
      </c>
      <c r="I124">
        <f>Table1[[#This Row],[Perpendicular standoff distance]]/COS(Table1[[#This Row],[Angle in radian]])</f>
        <v>20</v>
      </c>
      <c r="J124">
        <f>Table1[[#This Row],[Slant dis]]/(Table1[[#This Row],[Explosive mass]]^(1/3))</f>
        <v>7.1925657785846706</v>
      </c>
    </row>
    <row r="125" spans="1:10" x14ac:dyDescent="0.25">
      <c r="A125">
        <v>0.5</v>
      </c>
      <c r="B125">
        <v>6.5</v>
      </c>
      <c r="C125">
        <v>15</v>
      </c>
      <c r="D125">
        <v>0</v>
      </c>
      <c r="E125">
        <v>1</v>
      </c>
      <c r="F125">
        <v>128.07300000000001</v>
      </c>
      <c r="G125" s="4">
        <v>145.4043273925781</v>
      </c>
      <c r="H125">
        <f>Table1[[#This Row],[Incident angle]]*PI()/180</f>
        <v>0.26179938779914941</v>
      </c>
      <c r="I125">
        <f>Table1[[#This Row],[Perpendicular standoff distance]]/COS(Table1[[#This Row],[Angle in radian]])</f>
        <v>6.7292951726655392</v>
      </c>
      <c r="J125">
        <f>Table1[[#This Row],[Slant dis]]/(Table1[[#This Row],[Explosive mass]]^(1/3))</f>
        <v>8.4783806389972671</v>
      </c>
    </row>
    <row r="126" spans="1:10" x14ac:dyDescent="0.25">
      <c r="A126">
        <v>15.5</v>
      </c>
      <c r="B126">
        <v>16.5</v>
      </c>
      <c r="C126">
        <v>0</v>
      </c>
      <c r="D126">
        <v>1</v>
      </c>
      <c r="E126">
        <v>0</v>
      </c>
      <c r="F126">
        <v>143.74299999999999</v>
      </c>
      <c r="G126" s="4">
        <v>144.6659240722656</v>
      </c>
      <c r="H126">
        <f>Table1[[#This Row],[Incident angle]]*PI()/180</f>
        <v>0</v>
      </c>
      <c r="I126">
        <f>Table1[[#This Row],[Perpendicular standoff distance]]/COS(Table1[[#This Row],[Angle in radian]])</f>
        <v>16.5</v>
      </c>
      <c r="J126">
        <f>Table1[[#This Row],[Slant dis]]/(Table1[[#This Row],[Explosive mass]]^(1/3))</f>
        <v>6.6176944546468457</v>
      </c>
    </row>
    <row r="127" spans="1:10" x14ac:dyDescent="0.25">
      <c r="A127">
        <v>23.5</v>
      </c>
      <c r="B127">
        <v>8.5</v>
      </c>
      <c r="C127">
        <v>60</v>
      </c>
      <c r="D127">
        <v>1</v>
      </c>
      <c r="E127">
        <v>0</v>
      </c>
      <c r="F127">
        <v>151.142</v>
      </c>
      <c r="G127" s="4">
        <v>144.49815368652341</v>
      </c>
      <c r="H127">
        <f>Table1[[#This Row],[Incident angle]]*PI()/180</f>
        <v>1.0471975511965976</v>
      </c>
      <c r="I127">
        <f>Table1[[#This Row],[Perpendicular standoff distance]]/COS(Table1[[#This Row],[Angle in radian]])</f>
        <v>16.999999999999996</v>
      </c>
      <c r="J127">
        <f>Table1[[#This Row],[Slant dis]]/(Table1[[#This Row],[Explosive mass]]^(1/3))</f>
        <v>5.9350762194086322</v>
      </c>
    </row>
    <row r="128" spans="1:10" x14ac:dyDescent="0.25">
      <c r="A128">
        <v>9.5</v>
      </c>
      <c r="B128">
        <v>10.5</v>
      </c>
      <c r="C128">
        <v>30</v>
      </c>
      <c r="D128">
        <v>0</v>
      </c>
      <c r="E128">
        <v>1</v>
      </c>
      <c r="F128">
        <v>151.49700000000001</v>
      </c>
      <c r="G128" s="4">
        <v>143.58843994140619</v>
      </c>
      <c r="H128">
        <f>Table1[[#This Row],[Incident angle]]*PI()/180</f>
        <v>0.52359877559829882</v>
      </c>
      <c r="I128">
        <f>Table1[[#This Row],[Perpendicular standoff distance]]/COS(Table1[[#This Row],[Angle in radian]])</f>
        <v>12.124355652982141</v>
      </c>
      <c r="J128">
        <f>Table1[[#This Row],[Slant dis]]/(Table1[[#This Row],[Explosive mass]]^(1/3))</f>
        <v>5.7246745110206883</v>
      </c>
    </row>
    <row r="129" spans="1:10" x14ac:dyDescent="0.25">
      <c r="A129">
        <v>9.5</v>
      </c>
      <c r="B129">
        <v>14.5</v>
      </c>
      <c r="C129">
        <v>0</v>
      </c>
      <c r="D129">
        <v>1</v>
      </c>
      <c r="E129">
        <v>0</v>
      </c>
      <c r="F129">
        <v>140.92599999999999</v>
      </c>
      <c r="G129" s="4">
        <v>142.80171203613281</v>
      </c>
      <c r="H129">
        <f>Table1[[#This Row],[Incident angle]]*PI()/180</f>
        <v>0</v>
      </c>
      <c r="I129">
        <f>Table1[[#This Row],[Perpendicular standoff distance]]/COS(Table1[[#This Row],[Angle in radian]])</f>
        <v>14.5</v>
      </c>
      <c r="J129">
        <f>Table1[[#This Row],[Slant dis]]/(Table1[[#This Row],[Explosive mass]]^(1/3))</f>
        <v>6.8463663377759092</v>
      </c>
    </row>
    <row r="130" spans="1:10" x14ac:dyDescent="0.25">
      <c r="A130">
        <v>9.5</v>
      </c>
      <c r="B130">
        <v>8.5</v>
      </c>
      <c r="C130">
        <v>45</v>
      </c>
      <c r="D130">
        <v>0</v>
      </c>
      <c r="E130">
        <v>1</v>
      </c>
      <c r="F130">
        <v>152.39099999999999</v>
      </c>
      <c r="G130" s="4">
        <v>142.13261413574219</v>
      </c>
      <c r="H130">
        <f>Table1[[#This Row],[Incident angle]]*PI()/180</f>
        <v>0.78539816339744828</v>
      </c>
      <c r="I130">
        <f>Table1[[#This Row],[Perpendicular standoff distance]]/COS(Table1[[#This Row],[Angle in radian]])</f>
        <v>12.020815280171307</v>
      </c>
      <c r="J130">
        <f>Table1[[#This Row],[Slant dis]]/(Table1[[#This Row],[Explosive mass]]^(1/3))</f>
        <v>5.6757865577094568</v>
      </c>
    </row>
    <row r="131" spans="1:10" x14ac:dyDescent="0.25">
      <c r="A131">
        <v>17.5</v>
      </c>
      <c r="B131">
        <v>18.5</v>
      </c>
      <c r="C131">
        <v>0</v>
      </c>
      <c r="D131">
        <v>0</v>
      </c>
      <c r="E131">
        <v>1</v>
      </c>
      <c r="F131">
        <v>135.411</v>
      </c>
      <c r="G131" s="4">
        <v>141.47935485839841</v>
      </c>
      <c r="H131">
        <f>Table1[[#This Row],[Incident angle]]*PI()/180</f>
        <v>0</v>
      </c>
      <c r="I131">
        <f>Table1[[#This Row],[Perpendicular standoff distance]]/COS(Table1[[#This Row],[Angle in radian]])</f>
        <v>18.5</v>
      </c>
      <c r="J131">
        <f>Table1[[#This Row],[Slant dis]]/(Table1[[#This Row],[Explosive mass]]^(1/3))</f>
        <v>7.1256701065504613</v>
      </c>
    </row>
    <row r="132" spans="1:10" x14ac:dyDescent="0.25">
      <c r="A132">
        <v>3.5</v>
      </c>
      <c r="B132">
        <v>6.5</v>
      </c>
      <c r="C132">
        <v>45</v>
      </c>
      <c r="D132">
        <v>1</v>
      </c>
      <c r="E132">
        <v>0</v>
      </c>
      <c r="F132">
        <v>146.923</v>
      </c>
      <c r="G132" s="4">
        <v>141.08146667480469</v>
      </c>
      <c r="H132">
        <f>Table1[[#This Row],[Incident angle]]*PI()/180</f>
        <v>0.78539816339744828</v>
      </c>
      <c r="I132">
        <f>Table1[[#This Row],[Perpendicular standoff distance]]/COS(Table1[[#This Row],[Angle in radian]])</f>
        <v>9.1923881554251174</v>
      </c>
      <c r="J132">
        <f>Table1[[#This Row],[Slant dis]]/(Table1[[#This Row],[Explosive mass]]^(1/3))</f>
        <v>6.0544171374943083</v>
      </c>
    </row>
    <row r="133" spans="1:10" x14ac:dyDescent="0.25">
      <c r="A133">
        <v>5.5</v>
      </c>
      <c r="B133">
        <v>12.5</v>
      </c>
      <c r="C133">
        <v>15</v>
      </c>
      <c r="D133">
        <v>1</v>
      </c>
      <c r="E133">
        <v>0</v>
      </c>
      <c r="F133">
        <v>135.94900000000001</v>
      </c>
      <c r="G133" s="4">
        <v>140.99713134765619</v>
      </c>
      <c r="H133">
        <f>Table1[[#This Row],[Incident angle]]*PI()/180</f>
        <v>0.26179938779914941</v>
      </c>
      <c r="I133">
        <f>Table1[[#This Row],[Perpendicular standoff distance]]/COS(Table1[[#This Row],[Angle in radian]])</f>
        <v>12.940952255126037</v>
      </c>
      <c r="J133">
        <f>Table1[[#This Row],[Slant dis]]/(Table1[[#This Row],[Explosive mass]]^(1/3))</f>
        <v>7.331260842242532</v>
      </c>
    </row>
    <row r="134" spans="1:10" x14ac:dyDescent="0.25">
      <c r="A134">
        <v>7.5</v>
      </c>
      <c r="B134">
        <v>10.5</v>
      </c>
      <c r="C134">
        <v>30</v>
      </c>
      <c r="D134">
        <v>1</v>
      </c>
      <c r="E134">
        <v>0</v>
      </c>
      <c r="F134">
        <v>148.90100000000001</v>
      </c>
      <c r="G134" s="4">
        <v>140.9646301269531</v>
      </c>
      <c r="H134">
        <f>Table1[[#This Row],[Incident angle]]*PI()/180</f>
        <v>0.52359877559829882</v>
      </c>
      <c r="I134">
        <f>Table1[[#This Row],[Perpendicular standoff distance]]/COS(Table1[[#This Row],[Angle in radian]])</f>
        <v>12.124355652982141</v>
      </c>
      <c r="J134">
        <f>Table1[[#This Row],[Slant dis]]/(Table1[[#This Row],[Explosive mass]]^(1/3))</f>
        <v>6.1940053990495407</v>
      </c>
    </row>
    <row r="135" spans="1:10" x14ac:dyDescent="0.25">
      <c r="A135">
        <v>13.5</v>
      </c>
      <c r="B135">
        <v>18.5</v>
      </c>
      <c r="C135">
        <v>0</v>
      </c>
      <c r="D135">
        <v>1</v>
      </c>
      <c r="E135">
        <v>0</v>
      </c>
      <c r="F135">
        <v>134.523</v>
      </c>
      <c r="G135" s="4">
        <v>140.36430358886719</v>
      </c>
      <c r="H135">
        <f>Table1[[#This Row],[Incident angle]]*PI()/180</f>
        <v>0</v>
      </c>
      <c r="I135">
        <f>Table1[[#This Row],[Perpendicular standoff distance]]/COS(Table1[[#This Row],[Angle in radian]])</f>
        <v>18.5</v>
      </c>
      <c r="J135">
        <f>Table1[[#This Row],[Slant dis]]/(Table1[[#This Row],[Explosive mass]]^(1/3))</f>
        <v>7.7695131410183853</v>
      </c>
    </row>
    <row r="136" spans="1:10" x14ac:dyDescent="0.25">
      <c r="A136">
        <v>15.5</v>
      </c>
      <c r="B136">
        <v>16.5</v>
      </c>
      <c r="C136">
        <v>15</v>
      </c>
      <c r="D136">
        <v>1</v>
      </c>
      <c r="E136">
        <v>0</v>
      </c>
      <c r="F136">
        <v>142.499</v>
      </c>
      <c r="G136" s="4">
        <v>139.97328186035159</v>
      </c>
      <c r="H136">
        <f>Table1[[#This Row],[Incident angle]]*PI()/180</f>
        <v>0.26179938779914941</v>
      </c>
      <c r="I136">
        <f>Table1[[#This Row],[Perpendicular standoff distance]]/COS(Table1[[#This Row],[Angle in radian]])</f>
        <v>17.082056976766371</v>
      </c>
      <c r="J136">
        <f>Table1[[#This Row],[Slant dis]]/(Table1[[#This Row],[Explosive mass]]^(1/3))</f>
        <v>6.8511414381277733</v>
      </c>
    </row>
    <row r="137" spans="1:10" x14ac:dyDescent="0.25">
      <c r="A137">
        <v>13.5</v>
      </c>
      <c r="B137">
        <v>8.5</v>
      </c>
      <c r="C137">
        <v>60</v>
      </c>
      <c r="D137">
        <v>1</v>
      </c>
      <c r="E137">
        <v>0</v>
      </c>
      <c r="F137">
        <v>135.74299999999999</v>
      </c>
      <c r="G137" s="4">
        <v>139.50761413574219</v>
      </c>
      <c r="H137">
        <f>Table1[[#This Row],[Incident angle]]*PI()/180</f>
        <v>1.0471975511965976</v>
      </c>
      <c r="I137">
        <f>Table1[[#This Row],[Perpendicular standoff distance]]/COS(Table1[[#This Row],[Angle in radian]])</f>
        <v>16.999999999999996</v>
      </c>
      <c r="J137">
        <f>Table1[[#This Row],[Slant dis]]/(Table1[[#This Row],[Explosive mass]]^(1/3))</f>
        <v>7.1395526160709473</v>
      </c>
    </row>
    <row r="138" spans="1:10" x14ac:dyDescent="0.25">
      <c r="A138">
        <v>19.5</v>
      </c>
      <c r="B138">
        <v>18.5</v>
      </c>
      <c r="C138">
        <v>15</v>
      </c>
      <c r="D138">
        <v>0</v>
      </c>
      <c r="E138">
        <v>1</v>
      </c>
      <c r="F138">
        <v>137.24299999999999</v>
      </c>
      <c r="G138" s="4">
        <v>138.8009948730469</v>
      </c>
      <c r="H138">
        <f>Table1[[#This Row],[Incident angle]]*PI()/180</f>
        <v>0.26179938779914941</v>
      </c>
      <c r="I138">
        <f>Table1[[#This Row],[Perpendicular standoff distance]]/COS(Table1[[#This Row],[Angle in radian]])</f>
        <v>19.152609337586536</v>
      </c>
      <c r="J138">
        <f>Table1[[#This Row],[Slant dis]]/(Table1[[#This Row],[Explosive mass]]^(1/3))</f>
        <v>7.1156800660564343</v>
      </c>
    </row>
    <row r="139" spans="1:10" x14ac:dyDescent="0.25">
      <c r="A139">
        <v>19.5</v>
      </c>
      <c r="B139">
        <v>20</v>
      </c>
      <c r="C139">
        <v>15</v>
      </c>
      <c r="D139">
        <v>0</v>
      </c>
      <c r="E139">
        <v>1</v>
      </c>
      <c r="F139">
        <v>133.16800000000001</v>
      </c>
      <c r="G139" s="4">
        <v>138.3916015625</v>
      </c>
      <c r="H139">
        <f>Table1[[#This Row],[Incident angle]]*PI()/180</f>
        <v>0.26179938779914941</v>
      </c>
      <c r="I139">
        <f>Table1[[#This Row],[Perpendicular standoff distance]]/COS(Table1[[#This Row],[Angle in radian]])</f>
        <v>20.705523608201659</v>
      </c>
      <c r="J139">
        <f>Table1[[#This Row],[Slant dis]]/(Table1[[#This Row],[Explosive mass]]^(1/3))</f>
        <v>7.6926270984393881</v>
      </c>
    </row>
    <row r="140" spans="1:10" x14ac:dyDescent="0.25">
      <c r="A140">
        <v>0.5</v>
      </c>
      <c r="B140">
        <v>6.5</v>
      </c>
      <c r="C140">
        <v>0</v>
      </c>
      <c r="D140">
        <v>0</v>
      </c>
      <c r="E140">
        <v>1</v>
      </c>
      <c r="F140">
        <v>129.917</v>
      </c>
      <c r="G140" s="4">
        <v>138.2123107910156</v>
      </c>
      <c r="H140">
        <f>Table1[[#This Row],[Incident angle]]*PI()/180</f>
        <v>0</v>
      </c>
      <c r="I140">
        <f>Table1[[#This Row],[Perpendicular standoff distance]]/COS(Table1[[#This Row],[Angle in radian]])</f>
        <v>6.5</v>
      </c>
      <c r="J140">
        <f>Table1[[#This Row],[Slant dis]]/(Table1[[#This Row],[Explosive mass]]^(1/3))</f>
        <v>8.1894868243166759</v>
      </c>
    </row>
    <row r="141" spans="1:10" x14ac:dyDescent="0.25">
      <c r="A141">
        <v>19.5</v>
      </c>
      <c r="B141">
        <v>12.5</v>
      </c>
      <c r="C141">
        <v>45</v>
      </c>
      <c r="D141">
        <v>0</v>
      </c>
      <c r="E141">
        <v>1</v>
      </c>
      <c r="F141">
        <v>143.28899999999999</v>
      </c>
      <c r="G141" s="4">
        <v>137.96922302246091</v>
      </c>
      <c r="H141">
        <f>Table1[[#This Row],[Incident angle]]*PI()/180</f>
        <v>0.78539816339744828</v>
      </c>
      <c r="I141">
        <f>Table1[[#This Row],[Perpendicular standoff distance]]/COS(Table1[[#This Row],[Angle in radian]])</f>
        <v>17.677669529663685</v>
      </c>
      <c r="J141">
        <f>Table1[[#This Row],[Slant dis]]/(Table1[[#This Row],[Explosive mass]]^(1/3))</f>
        <v>6.5677025239429865</v>
      </c>
    </row>
    <row r="142" spans="1:10" x14ac:dyDescent="0.25">
      <c r="A142">
        <v>21.5</v>
      </c>
      <c r="B142">
        <v>8.5</v>
      </c>
      <c r="C142">
        <v>60</v>
      </c>
      <c r="D142">
        <v>0</v>
      </c>
      <c r="E142">
        <v>1</v>
      </c>
      <c r="F142">
        <v>144.22499999999999</v>
      </c>
      <c r="G142" s="4">
        <v>137.8585510253906</v>
      </c>
      <c r="H142">
        <f>Table1[[#This Row],[Incident angle]]*PI()/180</f>
        <v>1.0471975511965976</v>
      </c>
      <c r="I142">
        <f>Table1[[#This Row],[Perpendicular standoff distance]]/COS(Table1[[#This Row],[Angle in radian]])</f>
        <v>16.999999999999996</v>
      </c>
      <c r="J142">
        <f>Table1[[#This Row],[Slant dis]]/(Table1[[#This Row],[Explosive mass]]^(1/3))</f>
        <v>6.113680911796969</v>
      </c>
    </row>
    <row r="143" spans="1:10" x14ac:dyDescent="0.25">
      <c r="A143">
        <v>1.5</v>
      </c>
      <c r="B143">
        <v>4.5</v>
      </c>
      <c r="C143">
        <v>45</v>
      </c>
      <c r="D143">
        <v>1</v>
      </c>
      <c r="E143">
        <v>0</v>
      </c>
      <c r="F143">
        <v>157.80099999999999</v>
      </c>
      <c r="G143" s="4">
        <v>136.76832580566409</v>
      </c>
      <c r="H143">
        <f>Table1[[#This Row],[Incident angle]]*PI()/180</f>
        <v>0.78539816339744828</v>
      </c>
      <c r="I143">
        <f>Table1[[#This Row],[Perpendicular standoff distance]]/COS(Table1[[#This Row],[Angle in radian]])</f>
        <v>6.3639610306789276</v>
      </c>
      <c r="J143">
        <f>Table1[[#This Row],[Slant dis]]/(Table1[[#This Row],[Explosive mass]]^(1/3))</f>
        <v>5.5594320347441935</v>
      </c>
    </row>
    <row r="144" spans="1:10" x14ac:dyDescent="0.25">
      <c r="A144">
        <v>1.5</v>
      </c>
      <c r="B144">
        <v>8.5</v>
      </c>
      <c r="C144">
        <v>0</v>
      </c>
      <c r="D144">
        <v>1</v>
      </c>
      <c r="E144">
        <v>0</v>
      </c>
      <c r="F144">
        <v>132.446</v>
      </c>
      <c r="G144" s="4">
        <v>136.76179504394531</v>
      </c>
      <c r="H144">
        <f>Table1[[#This Row],[Incident angle]]*PI()/180</f>
        <v>0</v>
      </c>
      <c r="I144">
        <f>Table1[[#This Row],[Perpendicular standoff distance]]/COS(Table1[[#This Row],[Angle in radian]])</f>
        <v>8.5</v>
      </c>
      <c r="J144">
        <f>Table1[[#This Row],[Slant dis]]/(Table1[[#This Row],[Explosive mass]]^(1/3))</f>
        <v>7.4254339502585402</v>
      </c>
    </row>
    <row r="145" spans="1:10" x14ac:dyDescent="0.25">
      <c r="A145">
        <v>11.5</v>
      </c>
      <c r="B145">
        <v>18.5</v>
      </c>
      <c r="C145">
        <v>0</v>
      </c>
      <c r="D145">
        <v>0</v>
      </c>
      <c r="E145">
        <v>1</v>
      </c>
      <c r="F145">
        <v>130.215</v>
      </c>
      <c r="G145" s="4">
        <v>136.67974853515619</v>
      </c>
      <c r="H145">
        <f>Table1[[#This Row],[Incident angle]]*PI()/180</f>
        <v>0</v>
      </c>
      <c r="I145">
        <f>Table1[[#This Row],[Perpendicular standoff distance]]/COS(Table1[[#This Row],[Angle in radian]])</f>
        <v>18.5</v>
      </c>
      <c r="J145">
        <f>Table1[[#This Row],[Slant dis]]/(Table1[[#This Row],[Explosive mass]]^(1/3))</f>
        <v>8.1960723156860649</v>
      </c>
    </row>
    <row r="146" spans="1:10" x14ac:dyDescent="0.25">
      <c r="A146">
        <v>9.5</v>
      </c>
      <c r="B146">
        <v>14.5</v>
      </c>
      <c r="C146">
        <v>15</v>
      </c>
      <c r="D146">
        <v>0</v>
      </c>
      <c r="E146">
        <v>1</v>
      </c>
      <c r="F146">
        <v>135.83199999999999</v>
      </c>
      <c r="G146" s="4">
        <v>136.5747985839844</v>
      </c>
      <c r="H146">
        <f>Table1[[#This Row],[Incident angle]]*PI()/180</f>
        <v>0.26179938779914941</v>
      </c>
      <c r="I146">
        <f>Table1[[#This Row],[Perpendicular standoff distance]]/COS(Table1[[#This Row],[Angle in radian]])</f>
        <v>15.011504615946205</v>
      </c>
      <c r="J146">
        <f>Table1[[#This Row],[Slant dis]]/(Table1[[#This Row],[Explosive mass]]^(1/3))</f>
        <v>7.0878799918608122</v>
      </c>
    </row>
    <row r="147" spans="1:10" x14ac:dyDescent="0.25">
      <c r="A147">
        <v>19.5</v>
      </c>
      <c r="B147">
        <v>16.5</v>
      </c>
      <c r="C147">
        <v>30</v>
      </c>
      <c r="D147">
        <v>0</v>
      </c>
      <c r="E147">
        <v>1</v>
      </c>
      <c r="F147">
        <v>138.261</v>
      </c>
      <c r="G147" s="4">
        <v>136.0351257324219</v>
      </c>
      <c r="H147">
        <f>Table1[[#This Row],[Incident angle]]*PI()/180</f>
        <v>0.52359877559829882</v>
      </c>
      <c r="I147">
        <f>Table1[[#This Row],[Perpendicular standoff distance]]/COS(Table1[[#This Row],[Angle in radian]])</f>
        <v>19.05255888325765</v>
      </c>
      <c r="J147">
        <f>Table1[[#This Row],[Slant dis]]/(Table1[[#This Row],[Explosive mass]]^(1/3))</f>
        <v>7.0785087850617971</v>
      </c>
    </row>
    <row r="148" spans="1:10" x14ac:dyDescent="0.25">
      <c r="A148">
        <v>15.5</v>
      </c>
      <c r="B148">
        <v>20</v>
      </c>
      <c r="C148">
        <v>15</v>
      </c>
      <c r="D148">
        <v>1</v>
      </c>
      <c r="E148">
        <v>0</v>
      </c>
      <c r="F148">
        <v>131.33000000000001</v>
      </c>
      <c r="G148" s="4">
        <v>135.20115661621091</v>
      </c>
      <c r="H148">
        <f>Table1[[#This Row],[Incident angle]]*PI()/180</f>
        <v>0.26179938779914941</v>
      </c>
      <c r="I148">
        <f>Table1[[#This Row],[Perpendicular standoff distance]]/COS(Table1[[#This Row],[Angle in radian]])</f>
        <v>20.705523608201659</v>
      </c>
      <c r="J148">
        <f>Table1[[#This Row],[Slant dis]]/(Table1[[#This Row],[Explosive mass]]^(1/3))</f>
        <v>8.3044138643973007</v>
      </c>
    </row>
    <row r="149" spans="1:10" x14ac:dyDescent="0.25">
      <c r="A149">
        <v>21.5</v>
      </c>
      <c r="B149">
        <v>20</v>
      </c>
      <c r="C149">
        <v>30</v>
      </c>
      <c r="D149">
        <v>0</v>
      </c>
      <c r="E149">
        <v>1</v>
      </c>
      <c r="F149">
        <v>128.458</v>
      </c>
      <c r="G149" s="4">
        <v>133.93766784667969</v>
      </c>
      <c r="H149">
        <f>Table1[[#This Row],[Incident angle]]*PI()/180</f>
        <v>0.52359877559829882</v>
      </c>
      <c r="I149">
        <f>Table1[[#This Row],[Perpendicular standoff distance]]/COS(Table1[[#This Row],[Angle in radian]])</f>
        <v>23.094010767585029</v>
      </c>
      <c r="J149">
        <f>Table1[[#This Row],[Slant dis]]/(Table1[[#This Row],[Explosive mass]]^(1/3))</f>
        <v>8.3052595768598998</v>
      </c>
    </row>
    <row r="150" spans="1:10" x14ac:dyDescent="0.25">
      <c r="A150">
        <v>5.5</v>
      </c>
      <c r="B150">
        <v>12.5</v>
      </c>
      <c r="C150">
        <v>0</v>
      </c>
      <c r="D150">
        <v>0</v>
      </c>
      <c r="E150">
        <v>1</v>
      </c>
      <c r="F150">
        <v>135.81899999999999</v>
      </c>
      <c r="G150" s="4">
        <v>133.51017761230469</v>
      </c>
      <c r="H150">
        <f>Table1[[#This Row],[Incident angle]]*PI()/180</f>
        <v>0</v>
      </c>
      <c r="I150">
        <f>Table1[[#This Row],[Perpendicular standoff distance]]/COS(Table1[[#This Row],[Angle in radian]])</f>
        <v>12.5</v>
      </c>
      <c r="J150">
        <f>Table1[[#This Row],[Slant dis]]/(Table1[[#This Row],[Explosive mass]]^(1/3))</f>
        <v>7.0814541867838097</v>
      </c>
    </row>
    <row r="151" spans="1:10" x14ac:dyDescent="0.25">
      <c r="A151">
        <v>7.5</v>
      </c>
      <c r="B151">
        <v>14.5</v>
      </c>
      <c r="C151">
        <v>15</v>
      </c>
      <c r="D151">
        <v>0</v>
      </c>
      <c r="E151">
        <v>1</v>
      </c>
      <c r="F151">
        <v>133.43700000000001</v>
      </c>
      <c r="G151" s="4">
        <v>133.4710693359375</v>
      </c>
      <c r="H151">
        <f>Table1[[#This Row],[Incident angle]]*PI()/180</f>
        <v>0.26179938779914941</v>
      </c>
      <c r="I151">
        <f>Table1[[#This Row],[Perpendicular standoff distance]]/COS(Table1[[#This Row],[Angle in radian]])</f>
        <v>15.011504615946205</v>
      </c>
      <c r="J151">
        <f>Table1[[#This Row],[Slant dis]]/(Table1[[#This Row],[Explosive mass]]^(1/3))</f>
        <v>7.6689717210792923</v>
      </c>
    </row>
    <row r="152" spans="1:10" x14ac:dyDescent="0.25">
      <c r="A152">
        <v>13.5</v>
      </c>
      <c r="B152">
        <v>20</v>
      </c>
      <c r="C152">
        <v>15</v>
      </c>
      <c r="D152">
        <v>0</v>
      </c>
      <c r="E152">
        <v>1</v>
      </c>
      <c r="F152">
        <v>126.779</v>
      </c>
      <c r="G152" s="4">
        <v>131.98179626464841</v>
      </c>
      <c r="H152">
        <f>Table1[[#This Row],[Incident angle]]*PI()/180</f>
        <v>0.26179938779914941</v>
      </c>
      <c r="I152">
        <f>Table1[[#This Row],[Perpendicular standoff distance]]/COS(Table1[[#This Row],[Angle in radian]])</f>
        <v>20.705523608201659</v>
      </c>
      <c r="J152">
        <f>Table1[[#This Row],[Slant dis]]/(Table1[[#This Row],[Explosive mass]]^(1/3))</f>
        <v>8.6957750143561725</v>
      </c>
    </row>
    <row r="153" spans="1:10" x14ac:dyDescent="0.25">
      <c r="A153">
        <v>9.5</v>
      </c>
      <c r="B153">
        <v>16.5</v>
      </c>
      <c r="C153">
        <v>15</v>
      </c>
      <c r="D153">
        <v>1</v>
      </c>
      <c r="E153">
        <v>0</v>
      </c>
      <c r="F153">
        <v>131.88900000000001</v>
      </c>
      <c r="G153" s="4">
        <v>131.92308044433591</v>
      </c>
      <c r="H153">
        <f>Table1[[#This Row],[Incident angle]]*PI()/180</f>
        <v>0.26179938779914941</v>
      </c>
      <c r="I153">
        <f>Table1[[#This Row],[Perpendicular standoff distance]]/COS(Table1[[#This Row],[Angle in radian]])</f>
        <v>17.082056976766371</v>
      </c>
      <c r="J153">
        <f>Table1[[#This Row],[Slant dis]]/(Table1[[#This Row],[Explosive mass]]^(1/3))</f>
        <v>8.0655186114278212</v>
      </c>
    </row>
    <row r="154" spans="1:10" x14ac:dyDescent="0.25">
      <c r="A154">
        <v>9.5</v>
      </c>
      <c r="B154">
        <v>20</v>
      </c>
      <c r="C154">
        <v>0</v>
      </c>
      <c r="D154">
        <v>0</v>
      </c>
      <c r="E154">
        <v>1</v>
      </c>
      <c r="F154">
        <v>123.33799999999999</v>
      </c>
      <c r="G154" s="4">
        <v>131.89537048339841</v>
      </c>
      <c r="H154">
        <f>Table1[[#This Row],[Incident angle]]*PI()/180</f>
        <v>0</v>
      </c>
      <c r="I154">
        <f>Table1[[#This Row],[Perpendicular standoff distance]]/COS(Table1[[#This Row],[Angle in radian]])</f>
        <v>20</v>
      </c>
      <c r="J154">
        <f>Table1[[#This Row],[Slant dis]]/(Table1[[#This Row],[Explosive mass]]^(1/3))</f>
        <v>9.4432639141736683</v>
      </c>
    </row>
    <row r="155" spans="1:10" x14ac:dyDescent="0.25">
      <c r="A155">
        <v>3.5</v>
      </c>
      <c r="B155">
        <v>10.5</v>
      </c>
      <c r="C155">
        <v>30</v>
      </c>
      <c r="D155">
        <v>0</v>
      </c>
      <c r="E155">
        <v>1</v>
      </c>
      <c r="F155">
        <v>131.51400000000001</v>
      </c>
      <c r="G155" s="4">
        <v>131.6831970214844</v>
      </c>
      <c r="H155">
        <f>Table1[[#This Row],[Incident angle]]*PI()/180</f>
        <v>0.52359877559829882</v>
      </c>
      <c r="I155">
        <f>Table1[[#This Row],[Perpendicular standoff distance]]/COS(Table1[[#This Row],[Angle in radian]])</f>
        <v>12.124355652982141</v>
      </c>
      <c r="J155">
        <f>Table1[[#This Row],[Slant dis]]/(Table1[[#This Row],[Explosive mass]]^(1/3))</f>
        <v>7.9855099029046919</v>
      </c>
    </row>
    <row r="156" spans="1:10" x14ac:dyDescent="0.25">
      <c r="A156">
        <v>5.5</v>
      </c>
      <c r="B156">
        <v>6.5</v>
      </c>
      <c r="C156">
        <v>60</v>
      </c>
      <c r="D156">
        <v>1</v>
      </c>
      <c r="E156">
        <v>0</v>
      </c>
      <c r="F156">
        <v>134.19999999999999</v>
      </c>
      <c r="G156" s="4">
        <v>131.17140197753909</v>
      </c>
      <c r="H156">
        <f>Table1[[#This Row],[Incident angle]]*PI()/180</f>
        <v>1.0471975511965976</v>
      </c>
      <c r="I156">
        <f>Table1[[#This Row],[Perpendicular standoff distance]]/COS(Table1[[#This Row],[Angle in radian]])</f>
        <v>12.999999999999996</v>
      </c>
      <c r="J156">
        <f>Table1[[#This Row],[Slant dis]]/(Table1[[#This Row],[Explosive mass]]^(1/3))</f>
        <v>7.3647123542551594</v>
      </c>
    </row>
    <row r="157" spans="1:10" x14ac:dyDescent="0.25">
      <c r="A157">
        <v>5.5</v>
      </c>
      <c r="B157">
        <v>14.5</v>
      </c>
      <c r="C157">
        <v>15</v>
      </c>
      <c r="D157">
        <v>0</v>
      </c>
      <c r="E157">
        <v>1</v>
      </c>
      <c r="F157">
        <v>127.56399999999999</v>
      </c>
      <c r="G157" s="4">
        <v>130.37193298339841</v>
      </c>
      <c r="H157">
        <f>Table1[[#This Row],[Incident angle]]*PI()/180</f>
        <v>0.26179938779914941</v>
      </c>
      <c r="I157">
        <f>Table1[[#This Row],[Perpendicular standoff distance]]/COS(Table1[[#This Row],[Angle in radian]])</f>
        <v>15.011504615946205</v>
      </c>
      <c r="J157">
        <f>Table1[[#This Row],[Slant dis]]/(Table1[[#This Row],[Explosive mass]]^(1/3))</f>
        <v>8.504262577001338</v>
      </c>
    </row>
    <row r="158" spans="1:10" x14ac:dyDescent="0.25">
      <c r="A158">
        <v>9.5</v>
      </c>
      <c r="B158">
        <v>20</v>
      </c>
      <c r="C158">
        <v>15</v>
      </c>
      <c r="D158">
        <v>1</v>
      </c>
      <c r="E158">
        <v>0</v>
      </c>
      <c r="F158">
        <v>123.47499999999999</v>
      </c>
      <c r="G158" s="4">
        <v>129.6269226074219</v>
      </c>
      <c r="H158">
        <f>Table1[[#This Row],[Incident angle]]*PI()/180</f>
        <v>0.26179938779914941</v>
      </c>
      <c r="I158">
        <f>Table1[[#This Row],[Perpendicular standoff distance]]/COS(Table1[[#This Row],[Angle in radian]])</f>
        <v>20.705523608201659</v>
      </c>
      <c r="J158">
        <f>Table1[[#This Row],[Slant dis]]/(Table1[[#This Row],[Explosive mass]]^(1/3))</f>
        <v>9.776386195670085</v>
      </c>
    </row>
    <row r="159" spans="1:10" x14ac:dyDescent="0.25">
      <c r="A159">
        <v>15.5</v>
      </c>
      <c r="B159">
        <v>16.5</v>
      </c>
      <c r="C159">
        <v>30</v>
      </c>
      <c r="D159">
        <v>0</v>
      </c>
      <c r="E159">
        <v>1</v>
      </c>
      <c r="F159">
        <v>134.221</v>
      </c>
      <c r="G159" s="4">
        <v>129.12074279785159</v>
      </c>
      <c r="H159">
        <f>Table1[[#This Row],[Incident angle]]*PI()/180</f>
        <v>0.52359877559829882</v>
      </c>
      <c r="I159">
        <f>Table1[[#This Row],[Perpendicular standoff distance]]/COS(Table1[[#This Row],[Angle in radian]])</f>
        <v>19.05255888325765</v>
      </c>
      <c r="J159">
        <f>Table1[[#This Row],[Slant dis]]/(Table1[[#This Row],[Explosive mass]]^(1/3))</f>
        <v>7.6414553496100996</v>
      </c>
    </row>
    <row r="160" spans="1:10" x14ac:dyDescent="0.25">
      <c r="A160">
        <v>7.5</v>
      </c>
      <c r="B160">
        <v>20</v>
      </c>
      <c r="C160">
        <v>0</v>
      </c>
      <c r="D160">
        <v>1</v>
      </c>
      <c r="E160">
        <v>0</v>
      </c>
      <c r="F160">
        <v>121.657</v>
      </c>
      <c r="G160" s="4">
        <v>128.84486389160159</v>
      </c>
      <c r="H160">
        <f>Table1[[#This Row],[Incident angle]]*PI()/180</f>
        <v>0</v>
      </c>
      <c r="I160">
        <f>Table1[[#This Row],[Perpendicular standoff distance]]/COS(Table1[[#This Row],[Angle in radian]])</f>
        <v>20</v>
      </c>
      <c r="J160">
        <f>Table1[[#This Row],[Slant dis]]/(Table1[[#This Row],[Explosive mass]]^(1/3))</f>
        <v>10.217459098580708</v>
      </c>
    </row>
    <row r="161" spans="1:10" x14ac:dyDescent="0.25">
      <c r="A161">
        <v>19.5</v>
      </c>
      <c r="B161">
        <v>14.5</v>
      </c>
      <c r="C161">
        <v>45</v>
      </c>
      <c r="D161">
        <v>0</v>
      </c>
      <c r="E161">
        <v>1</v>
      </c>
      <c r="F161">
        <v>134.18100000000001</v>
      </c>
      <c r="G161" s="4">
        <v>128.82023620605469</v>
      </c>
      <c r="H161">
        <f>Table1[[#This Row],[Incident angle]]*PI()/180</f>
        <v>0.78539816339744828</v>
      </c>
      <c r="I161">
        <f>Table1[[#This Row],[Perpendicular standoff distance]]/COS(Table1[[#This Row],[Angle in radian]])</f>
        <v>20.506096654409877</v>
      </c>
      <c r="J161">
        <f>Table1[[#This Row],[Slant dis]]/(Table1[[#This Row],[Explosive mass]]^(1/3))</f>
        <v>7.6185349277738652</v>
      </c>
    </row>
    <row r="162" spans="1:10" x14ac:dyDescent="0.25">
      <c r="A162">
        <v>23.5</v>
      </c>
      <c r="B162">
        <v>16.5</v>
      </c>
      <c r="C162">
        <v>45</v>
      </c>
      <c r="D162">
        <v>0</v>
      </c>
      <c r="E162">
        <v>1</v>
      </c>
      <c r="F162">
        <v>130.547</v>
      </c>
      <c r="G162" s="4">
        <v>128.76856994628909</v>
      </c>
      <c r="H162">
        <f>Table1[[#This Row],[Incident angle]]*PI()/180</f>
        <v>0.78539816339744828</v>
      </c>
      <c r="I162">
        <f>Table1[[#This Row],[Perpendicular standoff distance]]/COS(Table1[[#This Row],[Angle in radian]])</f>
        <v>23.334523779156068</v>
      </c>
      <c r="J162">
        <f>Table1[[#This Row],[Slant dis]]/(Table1[[#This Row],[Explosive mass]]^(1/3))</f>
        <v>8.1465986572290863</v>
      </c>
    </row>
    <row r="163" spans="1:10" x14ac:dyDescent="0.25">
      <c r="A163">
        <v>9.5</v>
      </c>
      <c r="B163">
        <v>14.5</v>
      </c>
      <c r="C163">
        <v>30</v>
      </c>
      <c r="D163">
        <v>1</v>
      </c>
      <c r="E163">
        <v>0</v>
      </c>
      <c r="F163">
        <v>132.98699999999999</v>
      </c>
      <c r="G163" s="4">
        <v>128.6470642089844</v>
      </c>
      <c r="H163">
        <f>Table1[[#This Row],[Incident angle]]*PI()/180</f>
        <v>0.52359877559829882</v>
      </c>
      <c r="I163">
        <f>Table1[[#This Row],[Perpendicular standoff distance]]/COS(Table1[[#This Row],[Angle in radian]])</f>
        <v>16.743157806499145</v>
      </c>
      <c r="J163">
        <f>Table1[[#This Row],[Slant dis]]/(Table1[[#This Row],[Explosive mass]]^(1/3))</f>
        <v>7.9055028961714262</v>
      </c>
    </row>
    <row r="164" spans="1:10" x14ac:dyDescent="0.25">
      <c r="A164">
        <v>5.5</v>
      </c>
      <c r="B164">
        <v>12.5</v>
      </c>
      <c r="C164">
        <v>30</v>
      </c>
      <c r="D164">
        <v>0</v>
      </c>
      <c r="E164">
        <v>1</v>
      </c>
      <c r="F164">
        <v>129.18600000000001</v>
      </c>
      <c r="G164" s="4">
        <v>127.9877471923828</v>
      </c>
      <c r="H164">
        <f>Table1[[#This Row],[Incident angle]]*PI()/180</f>
        <v>0.52359877559829882</v>
      </c>
      <c r="I164">
        <f>Table1[[#This Row],[Perpendicular standoff distance]]/COS(Table1[[#This Row],[Angle in radian]])</f>
        <v>14.433756729740644</v>
      </c>
      <c r="J164">
        <f>Table1[[#This Row],[Slant dis]]/(Table1[[#This Row],[Explosive mass]]^(1/3))</f>
        <v>8.1769589619872693</v>
      </c>
    </row>
    <row r="165" spans="1:10" x14ac:dyDescent="0.25">
      <c r="A165">
        <v>3.5</v>
      </c>
      <c r="B165">
        <v>12.5</v>
      </c>
      <c r="C165">
        <v>30</v>
      </c>
      <c r="D165">
        <v>1</v>
      </c>
      <c r="E165">
        <v>0</v>
      </c>
      <c r="F165">
        <v>124.464</v>
      </c>
      <c r="G165" s="4">
        <v>127.59091949462891</v>
      </c>
      <c r="H165">
        <f>Table1[[#This Row],[Incident angle]]*PI()/180</f>
        <v>0.52359877559829882</v>
      </c>
      <c r="I165">
        <f>Table1[[#This Row],[Perpendicular standoff distance]]/COS(Table1[[#This Row],[Angle in radian]])</f>
        <v>14.433756729740644</v>
      </c>
      <c r="J165">
        <f>Table1[[#This Row],[Slant dis]]/(Table1[[#This Row],[Explosive mass]]^(1/3))</f>
        <v>9.5065594082198714</v>
      </c>
    </row>
    <row r="166" spans="1:10" x14ac:dyDescent="0.25">
      <c r="A166">
        <v>13.5</v>
      </c>
      <c r="B166">
        <v>18.5</v>
      </c>
      <c r="C166">
        <v>30</v>
      </c>
      <c r="D166">
        <v>1</v>
      </c>
      <c r="E166">
        <v>0</v>
      </c>
      <c r="F166">
        <v>127.899</v>
      </c>
      <c r="G166" s="4">
        <v>126.2792892456055</v>
      </c>
      <c r="H166">
        <f>Table1[[#This Row],[Incident angle]]*PI()/180</f>
        <v>0.52359877559829882</v>
      </c>
      <c r="I166">
        <f>Table1[[#This Row],[Perpendicular standoff distance]]/COS(Table1[[#This Row],[Angle in radian]])</f>
        <v>21.361959960016151</v>
      </c>
      <c r="J166">
        <f>Table1[[#This Row],[Slant dis]]/(Table1[[#This Row],[Explosive mass]]^(1/3))</f>
        <v>8.9714610068785969</v>
      </c>
    </row>
    <row r="167" spans="1:10" x14ac:dyDescent="0.25">
      <c r="A167">
        <v>3.5</v>
      </c>
      <c r="B167">
        <v>12.5</v>
      </c>
      <c r="C167">
        <v>30</v>
      </c>
      <c r="D167">
        <v>0</v>
      </c>
      <c r="E167">
        <v>1</v>
      </c>
      <c r="F167">
        <v>124.395</v>
      </c>
      <c r="G167" s="4">
        <v>125.55796813964839</v>
      </c>
      <c r="H167">
        <f>Table1[[#This Row],[Incident angle]]*PI()/180</f>
        <v>0.52359877559829882</v>
      </c>
      <c r="I167">
        <f>Table1[[#This Row],[Perpendicular standoff distance]]/COS(Table1[[#This Row],[Angle in radian]])</f>
        <v>14.433756729740644</v>
      </c>
      <c r="J167">
        <f>Table1[[#This Row],[Slant dis]]/(Table1[[#This Row],[Explosive mass]]^(1/3))</f>
        <v>9.5065594082198714</v>
      </c>
    </row>
    <row r="168" spans="1:10" x14ac:dyDescent="0.25">
      <c r="A168">
        <v>1.5</v>
      </c>
      <c r="B168">
        <v>8.5</v>
      </c>
      <c r="C168">
        <v>30</v>
      </c>
      <c r="D168">
        <v>0</v>
      </c>
      <c r="E168">
        <v>1</v>
      </c>
      <c r="F168">
        <v>126.82899999999999</v>
      </c>
      <c r="G168" s="4">
        <v>125.3414688110352</v>
      </c>
      <c r="H168">
        <f>Table1[[#This Row],[Incident angle]]*PI()/180</f>
        <v>0.52359877559829882</v>
      </c>
      <c r="I168">
        <f>Table1[[#This Row],[Perpendicular standoff distance]]/COS(Table1[[#This Row],[Angle in radian]])</f>
        <v>9.8149545762236379</v>
      </c>
      <c r="J168">
        <f>Table1[[#This Row],[Slant dis]]/(Table1[[#This Row],[Explosive mass]]^(1/3))</f>
        <v>8.5741525800631084</v>
      </c>
    </row>
    <row r="169" spans="1:10" x14ac:dyDescent="0.25">
      <c r="A169">
        <v>5.5</v>
      </c>
      <c r="B169">
        <v>20</v>
      </c>
      <c r="C169">
        <v>15</v>
      </c>
      <c r="D169">
        <v>1</v>
      </c>
      <c r="E169">
        <v>0</v>
      </c>
      <c r="F169">
        <v>118.04</v>
      </c>
      <c r="G169" s="4">
        <v>125.0429611206055</v>
      </c>
      <c r="H169">
        <f>Table1[[#This Row],[Incident angle]]*PI()/180</f>
        <v>0.26179938779914941</v>
      </c>
      <c r="I169">
        <f>Table1[[#This Row],[Perpendicular standoff distance]]/COS(Table1[[#This Row],[Angle in radian]])</f>
        <v>20.705523608201659</v>
      </c>
      <c r="J169">
        <f>Table1[[#This Row],[Slant dis]]/(Table1[[#This Row],[Explosive mass]]^(1/3))</f>
        <v>11.730017347588051</v>
      </c>
    </row>
    <row r="170" spans="1:10" x14ac:dyDescent="0.25">
      <c r="A170">
        <v>3.5</v>
      </c>
      <c r="B170">
        <v>14.5</v>
      </c>
      <c r="C170">
        <v>0</v>
      </c>
      <c r="D170">
        <v>1</v>
      </c>
      <c r="E170">
        <v>0</v>
      </c>
      <c r="F170">
        <v>123.754</v>
      </c>
      <c r="G170" s="4">
        <v>124.63535308837891</v>
      </c>
      <c r="H170">
        <f>Table1[[#This Row],[Incident angle]]*PI()/180</f>
        <v>0</v>
      </c>
      <c r="I170">
        <f>Table1[[#This Row],[Perpendicular standoff distance]]/COS(Table1[[#This Row],[Angle in radian]])</f>
        <v>14.5</v>
      </c>
      <c r="J170">
        <f>Table1[[#This Row],[Slant dis]]/(Table1[[#This Row],[Explosive mass]]^(1/3))</f>
        <v>9.5501894621210681</v>
      </c>
    </row>
    <row r="171" spans="1:10" x14ac:dyDescent="0.25">
      <c r="A171">
        <v>5.5</v>
      </c>
      <c r="B171">
        <v>18.5</v>
      </c>
      <c r="C171">
        <v>15</v>
      </c>
      <c r="D171">
        <v>0</v>
      </c>
      <c r="E171">
        <v>1</v>
      </c>
      <c r="F171">
        <v>120.123</v>
      </c>
      <c r="G171" s="4">
        <v>124.5891647338867</v>
      </c>
      <c r="H171">
        <f>Table1[[#This Row],[Incident angle]]*PI()/180</f>
        <v>0.26179938779914941</v>
      </c>
      <c r="I171">
        <f>Table1[[#This Row],[Perpendicular standoff distance]]/COS(Table1[[#This Row],[Angle in radian]])</f>
        <v>19.152609337586536</v>
      </c>
      <c r="J171">
        <f>Table1[[#This Row],[Slant dis]]/(Table1[[#This Row],[Explosive mass]]^(1/3))</f>
        <v>10.850266046518948</v>
      </c>
    </row>
    <row r="172" spans="1:10" x14ac:dyDescent="0.25">
      <c r="A172">
        <v>0.5</v>
      </c>
      <c r="B172">
        <v>4.5</v>
      </c>
      <c r="C172">
        <v>45</v>
      </c>
      <c r="D172">
        <v>0</v>
      </c>
      <c r="E172">
        <v>1</v>
      </c>
      <c r="F172">
        <v>130.363</v>
      </c>
      <c r="G172" s="4">
        <v>124.0704650878906</v>
      </c>
      <c r="H172">
        <f>Table1[[#This Row],[Incident angle]]*PI()/180</f>
        <v>0.78539816339744828</v>
      </c>
      <c r="I172">
        <f>Table1[[#This Row],[Perpendicular standoff distance]]/COS(Table1[[#This Row],[Angle in radian]])</f>
        <v>6.3639610306789276</v>
      </c>
      <c r="J172">
        <f>Table1[[#This Row],[Slant dis]]/(Table1[[#This Row],[Explosive mass]]^(1/3))</f>
        <v>8.0180884632630534</v>
      </c>
    </row>
    <row r="173" spans="1:10" x14ac:dyDescent="0.25">
      <c r="A173">
        <v>23.5</v>
      </c>
      <c r="B173">
        <v>20</v>
      </c>
      <c r="C173">
        <v>45</v>
      </c>
      <c r="D173">
        <v>0</v>
      </c>
      <c r="E173">
        <v>1</v>
      </c>
      <c r="F173">
        <v>122.41</v>
      </c>
      <c r="G173" s="4">
        <v>123.961799621582</v>
      </c>
      <c r="H173">
        <f>Table1[[#This Row],[Incident angle]]*PI()/180</f>
        <v>0.78539816339744828</v>
      </c>
      <c r="I173">
        <f>Table1[[#This Row],[Perpendicular standoff distance]]/COS(Table1[[#This Row],[Angle in radian]])</f>
        <v>28.284271247461898</v>
      </c>
      <c r="J173">
        <f>Table1[[#This Row],[Slant dis]]/(Table1[[#This Row],[Explosive mass]]^(1/3))</f>
        <v>9.8746650390655581</v>
      </c>
    </row>
    <row r="174" spans="1:10" x14ac:dyDescent="0.25">
      <c r="A174">
        <v>19.5</v>
      </c>
      <c r="B174">
        <v>16.5</v>
      </c>
      <c r="C174">
        <v>45</v>
      </c>
      <c r="D174">
        <v>1</v>
      </c>
      <c r="E174">
        <v>0</v>
      </c>
      <c r="F174">
        <v>129.51499999999999</v>
      </c>
      <c r="G174" s="4">
        <v>123.5285568237305</v>
      </c>
      <c r="H174">
        <f>Table1[[#This Row],[Incident angle]]*PI()/180</f>
        <v>0.78539816339744828</v>
      </c>
      <c r="I174">
        <f>Table1[[#This Row],[Perpendicular standoff distance]]/COS(Table1[[#This Row],[Angle in radian]])</f>
        <v>23.334523779156068</v>
      </c>
      <c r="J174">
        <f>Table1[[#This Row],[Slant dis]]/(Table1[[#This Row],[Explosive mass]]^(1/3))</f>
        <v>8.6693673316047448</v>
      </c>
    </row>
    <row r="175" spans="1:10" x14ac:dyDescent="0.25">
      <c r="A175">
        <v>3.5</v>
      </c>
      <c r="B175">
        <v>16.5</v>
      </c>
      <c r="C175">
        <v>15</v>
      </c>
      <c r="D175">
        <v>1</v>
      </c>
      <c r="E175">
        <v>0</v>
      </c>
      <c r="F175">
        <v>119.342</v>
      </c>
      <c r="G175" s="4">
        <v>122.6777648925781</v>
      </c>
      <c r="H175">
        <f>Table1[[#This Row],[Incident angle]]*PI()/180</f>
        <v>0.26179938779914941</v>
      </c>
      <c r="I175">
        <f>Table1[[#This Row],[Perpendicular standoff distance]]/COS(Table1[[#This Row],[Angle in radian]])</f>
        <v>17.082056976766371</v>
      </c>
      <c r="J175">
        <f>Table1[[#This Row],[Slant dis]]/(Table1[[#This Row],[Explosive mass]]^(1/3))</f>
        <v>11.250819346956266</v>
      </c>
    </row>
    <row r="176" spans="1:10" x14ac:dyDescent="0.25">
      <c r="A176">
        <v>21.5</v>
      </c>
      <c r="B176">
        <v>20</v>
      </c>
      <c r="C176">
        <v>45</v>
      </c>
      <c r="D176">
        <v>0</v>
      </c>
      <c r="E176">
        <v>1</v>
      </c>
      <c r="F176">
        <v>120.395</v>
      </c>
      <c r="G176" s="4">
        <v>122.30938720703119</v>
      </c>
      <c r="H176">
        <f>Table1[[#This Row],[Incident angle]]*PI()/180</f>
        <v>0.78539816339744828</v>
      </c>
      <c r="I176">
        <f>Table1[[#This Row],[Perpendicular standoff distance]]/COS(Table1[[#This Row],[Angle in radian]])</f>
        <v>28.284271247461898</v>
      </c>
      <c r="J176">
        <f>Table1[[#This Row],[Slant dis]]/(Table1[[#This Row],[Explosive mass]]^(1/3))</f>
        <v>10.17182407233504</v>
      </c>
    </row>
    <row r="177" spans="1:10" x14ac:dyDescent="0.25">
      <c r="A177">
        <v>13.5</v>
      </c>
      <c r="B177">
        <v>10.5</v>
      </c>
      <c r="C177">
        <v>60</v>
      </c>
      <c r="D177">
        <v>0</v>
      </c>
      <c r="E177">
        <v>1</v>
      </c>
      <c r="F177">
        <v>123.39100000000001</v>
      </c>
      <c r="G177" s="4">
        <v>122.27923583984381</v>
      </c>
      <c r="H177">
        <f>Table1[[#This Row],[Incident angle]]*PI()/180</f>
        <v>1.0471975511965976</v>
      </c>
      <c r="I177">
        <f>Table1[[#This Row],[Perpendicular standoff distance]]/COS(Table1[[#This Row],[Angle in radian]])</f>
        <v>20.999999999999996</v>
      </c>
      <c r="J177">
        <f>Table1[[#This Row],[Slant dis]]/(Table1[[#This Row],[Explosive mass]]^(1/3))</f>
        <v>8.8194473492641112</v>
      </c>
    </row>
    <row r="178" spans="1:10" x14ac:dyDescent="0.25">
      <c r="A178">
        <v>3.5</v>
      </c>
      <c r="B178">
        <v>18.5</v>
      </c>
      <c r="C178">
        <v>15</v>
      </c>
      <c r="D178">
        <v>1</v>
      </c>
      <c r="E178">
        <v>0</v>
      </c>
      <c r="F178">
        <v>117.039</v>
      </c>
      <c r="G178" s="4">
        <v>121.9784469604492</v>
      </c>
      <c r="H178">
        <f>Table1[[#This Row],[Incident angle]]*PI()/180</f>
        <v>0.26179938779914941</v>
      </c>
      <c r="I178">
        <f>Table1[[#This Row],[Perpendicular standoff distance]]/COS(Table1[[#This Row],[Angle in radian]])</f>
        <v>19.152609337586536</v>
      </c>
      <c r="J178">
        <f>Table1[[#This Row],[Slant dis]]/(Table1[[#This Row],[Explosive mass]]^(1/3))</f>
        <v>12.614555025375207</v>
      </c>
    </row>
    <row r="179" spans="1:10" x14ac:dyDescent="0.25">
      <c r="A179">
        <v>3.5</v>
      </c>
      <c r="B179">
        <v>18.5</v>
      </c>
      <c r="C179">
        <v>0</v>
      </c>
      <c r="D179">
        <v>1</v>
      </c>
      <c r="E179">
        <v>0</v>
      </c>
      <c r="F179">
        <v>116.523</v>
      </c>
      <c r="G179" s="4">
        <v>121.84437561035161</v>
      </c>
      <c r="H179">
        <f>Table1[[#This Row],[Incident angle]]*PI()/180</f>
        <v>0</v>
      </c>
      <c r="I179">
        <f>Table1[[#This Row],[Perpendicular standoff distance]]/COS(Table1[[#This Row],[Angle in radian]])</f>
        <v>18.5</v>
      </c>
      <c r="J179">
        <f>Table1[[#This Row],[Slant dis]]/(Table1[[#This Row],[Explosive mass]]^(1/3))</f>
        <v>12.184724486154465</v>
      </c>
    </row>
    <row r="180" spans="1:10" x14ac:dyDescent="0.25">
      <c r="A180">
        <v>19.5</v>
      </c>
      <c r="B180">
        <v>20</v>
      </c>
      <c r="C180">
        <v>45</v>
      </c>
      <c r="D180">
        <v>1</v>
      </c>
      <c r="E180">
        <v>0</v>
      </c>
      <c r="F180">
        <v>121.774</v>
      </c>
      <c r="G180" s="4">
        <v>121.25620269775391</v>
      </c>
      <c r="H180">
        <f>Table1[[#This Row],[Incident angle]]*PI()/180</f>
        <v>0.78539816339744828</v>
      </c>
      <c r="I180">
        <f>Table1[[#This Row],[Perpendicular standoff distance]]/COS(Table1[[#This Row],[Angle in radian]])</f>
        <v>28.284271247461898</v>
      </c>
      <c r="J180">
        <f>Table1[[#This Row],[Slant dis]]/(Table1[[#This Row],[Explosive mass]]^(1/3))</f>
        <v>10.50832403830878</v>
      </c>
    </row>
    <row r="181" spans="1:10" x14ac:dyDescent="0.25">
      <c r="A181">
        <v>17.5</v>
      </c>
      <c r="B181">
        <v>12.5</v>
      </c>
      <c r="C181">
        <v>60</v>
      </c>
      <c r="D181">
        <v>0</v>
      </c>
      <c r="E181">
        <v>1</v>
      </c>
      <c r="F181">
        <v>120.65</v>
      </c>
      <c r="G181" s="4">
        <v>120.55686187744141</v>
      </c>
      <c r="H181">
        <f>Table1[[#This Row],[Incident angle]]*PI()/180</f>
        <v>1.0471975511965976</v>
      </c>
      <c r="I181">
        <f>Table1[[#This Row],[Perpendicular standoff distance]]/COS(Table1[[#This Row],[Angle in radian]])</f>
        <v>24.999999999999993</v>
      </c>
      <c r="J181">
        <f>Table1[[#This Row],[Slant dis]]/(Table1[[#This Row],[Explosive mass]]^(1/3))</f>
        <v>9.6292839277708904</v>
      </c>
    </row>
    <row r="182" spans="1:10" x14ac:dyDescent="0.25">
      <c r="A182">
        <v>7.5</v>
      </c>
      <c r="B182">
        <v>12.5</v>
      </c>
      <c r="C182">
        <v>45</v>
      </c>
      <c r="D182">
        <v>1</v>
      </c>
      <c r="E182">
        <v>0</v>
      </c>
      <c r="F182">
        <v>126.029</v>
      </c>
      <c r="G182" s="4">
        <v>120.3188171386719</v>
      </c>
      <c r="H182">
        <f>Table1[[#This Row],[Incident angle]]*PI()/180</f>
        <v>0.78539816339744828</v>
      </c>
      <c r="I182">
        <f>Table1[[#This Row],[Perpendicular standoff distance]]/COS(Table1[[#This Row],[Angle in radian]])</f>
        <v>17.677669529663685</v>
      </c>
      <c r="J182">
        <f>Table1[[#This Row],[Slant dis]]/(Table1[[#This Row],[Explosive mass]]^(1/3))</f>
        <v>9.0310432688782587</v>
      </c>
    </row>
    <row r="183" spans="1:10" x14ac:dyDescent="0.25">
      <c r="A183">
        <v>7.5</v>
      </c>
      <c r="B183">
        <v>18.5</v>
      </c>
      <c r="C183">
        <v>30</v>
      </c>
      <c r="D183">
        <v>0</v>
      </c>
      <c r="E183">
        <v>1</v>
      </c>
      <c r="F183">
        <v>119.818</v>
      </c>
      <c r="G183" s="4">
        <v>120.3168487548828</v>
      </c>
      <c r="H183">
        <f>Table1[[#This Row],[Incident angle]]*PI()/180</f>
        <v>0.52359877559829882</v>
      </c>
      <c r="I183">
        <f>Table1[[#This Row],[Perpendicular standoff distance]]/COS(Table1[[#This Row],[Angle in radian]])</f>
        <v>21.361959960016151</v>
      </c>
      <c r="J183">
        <f>Table1[[#This Row],[Slant dis]]/(Table1[[#This Row],[Explosive mass]]^(1/3))</f>
        <v>10.91324760784919</v>
      </c>
    </row>
    <row r="184" spans="1:10" x14ac:dyDescent="0.25">
      <c r="A184">
        <v>5.5</v>
      </c>
      <c r="B184">
        <v>18.5</v>
      </c>
      <c r="C184">
        <v>30</v>
      </c>
      <c r="D184">
        <v>1</v>
      </c>
      <c r="E184">
        <v>0</v>
      </c>
      <c r="F184">
        <v>117.733</v>
      </c>
      <c r="G184" s="4">
        <v>120.24827575683589</v>
      </c>
      <c r="H184">
        <f>Table1[[#This Row],[Incident angle]]*PI()/180</f>
        <v>0.52359877559829882</v>
      </c>
      <c r="I184">
        <f>Table1[[#This Row],[Perpendicular standoff distance]]/COS(Table1[[#This Row],[Angle in radian]])</f>
        <v>21.361959960016151</v>
      </c>
      <c r="J184">
        <f>Table1[[#This Row],[Slant dis]]/(Table1[[#This Row],[Explosive mass]]^(1/3))</f>
        <v>12.101899263741156</v>
      </c>
    </row>
    <row r="185" spans="1:10" x14ac:dyDescent="0.25">
      <c r="A185">
        <v>11.5</v>
      </c>
      <c r="B185">
        <v>10.5</v>
      </c>
      <c r="C185">
        <v>60</v>
      </c>
      <c r="D185">
        <v>0</v>
      </c>
      <c r="E185">
        <v>1</v>
      </c>
      <c r="F185">
        <v>122.93</v>
      </c>
      <c r="G185" s="4">
        <v>120.20981597900391</v>
      </c>
      <c r="H185">
        <f>Table1[[#This Row],[Incident angle]]*PI()/180</f>
        <v>1.0471975511965976</v>
      </c>
      <c r="I185">
        <f>Table1[[#This Row],[Perpendicular standoff distance]]/COS(Table1[[#This Row],[Angle in radian]])</f>
        <v>20.999999999999996</v>
      </c>
      <c r="J185">
        <f>Table1[[#This Row],[Slant dis]]/(Table1[[#This Row],[Explosive mass]]^(1/3))</f>
        <v>9.303649655643639</v>
      </c>
    </row>
    <row r="186" spans="1:10" x14ac:dyDescent="0.25">
      <c r="A186">
        <v>25</v>
      </c>
      <c r="B186">
        <v>20</v>
      </c>
      <c r="C186">
        <v>60</v>
      </c>
      <c r="D186">
        <v>1</v>
      </c>
      <c r="E186">
        <v>0</v>
      </c>
      <c r="F186">
        <v>113.492</v>
      </c>
      <c r="G186" s="4">
        <v>119.9479141235352</v>
      </c>
      <c r="H186">
        <f>Table1[[#This Row],[Incident angle]]*PI()/180</f>
        <v>1.0471975511965976</v>
      </c>
      <c r="I186">
        <f>Table1[[#This Row],[Perpendicular standoff distance]]/COS(Table1[[#This Row],[Angle in radian]])</f>
        <v>39.999999999999993</v>
      </c>
      <c r="J186">
        <f>Table1[[#This Row],[Slant dis]]/(Table1[[#This Row],[Explosive mass]]^(1/3))</f>
        <v>13.679807573413576</v>
      </c>
    </row>
    <row r="187" spans="1:10" x14ac:dyDescent="0.25">
      <c r="A187">
        <v>1.5</v>
      </c>
      <c r="B187">
        <v>12.5</v>
      </c>
      <c r="C187">
        <v>0</v>
      </c>
      <c r="D187">
        <v>1</v>
      </c>
      <c r="E187">
        <v>0</v>
      </c>
      <c r="F187">
        <v>119.188</v>
      </c>
      <c r="G187" s="4">
        <v>119.90216064453119</v>
      </c>
      <c r="H187">
        <f>Table1[[#This Row],[Incident angle]]*PI()/180</f>
        <v>0</v>
      </c>
      <c r="I187">
        <f>Table1[[#This Row],[Perpendicular standoff distance]]/COS(Table1[[#This Row],[Angle in radian]])</f>
        <v>12.5</v>
      </c>
      <c r="J187">
        <f>Table1[[#This Row],[Slant dis]]/(Table1[[#This Row],[Explosive mass]]^(1/3))</f>
        <v>10.919755809203735</v>
      </c>
    </row>
    <row r="188" spans="1:10" x14ac:dyDescent="0.25">
      <c r="A188">
        <v>0.5</v>
      </c>
      <c r="B188">
        <v>8.5</v>
      </c>
      <c r="C188">
        <v>30</v>
      </c>
      <c r="D188">
        <v>0</v>
      </c>
      <c r="E188">
        <v>1</v>
      </c>
      <c r="F188">
        <v>116.379</v>
      </c>
      <c r="G188" s="4">
        <v>119.35960388183589</v>
      </c>
      <c r="H188">
        <f>Table1[[#This Row],[Incident angle]]*PI()/180</f>
        <v>0.52359877559829882</v>
      </c>
      <c r="I188">
        <f>Table1[[#This Row],[Perpendicular standoff distance]]/COS(Table1[[#This Row],[Angle in radian]])</f>
        <v>9.8149545762236379</v>
      </c>
      <c r="J188">
        <f>Table1[[#This Row],[Slant dis]]/(Table1[[#This Row],[Explosive mass]]^(1/3))</f>
        <v>12.366067874346175</v>
      </c>
    </row>
    <row r="189" spans="1:10" x14ac:dyDescent="0.25">
      <c r="A189">
        <v>11.5</v>
      </c>
      <c r="B189">
        <v>14.5</v>
      </c>
      <c r="C189">
        <v>45</v>
      </c>
      <c r="D189">
        <v>1</v>
      </c>
      <c r="E189">
        <v>0</v>
      </c>
      <c r="F189">
        <v>125.979</v>
      </c>
      <c r="G189" s="4">
        <v>119.05983734130859</v>
      </c>
      <c r="H189">
        <f>Table1[[#This Row],[Incident angle]]*PI()/180</f>
        <v>0.78539816339744828</v>
      </c>
      <c r="I189">
        <f>Table1[[#This Row],[Perpendicular standoff distance]]/COS(Table1[[#This Row],[Angle in radian]])</f>
        <v>20.506096654409877</v>
      </c>
      <c r="J189">
        <f>Table1[[#This Row],[Slant dis]]/(Table1[[#This Row],[Explosive mass]]^(1/3))</f>
        <v>9.0848351941616983</v>
      </c>
    </row>
    <row r="190" spans="1:10" x14ac:dyDescent="0.25">
      <c r="A190">
        <v>5.5</v>
      </c>
      <c r="B190">
        <v>12.5</v>
      </c>
      <c r="C190">
        <v>45</v>
      </c>
      <c r="D190">
        <v>1</v>
      </c>
      <c r="E190">
        <v>0</v>
      </c>
      <c r="F190">
        <v>121.492</v>
      </c>
      <c r="G190" s="4">
        <v>118.1399230957031</v>
      </c>
      <c r="H190">
        <f>Table1[[#This Row],[Incident angle]]*PI()/180</f>
        <v>0.78539816339744828</v>
      </c>
      <c r="I190">
        <f>Table1[[#This Row],[Perpendicular standoff distance]]/COS(Table1[[#This Row],[Angle in radian]])</f>
        <v>17.677669529663685</v>
      </c>
      <c r="J190">
        <f>Table1[[#This Row],[Slant dis]]/(Table1[[#This Row],[Explosive mass]]^(1/3))</f>
        <v>10.014688552273398</v>
      </c>
    </row>
    <row r="191" spans="1:10" x14ac:dyDescent="0.25">
      <c r="A191">
        <v>17.5</v>
      </c>
      <c r="B191">
        <v>18.5</v>
      </c>
      <c r="C191">
        <v>45</v>
      </c>
      <c r="D191">
        <v>0</v>
      </c>
      <c r="E191">
        <v>1</v>
      </c>
      <c r="F191">
        <v>121.792</v>
      </c>
      <c r="G191" s="4">
        <v>118.0415344238281</v>
      </c>
      <c r="H191">
        <f>Table1[[#This Row],[Incident angle]]*PI()/180</f>
        <v>0.78539816339744828</v>
      </c>
      <c r="I191">
        <f>Table1[[#This Row],[Perpendicular standoff distance]]/COS(Table1[[#This Row],[Angle in radian]])</f>
        <v>26.162950903902257</v>
      </c>
      <c r="J191">
        <f>Table1[[#This Row],[Slant dis]]/(Table1[[#This Row],[Explosive mass]]^(1/3))</f>
        <v>10.077219305680199</v>
      </c>
    </row>
    <row r="192" spans="1:10" x14ac:dyDescent="0.25">
      <c r="A192">
        <v>25</v>
      </c>
      <c r="B192">
        <v>20</v>
      </c>
      <c r="C192">
        <v>60</v>
      </c>
      <c r="D192">
        <v>0</v>
      </c>
      <c r="E192">
        <v>1</v>
      </c>
      <c r="F192">
        <v>112.7</v>
      </c>
      <c r="G192" s="4">
        <v>117.916618347168</v>
      </c>
      <c r="H192">
        <f>Table1[[#This Row],[Incident angle]]*PI()/180</f>
        <v>1.0471975511965976</v>
      </c>
      <c r="I192">
        <f>Table1[[#This Row],[Perpendicular standoff distance]]/COS(Table1[[#This Row],[Angle in radian]])</f>
        <v>39.999999999999993</v>
      </c>
      <c r="J192">
        <f>Table1[[#This Row],[Slant dis]]/(Table1[[#This Row],[Explosive mass]]^(1/3))</f>
        <v>13.679807573413576</v>
      </c>
    </row>
    <row r="193" spans="1:10" x14ac:dyDescent="0.25">
      <c r="A193">
        <v>11.5</v>
      </c>
      <c r="B193">
        <v>14.5</v>
      </c>
      <c r="C193">
        <v>45</v>
      </c>
      <c r="D193">
        <v>0</v>
      </c>
      <c r="E193">
        <v>1</v>
      </c>
      <c r="F193">
        <v>125.919</v>
      </c>
      <c r="G193" s="4">
        <v>117.78720855712891</v>
      </c>
      <c r="H193">
        <f>Table1[[#This Row],[Incident angle]]*PI()/180</f>
        <v>0.78539816339744828</v>
      </c>
      <c r="I193">
        <f>Table1[[#This Row],[Perpendicular standoff distance]]/COS(Table1[[#This Row],[Angle in radian]])</f>
        <v>20.506096654409877</v>
      </c>
      <c r="J193">
        <f>Table1[[#This Row],[Slant dis]]/(Table1[[#This Row],[Explosive mass]]^(1/3))</f>
        <v>9.0848351941616983</v>
      </c>
    </row>
    <row r="194" spans="1:10" x14ac:dyDescent="0.25">
      <c r="A194">
        <v>0.5</v>
      </c>
      <c r="B194">
        <v>6.5</v>
      </c>
      <c r="C194">
        <v>45</v>
      </c>
      <c r="D194">
        <v>1</v>
      </c>
      <c r="E194">
        <v>0</v>
      </c>
      <c r="F194">
        <v>117.57299999999999</v>
      </c>
      <c r="G194" s="4">
        <v>117.19285583496089</v>
      </c>
      <c r="H194">
        <f>Table1[[#This Row],[Incident angle]]*PI()/180</f>
        <v>0.78539816339744828</v>
      </c>
      <c r="I194">
        <f>Table1[[#This Row],[Perpendicular standoff distance]]/COS(Table1[[#This Row],[Angle in radian]])</f>
        <v>9.1923881554251174</v>
      </c>
      <c r="J194">
        <f>Table1[[#This Row],[Slant dis]]/(Table1[[#This Row],[Explosive mass]]^(1/3))</f>
        <v>11.58168333582441</v>
      </c>
    </row>
    <row r="195" spans="1:10" x14ac:dyDescent="0.25">
      <c r="A195">
        <v>15.5</v>
      </c>
      <c r="B195">
        <v>18.5</v>
      </c>
      <c r="C195">
        <v>45</v>
      </c>
      <c r="D195">
        <v>1</v>
      </c>
      <c r="E195">
        <v>0</v>
      </c>
      <c r="F195">
        <v>121.798</v>
      </c>
      <c r="G195" s="4">
        <v>116.9284133911133</v>
      </c>
      <c r="H195">
        <f>Table1[[#This Row],[Incident angle]]*PI()/180</f>
        <v>0.78539816339744828</v>
      </c>
      <c r="I195">
        <f>Table1[[#This Row],[Perpendicular standoff distance]]/COS(Table1[[#This Row],[Angle in radian]])</f>
        <v>26.162950903902257</v>
      </c>
      <c r="J195">
        <f>Table1[[#This Row],[Slant dis]]/(Table1[[#This Row],[Explosive mass]]^(1/3))</f>
        <v>10.493237279633432</v>
      </c>
    </row>
    <row r="196" spans="1:10" x14ac:dyDescent="0.25">
      <c r="A196">
        <v>17.5</v>
      </c>
      <c r="B196">
        <v>14.5</v>
      </c>
      <c r="C196">
        <v>60</v>
      </c>
      <c r="D196">
        <v>1</v>
      </c>
      <c r="E196">
        <v>0</v>
      </c>
      <c r="F196">
        <v>117.20399999999999</v>
      </c>
      <c r="G196" s="4">
        <v>116.8620986938477</v>
      </c>
      <c r="H196">
        <f>Table1[[#This Row],[Incident angle]]*PI()/180</f>
        <v>1.0471975511965976</v>
      </c>
      <c r="I196">
        <f>Table1[[#This Row],[Perpendicular standoff distance]]/COS(Table1[[#This Row],[Angle in radian]])</f>
        <v>28.999999999999993</v>
      </c>
      <c r="J196">
        <f>Table1[[#This Row],[Slant dis]]/(Table1[[#This Row],[Explosive mass]]^(1/3))</f>
        <v>11.169969356214233</v>
      </c>
    </row>
    <row r="197" spans="1:10" x14ac:dyDescent="0.25">
      <c r="A197">
        <v>9.5</v>
      </c>
      <c r="B197">
        <v>20</v>
      </c>
      <c r="C197">
        <v>45</v>
      </c>
      <c r="D197">
        <v>1</v>
      </c>
      <c r="E197">
        <v>0</v>
      </c>
      <c r="F197">
        <v>114.71899999999999</v>
      </c>
      <c r="G197" s="4">
        <v>116.2043075561523</v>
      </c>
      <c r="H197">
        <f>Table1[[#This Row],[Incident angle]]*PI()/180</f>
        <v>0.78539816339744828</v>
      </c>
      <c r="I197">
        <f>Table1[[#This Row],[Perpendicular standoff distance]]/COS(Table1[[#This Row],[Angle in radian]])</f>
        <v>28.284271247461898</v>
      </c>
      <c r="J197">
        <f>Table1[[#This Row],[Slant dis]]/(Table1[[#This Row],[Explosive mass]]^(1/3))</f>
        <v>13.35479190049284</v>
      </c>
    </row>
    <row r="198" spans="1:10" x14ac:dyDescent="0.25">
      <c r="A198">
        <v>21.5</v>
      </c>
      <c r="B198">
        <v>20</v>
      </c>
      <c r="C198">
        <v>60</v>
      </c>
      <c r="D198">
        <v>1</v>
      </c>
      <c r="E198">
        <v>0</v>
      </c>
      <c r="F198">
        <v>111.492</v>
      </c>
      <c r="G198" s="4">
        <v>116.1002731323242</v>
      </c>
      <c r="H198">
        <f>Table1[[#This Row],[Incident angle]]*PI()/180</f>
        <v>1.0471975511965976</v>
      </c>
      <c r="I198">
        <f>Table1[[#This Row],[Perpendicular standoff distance]]/COS(Table1[[#This Row],[Angle in radian]])</f>
        <v>39.999999999999993</v>
      </c>
      <c r="J198">
        <f>Table1[[#This Row],[Slant dis]]/(Table1[[#This Row],[Explosive mass]]^(1/3))</f>
        <v>14.385131557169339</v>
      </c>
    </row>
    <row r="199" spans="1:10" x14ac:dyDescent="0.25">
      <c r="A199">
        <v>0.5</v>
      </c>
      <c r="B199">
        <v>10.5</v>
      </c>
      <c r="C199">
        <v>0</v>
      </c>
      <c r="D199">
        <v>1</v>
      </c>
      <c r="E199">
        <v>0</v>
      </c>
      <c r="F199">
        <v>115.877</v>
      </c>
      <c r="G199" s="4">
        <v>115.7202224731445</v>
      </c>
      <c r="H199">
        <f>Table1[[#This Row],[Incident angle]]*PI()/180</f>
        <v>0</v>
      </c>
      <c r="I199">
        <f>Table1[[#This Row],[Perpendicular standoff distance]]/COS(Table1[[#This Row],[Angle in radian]])</f>
        <v>10.5</v>
      </c>
      <c r="J199">
        <f>Table1[[#This Row],[Slant dis]]/(Table1[[#This Row],[Explosive mass]]^(1/3))</f>
        <v>13.229171023896168</v>
      </c>
    </row>
    <row r="200" spans="1:10" x14ac:dyDescent="0.25">
      <c r="A200">
        <v>13.5</v>
      </c>
      <c r="B200">
        <v>20</v>
      </c>
      <c r="C200">
        <v>45</v>
      </c>
      <c r="D200">
        <v>0</v>
      </c>
      <c r="E200">
        <v>1</v>
      </c>
      <c r="F200">
        <v>116.66500000000001</v>
      </c>
      <c r="G200" s="4">
        <v>115.6997451782227</v>
      </c>
      <c r="H200">
        <f>Table1[[#This Row],[Incident angle]]*PI()/180</f>
        <v>0.78539816339744828</v>
      </c>
      <c r="I200">
        <f>Table1[[#This Row],[Perpendicular standoff distance]]/COS(Table1[[#This Row],[Angle in radian]])</f>
        <v>28.284271247461898</v>
      </c>
      <c r="J200">
        <f>Table1[[#This Row],[Slant dis]]/(Table1[[#This Row],[Explosive mass]]^(1/3))</f>
        <v>11.878649575204523</v>
      </c>
    </row>
    <row r="201" spans="1:10" x14ac:dyDescent="0.25">
      <c r="A201">
        <v>13.5</v>
      </c>
      <c r="B201">
        <v>18.5</v>
      </c>
      <c r="C201">
        <v>45</v>
      </c>
      <c r="D201">
        <v>1</v>
      </c>
      <c r="E201">
        <v>0</v>
      </c>
      <c r="F201">
        <v>120.396</v>
      </c>
      <c r="G201" s="4">
        <v>115.3100204467773</v>
      </c>
      <c r="H201">
        <f>Table1[[#This Row],[Incident angle]]*PI()/180</f>
        <v>0.78539816339744828</v>
      </c>
      <c r="I201">
        <f>Table1[[#This Row],[Perpendicular standoff distance]]/COS(Table1[[#This Row],[Angle in radian]])</f>
        <v>26.162950903902257</v>
      </c>
      <c r="J201">
        <f>Table1[[#This Row],[Slant dis]]/(Table1[[#This Row],[Explosive mass]]^(1/3))</f>
        <v>10.987750857064185</v>
      </c>
    </row>
    <row r="202" spans="1:10" x14ac:dyDescent="0.25">
      <c r="A202">
        <v>11.5</v>
      </c>
      <c r="B202">
        <v>20</v>
      </c>
      <c r="C202">
        <v>45</v>
      </c>
      <c r="D202">
        <v>0</v>
      </c>
      <c r="E202">
        <v>1</v>
      </c>
      <c r="F202">
        <v>116.027</v>
      </c>
      <c r="G202" s="4">
        <v>115.12347412109381</v>
      </c>
      <c r="H202">
        <f>Table1[[#This Row],[Incident angle]]*PI()/180</f>
        <v>0.78539816339744828</v>
      </c>
      <c r="I202">
        <f>Table1[[#This Row],[Perpendicular standoff distance]]/COS(Table1[[#This Row],[Angle in radian]])</f>
        <v>28.284271247461898</v>
      </c>
      <c r="J202">
        <f>Table1[[#This Row],[Slant dis]]/(Table1[[#This Row],[Explosive mass]]^(1/3))</f>
        <v>12.530807164360963</v>
      </c>
    </row>
    <row r="203" spans="1:10" x14ac:dyDescent="0.25">
      <c r="A203">
        <v>9.5</v>
      </c>
      <c r="B203">
        <v>20</v>
      </c>
      <c r="C203">
        <v>45</v>
      </c>
      <c r="D203">
        <v>0</v>
      </c>
      <c r="E203">
        <v>1</v>
      </c>
      <c r="F203">
        <v>113.913</v>
      </c>
      <c r="G203" s="4">
        <v>114.70826721191411</v>
      </c>
      <c r="H203">
        <f>Table1[[#This Row],[Incident angle]]*PI()/180</f>
        <v>0.78539816339744828</v>
      </c>
      <c r="I203">
        <f>Table1[[#This Row],[Perpendicular standoff distance]]/COS(Table1[[#This Row],[Angle in radian]])</f>
        <v>28.284271247461898</v>
      </c>
      <c r="J203">
        <f>Table1[[#This Row],[Slant dis]]/(Table1[[#This Row],[Explosive mass]]^(1/3))</f>
        <v>13.35479190049284</v>
      </c>
    </row>
    <row r="204" spans="1:10" x14ac:dyDescent="0.25">
      <c r="A204">
        <v>7.5</v>
      </c>
      <c r="B204">
        <v>20</v>
      </c>
      <c r="C204">
        <v>45</v>
      </c>
      <c r="D204">
        <v>0</v>
      </c>
      <c r="E204">
        <v>1</v>
      </c>
      <c r="F204">
        <v>113.282</v>
      </c>
      <c r="G204" s="4">
        <v>114.37985992431641</v>
      </c>
      <c r="H204">
        <f>Table1[[#This Row],[Incident angle]]*PI()/180</f>
        <v>0.78539816339744828</v>
      </c>
      <c r="I204">
        <f>Table1[[#This Row],[Perpendicular standoff distance]]/COS(Table1[[#This Row],[Angle in radian]])</f>
        <v>28.284271247461898</v>
      </c>
      <c r="J204">
        <f>Table1[[#This Row],[Slant dis]]/(Table1[[#This Row],[Explosive mass]]^(1/3))</f>
        <v>14.449669230205215</v>
      </c>
    </row>
    <row r="205" spans="1:10" x14ac:dyDescent="0.25">
      <c r="A205">
        <v>17.5</v>
      </c>
      <c r="B205">
        <v>20</v>
      </c>
      <c r="C205">
        <v>60</v>
      </c>
      <c r="D205">
        <v>1</v>
      </c>
      <c r="E205">
        <v>0</v>
      </c>
      <c r="F205">
        <v>110.495</v>
      </c>
      <c r="G205" s="4">
        <v>114.0770645141602</v>
      </c>
      <c r="H205">
        <f>Table1[[#This Row],[Incident angle]]*PI()/180</f>
        <v>1.0471975511965976</v>
      </c>
      <c r="I205">
        <f>Table1[[#This Row],[Perpendicular standoff distance]]/COS(Table1[[#This Row],[Angle in radian]])</f>
        <v>39.999999999999993</v>
      </c>
      <c r="J205">
        <f>Table1[[#This Row],[Slant dis]]/(Table1[[#This Row],[Explosive mass]]^(1/3))</f>
        <v>15.406854284433427</v>
      </c>
    </row>
    <row r="206" spans="1:10" x14ac:dyDescent="0.25">
      <c r="A206">
        <v>5.5</v>
      </c>
      <c r="B206">
        <v>14.5</v>
      </c>
      <c r="C206">
        <v>45</v>
      </c>
      <c r="D206">
        <v>1</v>
      </c>
      <c r="E206">
        <v>0</v>
      </c>
      <c r="F206">
        <v>117.956</v>
      </c>
      <c r="G206" s="4">
        <v>114.0087966918945</v>
      </c>
      <c r="H206">
        <f>Table1[[#This Row],[Incident angle]]*PI()/180</f>
        <v>0.78539816339744828</v>
      </c>
      <c r="I206">
        <f>Table1[[#This Row],[Perpendicular standoff distance]]/COS(Table1[[#This Row],[Angle in radian]])</f>
        <v>20.506096654409877</v>
      </c>
      <c r="J206">
        <f>Table1[[#This Row],[Slant dis]]/(Table1[[#This Row],[Explosive mass]]^(1/3))</f>
        <v>11.617038720637144</v>
      </c>
    </row>
    <row r="207" spans="1:10" x14ac:dyDescent="0.25">
      <c r="A207">
        <v>0.5</v>
      </c>
      <c r="B207">
        <v>10.5</v>
      </c>
      <c r="C207">
        <v>30</v>
      </c>
      <c r="D207">
        <v>0</v>
      </c>
      <c r="E207">
        <v>1</v>
      </c>
      <c r="F207">
        <v>112.383</v>
      </c>
      <c r="G207" s="4">
        <v>113.97344970703119</v>
      </c>
      <c r="H207">
        <f>Table1[[#This Row],[Incident angle]]*PI()/180</f>
        <v>0.52359877559829882</v>
      </c>
      <c r="I207">
        <f>Table1[[#This Row],[Perpendicular standoff distance]]/COS(Table1[[#This Row],[Angle in radian]])</f>
        <v>12.124355652982141</v>
      </c>
      <c r="J207">
        <f>Table1[[#This Row],[Slant dis]]/(Table1[[#This Row],[Explosive mass]]^(1/3))</f>
        <v>15.275730903604098</v>
      </c>
    </row>
    <row r="208" spans="1:10" x14ac:dyDescent="0.25">
      <c r="A208">
        <v>1.5</v>
      </c>
      <c r="B208">
        <v>20</v>
      </c>
      <c r="C208">
        <v>0</v>
      </c>
      <c r="D208">
        <v>1</v>
      </c>
      <c r="E208">
        <v>0</v>
      </c>
      <c r="F208">
        <v>110.804</v>
      </c>
      <c r="G208" s="4">
        <v>113.90374755859381</v>
      </c>
      <c r="H208">
        <f>Table1[[#This Row],[Incident angle]]*PI()/180</f>
        <v>0</v>
      </c>
      <c r="I208">
        <f>Table1[[#This Row],[Perpendicular standoff distance]]/COS(Table1[[#This Row],[Angle in radian]])</f>
        <v>20</v>
      </c>
      <c r="J208">
        <f>Table1[[#This Row],[Slant dis]]/(Table1[[#This Row],[Explosive mass]]^(1/3))</f>
        <v>17.471609294725976</v>
      </c>
    </row>
    <row r="209" spans="1:10" x14ac:dyDescent="0.25">
      <c r="A209">
        <v>1.5</v>
      </c>
      <c r="B209">
        <v>20</v>
      </c>
      <c r="C209">
        <v>30</v>
      </c>
      <c r="D209">
        <v>0</v>
      </c>
      <c r="E209">
        <v>1</v>
      </c>
      <c r="F209">
        <v>108.04900000000001</v>
      </c>
      <c r="G209" s="4">
        <v>113.77610015869141</v>
      </c>
      <c r="H209">
        <f>Table1[[#This Row],[Incident angle]]*PI()/180</f>
        <v>0.52359877559829882</v>
      </c>
      <c r="I209">
        <f>Table1[[#This Row],[Perpendicular standoff distance]]/COS(Table1[[#This Row],[Angle in radian]])</f>
        <v>23.094010767585029</v>
      </c>
      <c r="J209">
        <f>Table1[[#This Row],[Slant dis]]/(Table1[[#This Row],[Explosive mass]]^(1/3))</f>
        <v>20.174476658972019</v>
      </c>
    </row>
    <row r="210" spans="1:10" x14ac:dyDescent="0.25">
      <c r="A210">
        <v>7.5</v>
      </c>
      <c r="B210">
        <v>18.5</v>
      </c>
      <c r="C210">
        <v>45</v>
      </c>
      <c r="D210">
        <v>1</v>
      </c>
      <c r="E210">
        <v>0</v>
      </c>
      <c r="F210">
        <v>115.464</v>
      </c>
      <c r="G210" s="4">
        <v>113.7429733276367</v>
      </c>
      <c r="H210">
        <f>Table1[[#This Row],[Incident angle]]*PI()/180</f>
        <v>0.78539816339744828</v>
      </c>
      <c r="I210">
        <f>Table1[[#This Row],[Perpendicular standoff distance]]/COS(Table1[[#This Row],[Angle in radian]])</f>
        <v>26.162950903902257</v>
      </c>
      <c r="J210">
        <f>Table1[[#This Row],[Slant dis]]/(Table1[[#This Row],[Explosive mass]]^(1/3))</f>
        <v>13.365944037939824</v>
      </c>
    </row>
    <row r="211" spans="1:10" x14ac:dyDescent="0.25">
      <c r="A211">
        <v>3.5</v>
      </c>
      <c r="B211">
        <v>20</v>
      </c>
      <c r="C211">
        <v>45</v>
      </c>
      <c r="D211">
        <v>0</v>
      </c>
      <c r="E211">
        <v>1</v>
      </c>
      <c r="F211">
        <v>109.393</v>
      </c>
      <c r="G211" s="4">
        <v>113.3746795654297</v>
      </c>
      <c r="H211">
        <f>Table1[[#This Row],[Incident angle]]*PI()/180</f>
        <v>0.78539816339744828</v>
      </c>
      <c r="I211">
        <f>Table1[[#This Row],[Perpendicular standoff distance]]/COS(Table1[[#This Row],[Angle in radian]])</f>
        <v>28.284271247461898</v>
      </c>
      <c r="J211">
        <f>Table1[[#This Row],[Slant dis]]/(Table1[[#This Row],[Explosive mass]]^(1/3))</f>
        <v>18.628975807674795</v>
      </c>
    </row>
    <row r="212" spans="1:10" x14ac:dyDescent="0.25">
      <c r="A212">
        <v>0.5</v>
      </c>
      <c r="B212">
        <v>20</v>
      </c>
      <c r="C212">
        <v>30</v>
      </c>
      <c r="D212">
        <v>1</v>
      </c>
      <c r="E212">
        <v>0</v>
      </c>
      <c r="F212">
        <v>105.343</v>
      </c>
      <c r="G212" s="4">
        <v>113.28990173339839</v>
      </c>
      <c r="H212">
        <f>Table1[[#This Row],[Incident angle]]*PI()/180</f>
        <v>0.52359877559829882</v>
      </c>
      <c r="I212">
        <f>Table1[[#This Row],[Perpendicular standoff distance]]/COS(Table1[[#This Row],[Angle in radian]])</f>
        <v>23.094010767585029</v>
      </c>
      <c r="J212">
        <f>Table1[[#This Row],[Slant dis]]/(Table1[[#This Row],[Explosive mass]]^(1/3))</f>
        <v>29.096630292579235</v>
      </c>
    </row>
    <row r="213" spans="1:10" x14ac:dyDescent="0.25">
      <c r="A213">
        <v>5.5</v>
      </c>
      <c r="B213">
        <v>20</v>
      </c>
      <c r="C213">
        <v>60</v>
      </c>
      <c r="D213">
        <v>1</v>
      </c>
      <c r="E213">
        <v>0</v>
      </c>
      <c r="F213">
        <v>106.181</v>
      </c>
      <c r="G213" s="4">
        <v>112.69004821777339</v>
      </c>
      <c r="H213">
        <f>Table1[[#This Row],[Incident angle]]*PI()/180</f>
        <v>1.0471975511965976</v>
      </c>
      <c r="I213">
        <f>Table1[[#This Row],[Perpendicular standoff distance]]/COS(Table1[[#This Row],[Angle in radian]])</f>
        <v>39.999999999999993</v>
      </c>
      <c r="J213">
        <f>Table1[[#This Row],[Slant dis]]/(Table1[[#This Row],[Explosive mass]]^(1/3))</f>
        <v>22.660653397708185</v>
      </c>
    </row>
    <row r="214" spans="1:10" x14ac:dyDescent="0.25">
      <c r="A214">
        <v>1.5</v>
      </c>
      <c r="B214">
        <v>20</v>
      </c>
      <c r="C214">
        <v>15</v>
      </c>
      <c r="D214">
        <v>0</v>
      </c>
      <c r="E214">
        <v>1</v>
      </c>
      <c r="F214">
        <v>109.541</v>
      </c>
      <c r="G214" s="4">
        <v>111.8412704467773</v>
      </c>
      <c r="H214">
        <f>Table1[[#This Row],[Incident angle]]*PI()/180</f>
        <v>0.26179938779914941</v>
      </c>
      <c r="I214">
        <f>Table1[[#This Row],[Perpendicular standoff distance]]/COS(Table1[[#This Row],[Angle in radian]])</f>
        <v>20.705523608201659</v>
      </c>
      <c r="J214">
        <f>Table1[[#This Row],[Slant dis]]/(Table1[[#This Row],[Explosive mass]]^(1/3))</f>
        <v>18.087940936261212</v>
      </c>
    </row>
    <row r="215" spans="1:10" x14ac:dyDescent="0.25">
      <c r="A215">
        <v>0.5</v>
      </c>
      <c r="B215">
        <v>12.5</v>
      </c>
      <c r="C215">
        <v>0</v>
      </c>
      <c r="D215">
        <v>1</v>
      </c>
      <c r="E215">
        <v>0</v>
      </c>
      <c r="F215">
        <v>111.995</v>
      </c>
      <c r="G215" s="4">
        <v>110.7415390014648</v>
      </c>
      <c r="H215">
        <f>Table1[[#This Row],[Incident angle]]*PI()/180</f>
        <v>0</v>
      </c>
      <c r="I215">
        <f>Table1[[#This Row],[Perpendicular standoff distance]]/COS(Table1[[#This Row],[Angle in radian]])</f>
        <v>12.5</v>
      </c>
      <c r="J215">
        <f>Table1[[#This Row],[Slant dis]]/(Table1[[#This Row],[Explosive mass]]^(1/3))</f>
        <v>15.749013123685913</v>
      </c>
    </row>
    <row r="216" spans="1:10" x14ac:dyDescent="0.25">
      <c r="A216">
        <v>5.5</v>
      </c>
      <c r="B216">
        <v>12.5</v>
      </c>
      <c r="C216">
        <v>60</v>
      </c>
      <c r="D216">
        <v>0</v>
      </c>
      <c r="E216">
        <v>1</v>
      </c>
      <c r="F216">
        <v>111.81699999999999</v>
      </c>
      <c r="G216" s="4">
        <v>110.6767654418945</v>
      </c>
      <c r="H216">
        <f>Table1[[#This Row],[Incident angle]]*PI()/180</f>
        <v>1.0471975511965976</v>
      </c>
      <c r="I216">
        <f>Table1[[#This Row],[Perpendicular standoff distance]]/COS(Table1[[#This Row],[Angle in radian]])</f>
        <v>24.999999999999993</v>
      </c>
      <c r="J216">
        <f>Table1[[#This Row],[Slant dis]]/(Table1[[#This Row],[Explosive mass]]^(1/3))</f>
        <v>14.162908373567614</v>
      </c>
    </row>
    <row r="217" spans="1:10" x14ac:dyDescent="0.25">
      <c r="A217">
        <v>3.5</v>
      </c>
      <c r="B217">
        <v>14.5</v>
      </c>
      <c r="C217">
        <v>45</v>
      </c>
      <c r="D217">
        <v>0</v>
      </c>
      <c r="E217">
        <v>1</v>
      </c>
      <c r="F217">
        <v>114.72199999999999</v>
      </c>
      <c r="G217" s="4">
        <v>110.01844787597661</v>
      </c>
      <c r="H217">
        <f>Table1[[#This Row],[Incident angle]]*PI()/180</f>
        <v>0.78539816339744828</v>
      </c>
      <c r="I217">
        <f>Table1[[#This Row],[Perpendicular standoff distance]]/COS(Table1[[#This Row],[Angle in radian]])</f>
        <v>20.506096654409877</v>
      </c>
      <c r="J217">
        <f>Table1[[#This Row],[Slant dis]]/(Table1[[#This Row],[Explosive mass]]^(1/3))</f>
        <v>13.506007460564227</v>
      </c>
    </row>
    <row r="218" spans="1:10" x14ac:dyDescent="0.25">
      <c r="A218">
        <v>13.5</v>
      </c>
      <c r="B218">
        <v>18.5</v>
      </c>
      <c r="C218">
        <v>60</v>
      </c>
      <c r="D218">
        <v>0</v>
      </c>
      <c r="E218">
        <v>1</v>
      </c>
      <c r="F218">
        <v>110.58</v>
      </c>
      <c r="G218" s="4">
        <v>109.7716751098633</v>
      </c>
      <c r="H218">
        <f>Table1[[#This Row],[Incident angle]]*PI()/180</f>
        <v>1.0471975511965976</v>
      </c>
      <c r="I218">
        <f>Table1[[#This Row],[Perpendicular standoff distance]]/COS(Table1[[#This Row],[Angle in radian]])</f>
        <v>36.999999999999993</v>
      </c>
      <c r="J218">
        <f>Table1[[#This Row],[Slant dis]]/(Table1[[#This Row],[Explosive mass]]^(1/3))</f>
        <v>15.539026282036767</v>
      </c>
    </row>
    <row r="219" spans="1:10" x14ac:dyDescent="0.25">
      <c r="A219">
        <v>11.5</v>
      </c>
      <c r="B219">
        <v>16.5</v>
      </c>
      <c r="C219">
        <v>60</v>
      </c>
      <c r="D219">
        <v>1</v>
      </c>
      <c r="E219">
        <v>0</v>
      </c>
      <c r="F219">
        <v>111.901</v>
      </c>
      <c r="G219" s="4">
        <v>109.63258361816411</v>
      </c>
      <c r="H219">
        <f>Table1[[#This Row],[Incident angle]]*PI()/180</f>
        <v>1.0471975511965976</v>
      </c>
      <c r="I219">
        <f>Table1[[#This Row],[Perpendicular standoff distance]]/COS(Table1[[#This Row],[Angle in radian]])</f>
        <v>32.999999999999993</v>
      </c>
      <c r="J219">
        <f>Table1[[#This Row],[Slant dis]]/(Table1[[#This Row],[Explosive mass]]^(1/3))</f>
        <v>14.620020887440003</v>
      </c>
    </row>
    <row r="220" spans="1:10" x14ac:dyDescent="0.25">
      <c r="A220">
        <v>9.5</v>
      </c>
      <c r="B220">
        <v>14.5</v>
      </c>
      <c r="C220">
        <v>60</v>
      </c>
      <c r="D220">
        <v>0</v>
      </c>
      <c r="E220">
        <v>1</v>
      </c>
      <c r="F220">
        <v>112.438</v>
      </c>
      <c r="G220" s="4">
        <v>109.5524368286133</v>
      </c>
      <c r="H220">
        <f>Table1[[#This Row],[Incident angle]]*PI()/180</f>
        <v>1.0471975511965976</v>
      </c>
      <c r="I220">
        <f>Table1[[#This Row],[Perpendicular standoff distance]]/COS(Table1[[#This Row],[Angle in radian]])</f>
        <v>28.999999999999993</v>
      </c>
      <c r="J220">
        <f>Table1[[#This Row],[Slant dis]]/(Table1[[#This Row],[Explosive mass]]^(1/3))</f>
        <v>13.692732675551815</v>
      </c>
    </row>
    <row r="221" spans="1:10" x14ac:dyDescent="0.25">
      <c r="A221">
        <v>0.5</v>
      </c>
      <c r="B221">
        <v>16.5</v>
      </c>
      <c r="C221">
        <v>15</v>
      </c>
      <c r="D221">
        <v>1</v>
      </c>
      <c r="E221">
        <v>0</v>
      </c>
      <c r="F221">
        <v>108.002</v>
      </c>
      <c r="G221" s="4">
        <v>108.0465621948242</v>
      </c>
      <c r="H221">
        <f>Table1[[#This Row],[Incident angle]]*PI()/180</f>
        <v>0.26179938779914941</v>
      </c>
      <c r="I221">
        <f>Table1[[#This Row],[Perpendicular standoff distance]]/COS(Table1[[#This Row],[Angle in radian]])</f>
        <v>17.082056976766371</v>
      </c>
      <c r="J221">
        <f>Table1[[#This Row],[Slant dis]]/(Table1[[#This Row],[Explosive mass]]^(1/3))</f>
        <v>21.522043160531528</v>
      </c>
    </row>
    <row r="222" spans="1:10" x14ac:dyDescent="0.25">
      <c r="A222">
        <v>3.5</v>
      </c>
      <c r="B222">
        <v>12.5</v>
      </c>
      <c r="C222">
        <v>60</v>
      </c>
      <c r="D222">
        <v>0</v>
      </c>
      <c r="E222">
        <v>1</v>
      </c>
      <c r="F222">
        <v>110.29300000000001</v>
      </c>
      <c r="G222" s="4">
        <v>107.137580871582</v>
      </c>
      <c r="H222">
        <f>Table1[[#This Row],[Incident angle]]*PI()/180</f>
        <v>1.0471975511965976</v>
      </c>
      <c r="I222">
        <f>Table1[[#This Row],[Perpendicular standoff distance]]/COS(Table1[[#This Row],[Angle in radian]])</f>
        <v>24.999999999999993</v>
      </c>
      <c r="J222">
        <f>Table1[[#This Row],[Slant dis]]/(Table1[[#This Row],[Explosive mass]]^(1/3))</f>
        <v>16.465843900208732</v>
      </c>
    </row>
    <row r="223" spans="1:10" x14ac:dyDescent="0.25">
      <c r="A223">
        <v>0.5</v>
      </c>
      <c r="B223">
        <v>14.5</v>
      </c>
      <c r="C223">
        <v>15</v>
      </c>
      <c r="D223">
        <v>0</v>
      </c>
      <c r="E223">
        <v>1</v>
      </c>
      <c r="F223">
        <v>109.256</v>
      </c>
      <c r="G223" s="4">
        <v>106.0818710327148</v>
      </c>
      <c r="H223">
        <f>Table1[[#This Row],[Incident angle]]*PI()/180</f>
        <v>0.26179938779914941</v>
      </c>
      <c r="I223">
        <f>Table1[[#This Row],[Perpendicular standoff distance]]/COS(Table1[[#This Row],[Angle in radian]])</f>
        <v>15.011504615946205</v>
      </c>
      <c r="J223">
        <f>Table1[[#This Row],[Slant dis]]/(Table1[[#This Row],[Explosive mass]]^(1/3))</f>
        <v>18.913310656224677</v>
      </c>
    </row>
    <row r="224" spans="1:10" x14ac:dyDescent="0.25">
      <c r="A224">
        <v>7.5</v>
      </c>
      <c r="B224">
        <v>16.5</v>
      </c>
      <c r="C224">
        <v>60</v>
      </c>
      <c r="D224">
        <v>0</v>
      </c>
      <c r="E224">
        <v>1</v>
      </c>
      <c r="F224">
        <v>110.01900000000001</v>
      </c>
      <c r="G224" s="4">
        <v>106.0411911010742</v>
      </c>
      <c r="H224">
        <f>Table1[[#This Row],[Incident angle]]*PI()/180</f>
        <v>1.0471975511965976</v>
      </c>
      <c r="I224">
        <f>Table1[[#This Row],[Perpendicular standoff distance]]/COS(Table1[[#This Row],[Angle in radian]])</f>
        <v>32.999999999999993</v>
      </c>
      <c r="J224">
        <f>Table1[[#This Row],[Slant dis]]/(Table1[[#This Row],[Explosive mass]]^(1/3))</f>
        <v>16.858807512658167</v>
      </c>
    </row>
    <row r="225" spans="1:10" x14ac:dyDescent="0.25">
      <c r="A225">
        <v>0.5</v>
      </c>
      <c r="B225">
        <v>18.5</v>
      </c>
      <c r="C225">
        <v>45</v>
      </c>
      <c r="D225">
        <v>0</v>
      </c>
      <c r="E225">
        <v>1</v>
      </c>
      <c r="F225">
        <v>104.12</v>
      </c>
      <c r="G225" s="4">
        <v>105.7830123901367</v>
      </c>
      <c r="H225">
        <f>Table1[[#This Row],[Incident angle]]*PI()/180</f>
        <v>0.78539816339744828</v>
      </c>
      <c r="I225">
        <f>Table1[[#This Row],[Perpendicular standoff distance]]/COS(Table1[[#This Row],[Angle in radian]])</f>
        <v>26.162950903902257</v>
      </c>
      <c r="J225">
        <f>Table1[[#This Row],[Slant dis]]/(Table1[[#This Row],[Explosive mass]]^(1/3))</f>
        <v>32.963252571192548</v>
      </c>
    </row>
    <row r="226" spans="1:10" x14ac:dyDescent="0.25">
      <c r="A226">
        <v>1.5</v>
      </c>
      <c r="B226">
        <v>14.5</v>
      </c>
      <c r="C226">
        <v>45</v>
      </c>
      <c r="D226">
        <v>1</v>
      </c>
      <c r="E226">
        <v>0</v>
      </c>
      <c r="F226">
        <v>109.74</v>
      </c>
      <c r="G226" s="4">
        <v>105.08856201171881</v>
      </c>
      <c r="H226">
        <f>Table1[[#This Row],[Incident angle]]*PI()/180</f>
        <v>0.78539816339744828</v>
      </c>
      <c r="I226">
        <f>Table1[[#This Row],[Perpendicular standoff distance]]/COS(Table1[[#This Row],[Angle in radian]])</f>
        <v>20.506096654409877</v>
      </c>
      <c r="J226">
        <f>Table1[[#This Row],[Slant dis]]/(Table1[[#This Row],[Explosive mass]]^(1/3))</f>
        <v>17.913725445286843</v>
      </c>
    </row>
    <row r="227" spans="1:10" x14ac:dyDescent="0.25">
      <c r="A227">
        <v>1.5</v>
      </c>
      <c r="B227">
        <v>16.5</v>
      </c>
      <c r="C227">
        <v>45</v>
      </c>
      <c r="D227">
        <v>0</v>
      </c>
      <c r="E227">
        <v>1</v>
      </c>
      <c r="F227">
        <v>108.374</v>
      </c>
      <c r="G227" s="4">
        <v>104.81764984130859</v>
      </c>
      <c r="H227">
        <f>Table1[[#This Row],[Incident angle]]*PI()/180</f>
        <v>0.78539816339744828</v>
      </c>
      <c r="I227">
        <f>Table1[[#This Row],[Perpendicular standoff distance]]/COS(Table1[[#This Row],[Angle in radian]])</f>
        <v>23.334523779156068</v>
      </c>
      <c r="J227">
        <f>Table1[[#This Row],[Slant dis]]/(Table1[[#This Row],[Explosive mass]]^(1/3))</f>
        <v>20.384584127395375</v>
      </c>
    </row>
    <row r="228" spans="1:10" x14ac:dyDescent="0.25">
      <c r="A228">
        <v>0.5</v>
      </c>
      <c r="B228">
        <v>18.5</v>
      </c>
      <c r="C228">
        <v>60</v>
      </c>
      <c r="D228">
        <v>1</v>
      </c>
      <c r="E228">
        <v>0</v>
      </c>
      <c r="F228">
        <v>102.337</v>
      </c>
      <c r="G228" s="4">
        <v>103.5172653198242</v>
      </c>
      <c r="H228">
        <f>Table1[[#This Row],[Incident angle]]*PI()/180</f>
        <v>1.0471975511965976</v>
      </c>
      <c r="I228">
        <f>Table1[[#This Row],[Perpendicular standoff distance]]/COS(Table1[[#This Row],[Angle in radian]])</f>
        <v>36.999999999999993</v>
      </c>
      <c r="J228">
        <f>Table1[[#This Row],[Slant dis]]/(Table1[[#This Row],[Explosive mass]]^(1/3))</f>
        <v>46.617078846110296</v>
      </c>
    </row>
    <row r="229" spans="1:10" x14ac:dyDescent="0.25">
      <c r="A229">
        <v>1.5</v>
      </c>
      <c r="B229">
        <v>12.5</v>
      </c>
      <c r="C229">
        <v>60</v>
      </c>
      <c r="D229">
        <v>1</v>
      </c>
      <c r="E229">
        <v>0</v>
      </c>
      <c r="F229">
        <v>106.83499999999999</v>
      </c>
      <c r="G229" s="4">
        <v>102.2798690795898</v>
      </c>
      <c r="H229">
        <f>Table1[[#This Row],[Incident angle]]*PI()/180</f>
        <v>1.0471975511965976</v>
      </c>
      <c r="I229">
        <f>Table1[[#This Row],[Perpendicular standoff distance]]/COS(Table1[[#This Row],[Angle in radian]])</f>
        <v>24.999999999999993</v>
      </c>
      <c r="J229">
        <f>Table1[[#This Row],[Slant dis]]/(Table1[[#This Row],[Explosive mass]]^(1/3))</f>
        <v>21.839511618407464</v>
      </c>
    </row>
    <row r="230" spans="1:10" x14ac:dyDescent="0.25">
      <c r="A230">
        <v>0.5</v>
      </c>
      <c r="B230">
        <v>14.5</v>
      </c>
      <c r="C230">
        <v>45</v>
      </c>
      <c r="D230">
        <v>1</v>
      </c>
      <c r="E230">
        <v>0</v>
      </c>
      <c r="F230">
        <v>105.98699999999999</v>
      </c>
      <c r="G230" s="4">
        <v>102.19239807128911</v>
      </c>
      <c r="H230">
        <f>Table1[[#This Row],[Incident angle]]*PI()/180</f>
        <v>0.78539816339744828</v>
      </c>
      <c r="I230">
        <f>Table1[[#This Row],[Perpendicular standoff distance]]/COS(Table1[[#This Row],[Angle in radian]])</f>
        <v>20.506096654409877</v>
      </c>
      <c r="J230">
        <f>Table1[[#This Row],[Slant dis]]/(Table1[[#This Row],[Explosive mass]]^(1/3))</f>
        <v>25.836062826069835</v>
      </c>
    </row>
    <row r="231" spans="1:10" x14ac:dyDescent="0.25">
      <c r="A231">
        <v>0.5</v>
      </c>
      <c r="B231">
        <v>16.5</v>
      </c>
      <c r="C231">
        <v>60</v>
      </c>
      <c r="D231">
        <v>1</v>
      </c>
      <c r="E231">
        <v>0</v>
      </c>
      <c r="F231">
        <v>102.68899999999999</v>
      </c>
      <c r="G231" s="4">
        <v>100.3869552612305</v>
      </c>
      <c r="H231">
        <f>Table1[[#This Row],[Incident angle]]*PI()/180</f>
        <v>1.0471975511965976</v>
      </c>
      <c r="I231">
        <f>Table1[[#This Row],[Perpendicular standoff distance]]/COS(Table1[[#This Row],[Angle in radian]])</f>
        <v>32.999999999999993</v>
      </c>
      <c r="J231">
        <f>Table1[[#This Row],[Slant dis]]/(Table1[[#This Row],[Explosive mass]]^(1/3))</f>
        <v>41.577394646530806</v>
      </c>
    </row>
    <row r="232" spans="1:10" ht="18" customHeight="1" x14ac:dyDescent="0.25">
      <c r="A232">
        <v>0.5</v>
      </c>
      <c r="B232">
        <v>14.5</v>
      </c>
      <c r="C232">
        <v>60</v>
      </c>
      <c r="D232">
        <v>1</v>
      </c>
      <c r="E232">
        <v>0</v>
      </c>
      <c r="F232">
        <v>103.29600000000001</v>
      </c>
      <c r="G232" s="4">
        <v>97.13299560546875</v>
      </c>
      <c r="H232">
        <f>Table1[[#This Row],[Incident angle]]*PI()/180</f>
        <v>1.0471975511965976</v>
      </c>
      <c r="I232">
        <f>Table1[[#This Row],[Perpendicular standoff distance]]/COS(Table1[[#This Row],[Angle in radian]])</f>
        <v>28.999999999999993</v>
      </c>
      <c r="J232">
        <f>Table1[[#This Row],[Slant dis]]/(Table1[[#This Row],[Explosive mass]]^(1/3))</f>
        <v>36.537710446951309</v>
      </c>
    </row>
  </sheetData>
  <phoneticPr fontId="3" type="noConversion"/>
  <conditionalFormatting sqref="J1:J1048576">
    <cfRule type="cellIs" dxfId="0" priority="1" operator="lessThan">
      <formula>1.5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Himasha Maramba Widanage</cp:lastModifiedBy>
  <dcterms:created xsi:type="dcterms:W3CDTF">2024-04-22T01:03:40Z</dcterms:created>
  <dcterms:modified xsi:type="dcterms:W3CDTF">2024-04-25T05:41:58Z</dcterms:modified>
</cp:coreProperties>
</file>