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xr:revisionPtr revIDLastSave="0" documentId="8_{F0490904-11EC-4749-BF85-9747AF30226D}" xr6:coauthVersionLast="47" xr6:coauthVersionMax="47" xr10:uidLastSave="{00000000-0000-0000-0000-000000000000}"/>
  <bookViews>
    <workbookView xWindow="-120" yWindow="-120" windowWidth="20730" windowHeight="11760" tabRatio="717" activeTab="6" xr2:uid="{00000000-000D-0000-FFFF-FFFF00000000}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54" l="1"/>
  <c r="H17" i="74"/>
  <c r="H21" i="54"/>
  <c r="I21" i="54"/>
  <c r="K21" i="54"/>
  <c r="M21" i="54"/>
  <c r="L21" i="54"/>
  <c r="N21" i="54"/>
  <c r="P21" i="54"/>
  <c r="Q21" i="54"/>
  <c r="H17" i="76"/>
  <c r="R21" i="54"/>
  <c r="S21" i="54"/>
  <c r="U21" i="54"/>
  <c r="W21" i="54"/>
  <c r="V21" i="54"/>
  <c r="X21" i="54"/>
  <c r="Z21" i="54"/>
  <c r="H17" i="78"/>
  <c r="AB21" i="54"/>
  <c r="AA21" i="54"/>
  <c r="AC21" i="54"/>
  <c r="AE21" i="54"/>
  <c r="AG21" i="54"/>
  <c r="AF21" i="54"/>
  <c r="AH21" i="54"/>
  <c r="AJ21" i="54"/>
  <c r="AO21" i="54"/>
  <c r="AM21" i="54"/>
  <c r="G22" i="54"/>
  <c r="H18" i="74"/>
  <c r="H22" i="54"/>
  <c r="I22" i="54"/>
  <c r="K22" i="54"/>
  <c r="M22" i="54"/>
  <c r="L22" i="54"/>
  <c r="N22" i="54"/>
  <c r="P22" i="54"/>
  <c r="Q22" i="54"/>
  <c r="H18" i="76"/>
  <c r="R22" i="54"/>
  <c r="S22" i="54"/>
  <c r="U22" i="54"/>
  <c r="W22" i="54"/>
  <c r="V22" i="54"/>
  <c r="X22" i="54"/>
  <c r="Z22" i="54"/>
  <c r="H18" i="78"/>
  <c r="AB22" i="54"/>
  <c r="AA22" i="54"/>
  <c r="AC22" i="54"/>
  <c r="AE22" i="54"/>
  <c r="AG22" i="54"/>
  <c r="AF22" i="54"/>
  <c r="AH22" i="54"/>
  <c r="AJ22" i="54"/>
  <c r="AN22" i="54"/>
  <c r="E11" i="55"/>
  <c r="G11" i="55"/>
  <c r="G23" i="54"/>
  <c r="H19" i="74"/>
  <c r="H23" i="54"/>
  <c r="I23" i="54"/>
  <c r="K23" i="54"/>
  <c r="M23" i="54"/>
  <c r="L23" i="54"/>
  <c r="N23" i="54"/>
  <c r="P23" i="54"/>
  <c r="Q23" i="54"/>
  <c r="H19" i="76"/>
  <c r="R23" i="54"/>
  <c r="S23" i="54"/>
  <c r="U23" i="54"/>
  <c r="W23" i="54"/>
  <c r="V23" i="54"/>
  <c r="X23" i="54"/>
  <c r="Z23" i="54"/>
  <c r="H19" i="78"/>
  <c r="AB23" i="54"/>
  <c r="AA23" i="54"/>
  <c r="AC23" i="54"/>
  <c r="AE23" i="54"/>
  <c r="AG23" i="54"/>
  <c r="AF23" i="54"/>
  <c r="AH23" i="54"/>
  <c r="AJ23" i="54"/>
  <c r="AN23" i="54"/>
  <c r="E12" i="55"/>
  <c r="G12" i="55"/>
  <c r="G24" i="54"/>
  <c r="H20" i="74"/>
  <c r="H24" i="54"/>
  <c r="I24" i="54"/>
  <c r="K24" i="54"/>
  <c r="M24" i="54"/>
  <c r="L24" i="54"/>
  <c r="N24" i="54"/>
  <c r="P24" i="54"/>
  <c r="Q24" i="54"/>
  <c r="H20" i="76"/>
  <c r="R24" i="54"/>
  <c r="S24" i="54"/>
  <c r="U24" i="54"/>
  <c r="W24" i="54"/>
  <c r="V24" i="54"/>
  <c r="X24" i="54"/>
  <c r="Z24" i="54"/>
  <c r="H20" i="78"/>
  <c r="AB24" i="54"/>
  <c r="AA24" i="54"/>
  <c r="AC24" i="54"/>
  <c r="AE24" i="54"/>
  <c r="AG24" i="54"/>
  <c r="AF24" i="54"/>
  <c r="AH24" i="54"/>
  <c r="AJ24" i="54"/>
  <c r="AN24" i="54"/>
  <c r="E13" i="55"/>
  <c r="G13" i="55"/>
  <c r="G25" i="54"/>
  <c r="H21" i="74"/>
  <c r="H25" i="54"/>
  <c r="I25" i="54"/>
  <c r="K25" i="54"/>
  <c r="M25" i="54"/>
  <c r="L25" i="54"/>
  <c r="N25" i="54"/>
  <c r="P25" i="54"/>
  <c r="Q25" i="54"/>
  <c r="H21" i="76"/>
  <c r="R25" i="54"/>
  <c r="S25" i="54"/>
  <c r="U25" i="54"/>
  <c r="W25" i="54"/>
  <c r="V25" i="54"/>
  <c r="X25" i="54"/>
  <c r="Z25" i="54"/>
  <c r="H21" i="78"/>
  <c r="AB25" i="54"/>
  <c r="AA25" i="54"/>
  <c r="AC25" i="54"/>
  <c r="AE25" i="54"/>
  <c r="AG25" i="54"/>
  <c r="AF25" i="54"/>
  <c r="AH25" i="54"/>
  <c r="AJ25" i="54"/>
  <c r="AN25" i="54"/>
  <c r="E14" i="55"/>
  <c r="G14" i="55"/>
  <c r="G26" i="54"/>
  <c r="H22" i="74"/>
  <c r="H26" i="54"/>
  <c r="I26" i="54"/>
  <c r="K26" i="54"/>
  <c r="M26" i="54"/>
  <c r="L26" i="54"/>
  <c r="N26" i="54"/>
  <c r="P26" i="54"/>
  <c r="Q26" i="54"/>
  <c r="H22" i="76"/>
  <c r="R26" i="54"/>
  <c r="S26" i="54"/>
  <c r="U26" i="54"/>
  <c r="W26" i="54"/>
  <c r="V26" i="54"/>
  <c r="X26" i="54"/>
  <c r="Z26" i="54"/>
  <c r="H22" i="78"/>
  <c r="AB26" i="54"/>
  <c r="AA26" i="54"/>
  <c r="AC26" i="54"/>
  <c r="AE26" i="54"/>
  <c r="AG26" i="54"/>
  <c r="AF26" i="54"/>
  <c r="AH26" i="54"/>
  <c r="AJ26" i="54"/>
  <c r="AN26" i="54"/>
  <c r="E15" i="55"/>
  <c r="G15" i="55"/>
  <c r="G27" i="54"/>
  <c r="H23" i="74"/>
  <c r="H27" i="54"/>
  <c r="I27" i="54"/>
  <c r="K27" i="54"/>
  <c r="M27" i="54"/>
  <c r="L27" i="54"/>
  <c r="N27" i="54"/>
  <c r="P27" i="54"/>
  <c r="Q27" i="54"/>
  <c r="H23" i="76"/>
  <c r="R27" i="54"/>
  <c r="S27" i="54"/>
  <c r="U27" i="54"/>
  <c r="W27" i="54"/>
  <c r="V27" i="54"/>
  <c r="X27" i="54"/>
  <c r="Z27" i="54"/>
  <c r="H23" i="78"/>
  <c r="AB27" i="54"/>
  <c r="AA27" i="54"/>
  <c r="AC27" i="54"/>
  <c r="AE27" i="54"/>
  <c r="AG27" i="54"/>
  <c r="AF27" i="54"/>
  <c r="AH27" i="54"/>
  <c r="AJ27" i="54"/>
  <c r="AN27" i="54"/>
  <c r="E16" i="55"/>
  <c r="G16" i="55"/>
  <c r="G28" i="54"/>
  <c r="H24" i="74"/>
  <c r="H28" i="54"/>
  <c r="I28" i="54"/>
  <c r="K28" i="54"/>
  <c r="M28" i="54"/>
  <c r="L28" i="54"/>
  <c r="N28" i="54"/>
  <c r="P28" i="54"/>
  <c r="Q28" i="54"/>
  <c r="H24" i="76"/>
  <c r="R28" i="54"/>
  <c r="S28" i="54"/>
  <c r="U28" i="54"/>
  <c r="W28" i="54"/>
  <c r="V28" i="54"/>
  <c r="X28" i="54"/>
  <c r="Z28" i="54"/>
  <c r="H24" i="78"/>
  <c r="AB28" i="54"/>
  <c r="AA28" i="54"/>
  <c r="AC28" i="54"/>
  <c r="AE28" i="54"/>
  <c r="AG28" i="54"/>
  <c r="AF28" i="54"/>
  <c r="AH28" i="54"/>
  <c r="AJ28" i="54"/>
  <c r="AN28" i="54"/>
  <c r="E17" i="55"/>
  <c r="G17" i="55"/>
  <c r="G29" i="54"/>
  <c r="H25" i="74"/>
  <c r="H29" i="54"/>
  <c r="I29" i="54"/>
  <c r="K29" i="54"/>
  <c r="M29" i="54"/>
  <c r="L29" i="54"/>
  <c r="N29" i="54"/>
  <c r="P29" i="54"/>
  <c r="Q29" i="54"/>
  <c r="H25" i="76"/>
  <c r="R29" i="54"/>
  <c r="S29" i="54"/>
  <c r="U29" i="54"/>
  <c r="W29" i="54"/>
  <c r="V29" i="54"/>
  <c r="X29" i="54"/>
  <c r="Z29" i="54"/>
  <c r="H25" i="78"/>
  <c r="AB29" i="54"/>
  <c r="AA29" i="54"/>
  <c r="AC29" i="54"/>
  <c r="AE29" i="54"/>
  <c r="AG29" i="54"/>
  <c r="AF29" i="54"/>
  <c r="AH29" i="54"/>
  <c r="AJ29" i="54"/>
  <c r="AN29" i="54"/>
  <c r="E18" i="55"/>
  <c r="G18" i="55"/>
  <c r="G30" i="54"/>
  <c r="H26" i="74"/>
  <c r="H30" i="54"/>
  <c r="I30" i="54"/>
  <c r="K30" i="54"/>
  <c r="M30" i="54"/>
  <c r="L30" i="54"/>
  <c r="N30" i="54"/>
  <c r="P30" i="54"/>
  <c r="Q30" i="54"/>
  <c r="H26" i="76"/>
  <c r="R30" i="54"/>
  <c r="S30" i="54"/>
  <c r="U30" i="54"/>
  <c r="W30" i="54"/>
  <c r="V30" i="54"/>
  <c r="X30" i="54"/>
  <c r="Z30" i="54"/>
  <c r="H26" i="78"/>
  <c r="AB30" i="54"/>
  <c r="AA30" i="54"/>
  <c r="AC30" i="54"/>
  <c r="AE30" i="54"/>
  <c r="AG30" i="54"/>
  <c r="AF30" i="54"/>
  <c r="AH30" i="54"/>
  <c r="AJ30" i="54"/>
  <c r="AN30" i="54"/>
  <c r="E19" i="55"/>
  <c r="G19" i="55"/>
  <c r="G31" i="54"/>
  <c r="H27" i="74"/>
  <c r="H31" i="54"/>
  <c r="I31" i="54"/>
  <c r="K31" i="54"/>
  <c r="M31" i="54"/>
  <c r="L31" i="54"/>
  <c r="N31" i="54"/>
  <c r="P31" i="54"/>
  <c r="Q31" i="54"/>
  <c r="H27" i="76"/>
  <c r="R31" i="54"/>
  <c r="S31" i="54"/>
  <c r="U31" i="54"/>
  <c r="W31" i="54"/>
  <c r="V31" i="54"/>
  <c r="X31" i="54"/>
  <c r="Z31" i="54"/>
  <c r="H27" i="78"/>
  <c r="AB31" i="54"/>
  <c r="AA31" i="54"/>
  <c r="AC31" i="54"/>
  <c r="AE31" i="54"/>
  <c r="AG31" i="54"/>
  <c r="AF31" i="54"/>
  <c r="AH31" i="54"/>
  <c r="AJ31" i="54"/>
  <c r="AN31" i="54"/>
  <c r="E20" i="55"/>
  <c r="G20" i="55"/>
  <c r="G32" i="54"/>
  <c r="H28" i="74"/>
  <c r="H32" i="54"/>
  <c r="I32" i="54"/>
  <c r="K32" i="54"/>
  <c r="M32" i="54"/>
  <c r="L32" i="54"/>
  <c r="N32" i="54"/>
  <c r="P32" i="54"/>
  <c r="Q32" i="54"/>
  <c r="H28" i="76"/>
  <c r="R32" i="54"/>
  <c r="S32" i="54"/>
  <c r="U32" i="54"/>
  <c r="W32" i="54"/>
  <c r="V32" i="54"/>
  <c r="X32" i="54"/>
  <c r="Z32" i="54"/>
  <c r="H28" i="78"/>
  <c r="AB32" i="54"/>
  <c r="AA32" i="54"/>
  <c r="AC32" i="54"/>
  <c r="AE32" i="54"/>
  <c r="AG32" i="54"/>
  <c r="AF32" i="54"/>
  <c r="AH32" i="54"/>
  <c r="AJ32" i="54"/>
  <c r="AN32" i="54"/>
  <c r="E21" i="55"/>
  <c r="G21" i="55"/>
  <c r="G33" i="54"/>
  <c r="H29" i="74"/>
  <c r="H33" i="54"/>
  <c r="I33" i="54"/>
  <c r="K33" i="54"/>
  <c r="M33" i="54"/>
  <c r="L33" i="54"/>
  <c r="N33" i="54"/>
  <c r="P33" i="54"/>
  <c r="Q33" i="54"/>
  <c r="H29" i="76"/>
  <c r="R33" i="54"/>
  <c r="S33" i="54"/>
  <c r="U33" i="54"/>
  <c r="W33" i="54"/>
  <c r="V33" i="54"/>
  <c r="X33" i="54"/>
  <c r="Z33" i="54"/>
  <c r="H29" i="78"/>
  <c r="AB33" i="54"/>
  <c r="AA33" i="54"/>
  <c r="AC33" i="54"/>
  <c r="AE33" i="54"/>
  <c r="AG33" i="54"/>
  <c r="AF33" i="54"/>
  <c r="AH33" i="54"/>
  <c r="AJ33" i="54"/>
  <c r="AN33" i="54"/>
  <c r="E22" i="55"/>
  <c r="G22" i="55"/>
  <c r="G34" i="54"/>
  <c r="H30" i="74"/>
  <c r="H34" i="54"/>
  <c r="I34" i="54"/>
  <c r="K34" i="54"/>
  <c r="M34" i="54"/>
  <c r="L34" i="54"/>
  <c r="N34" i="54"/>
  <c r="P34" i="54"/>
  <c r="Q34" i="54"/>
  <c r="H30" i="76"/>
  <c r="R34" i="54"/>
  <c r="S34" i="54"/>
  <c r="U34" i="54"/>
  <c r="W34" i="54"/>
  <c r="V34" i="54"/>
  <c r="X34" i="54"/>
  <c r="Z34" i="54"/>
  <c r="H30" i="78"/>
  <c r="AB34" i="54"/>
  <c r="AA34" i="54"/>
  <c r="AC34" i="54"/>
  <c r="AE34" i="54"/>
  <c r="AG34" i="54"/>
  <c r="AF34" i="54"/>
  <c r="AH34" i="54"/>
  <c r="AJ34" i="54"/>
  <c r="AN34" i="54"/>
  <c r="E23" i="55"/>
  <c r="G23" i="55"/>
  <c r="G35" i="54"/>
  <c r="H31" i="74"/>
  <c r="H35" i="54"/>
  <c r="I35" i="54"/>
  <c r="K35" i="54"/>
  <c r="M35" i="54"/>
  <c r="L35" i="54"/>
  <c r="N35" i="54"/>
  <c r="P35" i="54"/>
  <c r="Q35" i="54"/>
  <c r="H31" i="76"/>
  <c r="R35" i="54"/>
  <c r="S35" i="54"/>
  <c r="U35" i="54"/>
  <c r="W35" i="54"/>
  <c r="V35" i="54"/>
  <c r="X35" i="54"/>
  <c r="Z35" i="54"/>
  <c r="H31" i="78"/>
  <c r="AB35" i="54"/>
  <c r="AA35" i="54"/>
  <c r="AC35" i="54"/>
  <c r="AE35" i="54"/>
  <c r="AG35" i="54"/>
  <c r="AF35" i="54"/>
  <c r="AH35" i="54"/>
  <c r="AJ35" i="54"/>
  <c r="AN35" i="54"/>
  <c r="E24" i="55"/>
  <c r="G24" i="55"/>
  <c r="G36" i="54"/>
  <c r="H32" i="74"/>
  <c r="H36" i="54"/>
  <c r="I36" i="54"/>
  <c r="K36" i="54"/>
  <c r="M36" i="54"/>
  <c r="L36" i="54"/>
  <c r="N36" i="54"/>
  <c r="P36" i="54"/>
  <c r="Q36" i="54"/>
  <c r="H32" i="76"/>
  <c r="R36" i="54"/>
  <c r="S36" i="54"/>
  <c r="U36" i="54"/>
  <c r="W36" i="54"/>
  <c r="V36" i="54"/>
  <c r="X36" i="54"/>
  <c r="Z36" i="54"/>
  <c r="H32" i="78"/>
  <c r="AB36" i="54"/>
  <c r="AA36" i="54"/>
  <c r="AC36" i="54"/>
  <c r="AE36" i="54"/>
  <c r="AG36" i="54"/>
  <c r="AF36" i="54"/>
  <c r="AH36" i="54"/>
  <c r="AJ36" i="54"/>
  <c r="AN36" i="54"/>
  <c r="E25" i="55"/>
  <c r="G25" i="55"/>
  <c r="G37" i="54"/>
  <c r="H33" i="74"/>
  <c r="H37" i="54"/>
  <c r="I37" i="54"/>
  <c r="K37" i="54"/>
  <c r="M37" i="54"/>
  <c r="L37" i="54"/>
  <c r="N37" i="54"/>
  <c r="P37" i="54"/>
  <c r="Q37" i="54"/>
  <c r="H33" i="76"/>
  <c r="R37" i="54"/>
  <c r="S37" i="54"/>
  <c r="U37" i="54"/>
  <c r="W37" i="54"/>
  <c r="V37" i="54"/>
  <c r="X37" i="54"/>
  <c r="Z37" i="54"/>
  <c r="H33" i="78"/>
  <c r="AB37" i="54"/>
  <c r="AA37" i="54"/>
  <c r="AC37" i="54"/>
  <c r="AE37" i="54"/>
  <c r="AG37" i="54"/>
  <c r="AF37" i="54"/>
  <c r="AH37" i="54"/>
  <c r="AJ37" i="54"/>
  <c r="AN37" i="54"/>
  <c r="E26" i="55"/>
  <c r="G26" i="55"/>
  <c r="G38" i="54"/>
  <c r="H34" i="74"/>
  <c r="H38" i="54"/>
  <c r="I38" i="54"/>
  <c r="K38" i="54"/>
  <c r="M38" i="54"/>
  <c r="L38" i="54"/>
  <c r="N38" i="54"/>
  <c r="P38" i="54"/>
  <c r="Q38" i="54"/>
  <c r="H34" i="76"/>
  <c r="R38" i="54"/>
  <c r="S38" i="54"/>
  <c r="U38" i="54"/>
  <c r="W38" i="54"/>
  <c r="V38" i="54"/>
  <c r="X38" i="54"/>
  <c r="Z38" i="54"/>
  <c r="H34" i="78"/>
  <c r="AB38" i="54"/>
  <c r="AA38" i="54"/>
  <c r="AC38" i="54"/>
  <c r="AE38" i="54"/>
  <c r="AG38" i="54"/>
  <c r="AF38" i="54"/>
  <c r="AH38" i="54"/>
  <c r="AJ38" i="54"/>
  <c r="AN38" i="54"/>
  <c r="E27" i="55"/>
  <c r="G27" i="55"/>
  <c r="G21" i="80"/>
  <c r="H35" i="74"/>
  <c r="H21" i="80"/>
  <c r="I21" i="80"/>
  <c r="K21" i="80"/>
  <c r="M21" i="80"/>
  <c r="L21" i="80"/>
  <c r="N21" i="80"/>
  <c r="P21" i="80"/>
  <c r="H35" i="76"/>
  <c r="R21" i="80"/>
  <c r="Q21" i="80"/>
  <c r="S21" i="80"/>
  <c r="U21" i="80"/>
  <c r="V21" i="80"/>
  <c r="W21" i="80"/>
  <c r="X21" i="80"/>
  <c r="Z21" i="80"/>
  <c r="H35" i="78"/>
  <c r="AB21" i="80"/>
  <c r="AA21" i="80"/>
  <c r="AC21" i="80"/>
  <c r="AE21" i="80"/>
  <c r="AG21" i="80"/>
  <c r="AF21" i="80"/>
  <c r="AH21" i="80"/>
  <c r="AJ21" i="80"/>
  <c r="AO21" i="80"/>
  <c r="E28" i="55"/>
  <c r="G28" i="55"/>
  <c r="G22" i="80"/>
  <c r="H36" i="74"/>
  <c r="H22" i="80"/>
  <c r="I22" i="80"/>
  <c r="K22" i="80"/>
  <c r="M22" i="80"/>
  <c r="L22" i="80"/>
  <c r="N22" i="80"/>
  <c r="P22" i="80"/>
  <c r="H36" i="76"/>
  <c r="R22" i="80"/>
  <c r="Q22" i="80"/>
  <c r="S22" i="80"/>
  <c r="U22" i="80"/>
  <c r="V22" i="80"/>
  <c r="W22" i="80"/>
  <c r="X22" i="80"/>
  <c r="Z22" i="80"/>
  <c r="H36" i="78"/>
  <c r="AB22" i="80"/>
  <c r="AA22" i="80"/>
  <c r="AC22" i="80"/>
  <c r="AE22" i="80"/>
  <c r="AG22" i="80"/>
  <c r="AF22" i="80"/>
  <c r="AH22" i="80"/>
  <c r="AJ22" i="80"/>
  <c r="AO22" i="80"/>
  <c r="E29" i="55"/>
  <c r="G29" i="55"/>
  <c r="G23" i="80"/>
  <c r="H37" i="74"/>
  <c r="H23" i="80"/>
  <c r="I23" i="80"/>
  <c r="K23" i="80"/>
  <c r="M23" i="80"/>
  <c r="L23" i="80"/>
  <c r="N23" i="80"/>
  <c r="P23" i="80"/>
  <c r="H37" i="76"/>
  <c r="R23" i="80"/>
  <c r="Q23" i="80"/>
  <c r="S23" i="80"/>
  <c r="U23" i="80"/>
  <c r="V23" i="80"/>
  <c r="W23" i="80"/>
  <c r="X23" i="80"/>
  <c r="Z23" i="80"/>
  <c r="H37" i="78"/>
  <c r="AB23" i="80"/>
  <c r="AA23" i="80"/>
  <c r="AC23" i="80"/>
  <c r="AE23" i="80"/>
  <c r="AG23" i="80"/>
  <c r="AF23" i="80"/>
  <c r="AH23" i="80"/>
  <c r="AJ23" i="80"/>
  <c r="AO23" i="80"/>
  <c r="E30" i="55"/>
  <c r="G30" i="55"/>
  <c r="G24" i="80"/>
  <c r="H38" i="74"/>
  <c r="H24" i="80"/>
  <c r="I24" i="80"/>
  <c r="K24" i="80"/>
  <c r="M24" i="80"/>
  <c r="L24" i="80"/>
  <c r="N24" i="80"/>
  <c r="P24" i="80"/>
  <c r="H38" i="76"/>
  <c r="R24" i="80"/>
  <c r="Q24" i="80"/>
  <c r="S24" i="80"/>
  <c r="U24" i="80"/>
  <c r="V24" i="80"/>
  <c r="W24" i="80"/>
  <c r="X24" i="80"/>
  <c r="Z24" i="80"/>
  <c r="H38" i="78"/>
  <c r="AB24" i="80"/>
  <c r="AA24" i="80"/>
  <c r="AC24" i="80"/>
  <c r="AE24" i="80"/>
  <c r="AG24" i="80"/>
  <c r="AF24" i="80"/>
  <c r="AH24" i="80"/>
  <c r="AJ24" i="80"/>
  <c r="AO24" i="80"/>
  <c r="E31" i="55"/>
  <c r="G31" i="55"/>
  <c r="G25" i="80"/>
  <c r="H39" i="74"/>
  <c r="H25" i="80"/>
  <c r="I25" i="80"/>
  <c r="K25" i="80"/>
  <c r="M25" i="80"/>
  <c r="L25" i="80"/>
  <c r="N25" i="80"/>
  <c r="P25" i="80"/>
  <c r="H39" i="76"/>
  <c r="R25" i="80"/>
  <c r="Q25" i="80"/>
  <c r="S25" i="80"/>
  <c r="U25" i="80"/>
  <c r="V25" i="80"/>
  <c r="W25" i="80"/>
  <c r="X25" i="80"/>
  <c r="Z25" i="80"/>
  <c r="H39" i="78"/>
  <c r="AB25" i="80"/>
  <c r="AA25" i="80"/>
  <c r="AC25" i="80"/>
  <c r="AE25" i="80"/>
  <c r="AG25" i="80"/>
  <c r="AF25" i="80"/>
  <c r="AH25" i="80"/>
  <c r="AJ25" i="80"/>
  <c r="AO25" i="80"/>
  <c r="E32" i="55"/>
  <c r="G32" i="55"/>
  <c r="G26" i="80"/>
  <c r="H40" i="74"/>
  <c r="H26" i="80"/>
  <c r="I26" i="80"/>
  <c r="K26" i="80"/>
  <c r="M26" i="80"/>
  <c r="L26" i="80"/>
  <c r="N26" i="80"/>
  <c r="P26" i="80"/>
  <c r="H40" i="76"/>
  <c r="R26" i="80"/>
  <c r="Q26" i="80"/>
  <c r="S26" i="80"/>
  <c r="U26" i="80"/>
  <c r="V26" i="80"/>
  <c r="W26" i="80"/>
  <c r="X26" i="80"/>
  <c r="Z26" i="80"/>
  <c r="H40" i="78"/>
  <c r="AB26" i="80"/>
  <c r="AA26" i="80"/>
  <c r="AC26" i="80"/>
  <c r="AE26" i="80"/>
  <c r="AG26" i="80"/>
  <c r="AF26" i="80"/>
  <c r="AH26" i="80"/>
  <c r="AJ26" i="80"/>
  <c r="AO26" i="80"/>
  <c r="E33" i="55"/>
  <c r="G33" i="55"/>
  <c r="G27" i="80"/>
  <c r="H41" i="74"/>
  <c r="H27" i="80"/>
  <c r="I27" i="80"/>
  <c r="K27" i="80"/>
  <c r="M27" i="80"/>
  <c r="L27" i="80"/>
  <c r="N27" i="80"/>
  <c r="P27" i="80"/>
  <c r="H41" i="76"/>
  <c r="R27" i="80"/>
  <c r="Q27" i="80"/>
  <c r="S27" i="80"/>
  <c r="U27" i="80"/>
  <c r="V27" i="80"/>
  <c r="W27" i="80"/>
  <c r="X27" i="80"/>
  <c r="Z27" i="80"/>
  <c r="H41" i="78"/>
  <c r="AB27" i="80"/>
  <c r="AA27" i="80"/>
  <c r="AC27" i="80"/>
  <c r="AE27" i="80"/>
  <c r="AG27" i="80"/>
  <c r="AF27" i="80"/>
  <c r="AH27" i="80"/>
  <c r="AJ27" i="80"/>
  <c r="AO27" i="80"/>
  <c r="E34" i="55"/>
  <c r="G34" i="55"/>
  <c r="G28" i="80"/>
  <c r="H42" i="74"/>
  <c r="H28" i="80"/>
  <c r="I28" i="80"/>
  <c r="K28" i="80"/>
  <c r="M28" i="80"/>
  <c r="L28" i="80"/>
  <c r="N28" i="80"/>
  <c r="P28" i="80"/>
  <c r="H42" i="76"/>
  <c r="R28" i="80"/>
  <c r="Q28" i="80"/>
  <c r="S28" i="80"/>
  <c r="U28" i="80"/>
  <c r="V28" i="80"/>
  <c r="W28" i="80"/>
  <c r="X28" i="80"/>
  <c r="Z28" i="80"/>
  <c r="H42" i="78"/>
  <c r="AB28" i="80"/>
  <c r="AA28" i="80"/>
  <c r="AC28" i="80"/>
  <c r="AE28" i="80"/>
  <c r="AG28" i="80"/>
  <c r="AF28" i="80"/>
  <c r="AH28" i="80"/>
  <c r="AJ28" i="80"/>
  <c r="AO28" i="80"/>
  <c r="E35" i="55"/>
  <c r="G35" i="55"/>
  <c r="G29" i="80"/>
  <c r="H43" i="74"/>
  <c r="H29" i="80"/>
  <c r="I29" i="80"/>
  <c r="K29" i="80"/>
  <c r="M29" i="80"/>
  <c r="L29" i="80"/>
  <c r="N29" i="80"/>
  <c r="P29" i="80"/>
  <c r="H43" i="76"/>
  <c r="R29" i="80"/>
  <c r="Q29" i="80"/>
  <c r="S29" i="80"/>
  <c r="U29" i="80"/>
  <c r="V29" i="80"/>
  <c r="W29" i="80"/>
  <c r="X29" i="80"/>
  <c r="Z29" i="80"/>
  <c r="H43" i="78"/>
  <c r="AB29" i="80"/>
  <c r="AA29" i="80"/>
  <c r="AC29" i="80"/>
  <c r="AE29" i="80"/>
  <c r="AG29" i="80"/>
  <c r="AF29" i="80"/>
  <c r="AH29" i="80"/>
  <c r="AJ29" i="80"/>
  <c r="AO29" i="80"/>
  <c r="E36" i="55"/>
  <c r="G36" i="55"/>
  <c r="G30" i="80"/>
  <c r="H44" i="74"/>
  <c r="H30" i="80"/>
  <c r="I30" i="80"/>
  <c r="K30" i="80"/>
  <c r="M30" i="80"/>
  <c r="L30" i="80"/>
  <c r="N30" i="80"/>
  <c r="P30" i="80"/>
  <c r="H44" i="76"/>
  <c r="R30" i="80"/>
  <c r="Q30" i="80"/>
  <c r="S30" i="80"/>
  <c r="U30" i="80"/>
  <c r="V30" i="80"/>
  <c r="W30" i="80"/>
  <c r="X30" i="80"/>
  <c r="Z30" i="80"/>
  <c r="H44" i="78"/>
  <c r="AB30" i="80"/>
  <c r="AA30" i="80"/>
  <c r="AC30" i="80"/>
  <c r="AE30" i="80"/>
  <c r="AG30" i="80"/>
  <c r="AF30" i="80"/>
  <c r="AH30" i="80"/>
  <c r="AJ30" i="80"/>
  <c r="AO30" i="80"/>
  <c r="E37" i="55"/>
  <c r="G37" i="55"/>
  <c r="G31" i="80"/>
  <c r="H45" i="74"/>
  <c r="H31" i="80"/>
  <c r="I31" i="80"/>
  <c r="K31" i="80"/>
  <c r="M31" i="80"/>
  <c r="L31" i="80"/>
  <c r="N31" i="80"/>
  <c r="P31" i="80"/>
  <c r="H45" i="76"/>
  <c r="R31" i="80"/>
  <c r="Q31" i="80"/>
  <c r="S31" i="80"/>
  <c r="U31" i="80"/>
  <c r="V31" i="80"/>
  <c r="W31" i="80"/>
  <c r="X31" i="80"/>
  <c r="Z31" i="80"/>
  <c r="H45" i="78"/>
  <c r="AB31" i="80"/>
  <c r="AA31" i="80"/>
  <c r="AC31" i="80"/>
  <c r="AE31" i="80"/>
  <c r="AG31" i="80"/>
  <c r="AF31" i="80"/>
  <c r="AH31" i="80"/>
  <c r="AJ31" i="80"/>
  <c r="AO31" i="80"/>
  <c r="E38" i="55"/>
  <c r="G38" i="55"/>
  <c r="G32" i="80"/>
  <c r="H46" i="74"/>
  <c r="H32" i="80"/>
  <c r="I32" i="80"/>
  <c r="K32" i="80"/>
  <c r="M32" i="80"/>
  <c r="L32" i="80"/>
  <c r="N32" i="80"/>
  <c r="P32" i="80"/>
  <c r="H46" i="76"/>
  <c r="R32" i="80"/>
  <c r="Q32" i="80"/>
  <c r="S32" i="80"/>
  <c r="U32" i="80"/>
  <c r="V32" i="80"/>
  <c r="W32" i="80"/>
  <c r="X32" i="80"/>
  <c r="Z32" i="80"/>
  <c r="H46" i="78"/>
  <c r="AB32" i="80"/>
  <c r="AA32" i="80"/>
  <c r="AC32" i="80"/>
  <c r="AE32" i="80"/>
  <c r="AG32" i="80"/>
  <c r="AF32" i="80"/>
  <c r="AH32" i="80"/>
  <c r="AJ32" i="80"/>
  <c r="AO32" i="80"/>
  <c r="E39" i="55"/>
  <c r="G39" i="55"/>
  <c r="G33" i="80"/>
  <c r="H47" i="74"/>
  <c r="H33" i="80"/>
  <c r="I33" i="80"/>
  <c r="K33" i="80"/>
  <c r="M33" i="80"/>
  <c r="L33" i="80"/>
  <c r="N33" i="80"/>
  <c r="P33" i="80"/>
  <c r="H47" i="76"/>
  <c r="R33" i="80"/>
  <c r="Q33" i="80"/>
  <c r="S33" i="80"/>
  <c r="U33" i="80"/>
  <c r="V33" i="80"/>
  <c r="W33" i="80"/>
  <c r="X33" i="80"/>
  <c r="Z33" i="80"/>
  <c r="H47" i="78"/>
  <c r="AB33" i="80"/>
  <c r="AA33" i="80"/>
  <c r="AC33" i="80"/>
  <c r="AE33" i="80"/>
  <c r="AG33" i="80"/>
  <c r="AF33" i="80"/>
  <c r="AH33" i="80"/>
  <c r="AJ33" i="80"/>
  <c r="AO33" i="80"/>
  <c r="E40" i="55"/>
  <c r="G40" i="55"/>
  <c r="G34" i="80"/>
  <c r="H48" i="74"/>
  <c r="H34" i="80"/>
  <c r="I34" i="80"/>
  <c r="K34" i="80"/>
  <c r="M34" i="80"/>
  <c r="L34" i="80"/>
  <c r="N34" i="80"/>
  <c r="P34" i="80"/>
  <c r="H48" i="76"/>
  <c r="R34" i="80"/>
  <c r="Q34" i="80"/>
  <c r="S34" i="80"/>
  <c r="U34" i="80"/>
  <c r="V34" i="80"/>
  <c r="W34" i="80"/>
  <c r="X34" i="80"/>
  <c r="Z34" i="80"/>
  <c r="H48" i="78"/>
  <c r="AB34" i="80"/>
  <c r="AA34" i="80"/>
  <c r="AC34" i="80"/>
  <c r="AE34" i="80"/>
  <c r="AG34" i="80"/>
  <c r="AF34" i="80"/>
  <c r="AH34" i="80"/>
  <c r="AJ34" i="80"/>
  <c r="AO34" i="80"/>
  <c r="E41" i="55"/>
  <c r="G41" i="55"/>
  <c r="G35" i="80"/>
  <c r="H49" i="74"/>
  <c r="H35" i="80"/>
  <c r="I35" i="80"/>
  <c r="K35" i="80"/>
  <c r="M35" i="80"/>
  <c r="L35" i="80"/>
  <c r="N35" i="80"/>
  <c r="P35" i="80"/>
  <c r="H49" i="76"/>
  <c r="R35" i="80"/>
  <c r="Q35" i="80"/>
  <c r="S35" i="80"/>
  <c r="U35" i="80"/>
  <c r="V35" i="80"/>
  <c r="W35" i="80"/>
  <c r="X35" i="80"/>
  <c r="Z35" i="80"/>
  <c r="H49" i="78"/>
  <c r="AB35" i="80"/>
  <c r="AA35" i="80"/>
  <c r="AC35" i="80"/>
  <c r="AE35" i="80"/>
  <c r="AG35" i="80"/>
  <c r="AF35" i="80"/>
  <c r="AH35" i="80"/>
  <c r="AJ35" i="80"/>
  <c r="AO35" i="80"/>
  <c r="E42" i="55"/>
  <c r="G42" i="55"/>
  <c r="G36" i="80"/>
  <c r="H50" i="74"/>
  <c r="H36" i="80"/>
  <c r="I36" i="80"/>
  <c r="K36" i="80"/>
  <c r="M36" i="80"/>
  <c r="L36" i="80"/>
  <c r="N36" i="80"/>
  <c r="P36" i="80"/>
  <c r="H50" i="76"/>
  <c r="R36" i="80"/>
  <c r="Q36" i="80"/>
  <c r="S36" i="80"/>
  <c r="U36" i="80"/>
  <c r="V36" i="80"/>
  <c r="W36" i="80"/>
  <c r="X36" i="80"/>
  <c r="Z36" i="80"/>
  <c r="H50" i="78"/>
  <c r="AB36" i="80"/>
  <c r="AA36" i="80"/>
  <c r="AC36" i="80"/>
  <c r="AE36" i="80"/>
  <c r="AG36" i="80"/>
  <c r="AF36" i="80"/>
  <c r="AH36" i="80"/>
  <c r="AJ36" i="80"/>
  <c r="AO36" i="80"/>
  <c r="E43" i="55"/>
  <c r="G43" i="55"/>
  <c r="G37" i="80"/>
  <c r="H51" i="74"/>
  <c r="H37" i="80"/>
  <c r="I37" i="80"/>
  <c r="K37" i="80"/>
  <c r="M37" i="80"/>
  <c r="L37" i="80"/>
  <c r="N37" i="80"/>
  <c r="P37" i="80"/>
  <c r="H51" i="76"/>
  <c r="R37" i="80"/>
  <c r="Q37" i="80"/>
  <c r="S37" i="80"/>
  <c r="U37" i="80"/>
  <c r="V37" i="80"/>
  <c r="W37" i="80"/>
  <c r="X37" i="80"/>
  <c r="Z37" i="80"/>
  <c r="H51" i="78"/>
  <c r="AB37" i="80"/>
  <c r="AA37" i="80"/>
  <c r="AC37" i="80"/>
  <c r="AE37" i="80"/>
  <c r="AG37" i="80"/>
  <c r="AF37" i="80"/>
  <c r="AH37" i="80"/>
  <c r="AJ37" i="80"/>
  <c r="AO37" i="80"/>
  <c r="E44" i="55"/>
  <c r="G44" i="55"/>
  <c r="AN21" i="54"/>
  <c r="E10" i="55"/>
  <c r="G10" i="55"/>
  <c r="AO22" i="54"/>
  <c r="AO23" i="54"/>
  <c r="AO24" i="54"/>
  <c r="AO25" i="54"/>
  <c r="AO26" i="54"/>
  <c r="AO27" i="54"/>
  <c r="AO28" i="54"/>
  <c r="AO29" i="54"/>
  <c r="AO30" i="54"/>
  <c r="AO31" i="54"/>
  <c r="AO32" i="54"/>
  <c r="AO33" i="54"/>
  <c r="AO34" i="54"/>
  <c r="AO35" i="54"/>
  <c r="AO36" i="54"/>
  <c r="AO37" i="54"/>
  <c r="AO38" i="54"/>
  <c r="AO39" i="54"/>
  <c r="AO38" i="80"/>
  <c r="AN21" i="80"/>
  <c r="AN22" i="80"/>
  <c r="AN23" i="80"/>
  <c r="AN24" i="80"/>
  <c r="AN25" i="80"/>
  <c r="AN26" i="80"/>
  <c r="AN27" i="80"/>
  <c r="AN28" i="80"/>
  <c r="AN29" i="80"/>
  <c r="AN30" i="80"/>
  <c r="AN31" i="80"/>
  <c r="AN32" i="80"/>
  <c r="AN33" i="80"/>
  <c r="AN34" i="80"/>
  <c r="AN35" i="80"/>
  <c r="AN36" i="80"/>
  <c r="AN37" i="80"/>
  <c r="AN38" i="80"/>
  <c r="AM22" i="80"/>
  <c r="AM23" i="80"/>
  <c r="AM24" i="80"/>
  <c r="AM25" i="80"/>
  <c r="AM26" i="80"/>
  <c r="AM27" i="80"/>
  <c r="AM28" i="80"/>
  <c r="AM29" i="80"/>
  <c r="AM30" i="80"/>
  <c r="AM31" i="80"/>
  <c r="AM32" i="80"/>
  <c r="AM33" i="80"/>
  <c r="AM34" i="80"/>
  <c r="AM35" i="80"/>
  <c r="AM36" i="80"/>
  <c r="AM37" i="80"/>
  <c r="AM38" i="80"/>
  <c r="AM21" i="80"/>
  <c r="AN39" i="54"/>
  <c r="AM22" i="54"/>
  <c r="AM23" i="54"/>
  <c r="AM24" i="54"/>
  <c r="AM25" i="54"/>
  <c r="AM26" i="54"/>
  <c r="AM27" i="54"/>
  <c r="AM28" i="54"/>
  <c r="AM29" i="54"/>
  <c r="AM30" i="54"/>
  <c r="AM31" i="54"/>
  <c r="AM32" i="54"/>
  <c r="AM33" i="54"/>
  <c r="AM34" i="54"/>
  <c r="AM35" i="54"/>
  <c r="AM36" i="54"/>
  <c r="AM37" i="54"/>
  <c r="AM38" i="54"/>
  <c r="AM39" i="54"/>
  <c r="AI22" i="80"/>
  <c r="AI23" i="80"/>
  <c r="AI24" i="80"/>
  <c r="AI25" i="80"/>
  <c r="AI26" i="80"/>
  <c r="AI27" i="80"/>
  <c r="AI28" i="80"/>
  <c r="AI29" i="80"/>
  <c r="AI30" i="80"/>
  <c r="AI31" i="80"/>
  <c r="AI32" i="80"/>
  <c r="AI33" i="80"/>
  <c r="AI34" i="80"/>
  <c r="AI35" i="80"/>
  <c r="AI36" i="80"/>
  <c r="AI37" i="80"/>
  <c r="AI21" i="80"/>
  <c r="AI21" i="54"/>
  <c r="AI22" i="54"/>
  <c r="AI23" i="54"/>
  <c r="AI24" i="54"/>
  <c r="AI25" i="54"/>
  <c r="AI26" i="54"/>
  <c r="AI27" i="54"/>
  <c r="AI28" i="54"/>
  <c r="AI29" i="54"/>
  <c r="AI30" i="54"/>
  <c r="AI31" i="54"/>
  <c r="AI32" i="54"/>
  <c r="AI33" i="54"/>
  <c r="AI34" i="54"/>
  <c r="AI35" i="54"/>
  <c r="AI36" i="54"/>
  <c r="AI37" i="54"/>
  <c r="AI38" i="54"/>
  <c r="AD22" i="80"/>
  <c r="AD23" i="80"/>
  <c r="AD24" i="80"/>
  <c r="AD25" i="80"/>
  <c r="AD26" i="80"/>
  <c r="AD27" i="80"/>
  <c r="AD28" i="80"/>
  <c r="AD29" i="80"/>
  <c r="AD30" i="80"/>
  <c r="AD31" i="80"/>
  <c r="AD32" i="80"/>
  <c r="AD33" i="80"/>
  <c r="AD34" i="80"/>
  <c r="AD35" i="80"/>
  <c r="AD36" i="80"/>
  <c r="AD37" i="80"/>
  <c r="AD21" i="80"/>
  <c r="AD21" i="54"/>
  <c r="Y22" i="80"/>
  <c r="Y23" i="80"/>
  <c r="Y24" i="80"/>
  <c r="Y25" i="80"/>
  <c r="Y26" i="80"/>
  <c r="Y27" i="80"/>
  <c r="Y28" i="80"/>
  <c r="Y29" i="80"/>
  <c r="Y30" i="80"/>
  <c r="Y31" i="80"/>
  <c r="Y32" i="80"/>
  <c r="Y33" i="80"/>
  <c r="Y34" i="80"/>
  <c r="Y35" i="80"/>
  <c r="Y36" i="80"/>
  <c r="Y37" i="80"/>
  <c r="Y21" i="80"/>
  <c r="Y21" i="54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21" i="80"/>
  <c r="T21" i="54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21" i="80"/>
  <c r="O21" i="54"/>
  <c r="J22" i="80"/>
  <c r="J23" i="80"/>
  <c r="J24" i="80"/>
  <c r="J25" i="80"/>
  <c r="J26" i="80"/>
  <c r="J27" i="80"/>
  <c r="J28" i="80"/>
  <c r="J29" i="80"/>
  <c r="J30" i="80"/>
  <c r="J31" i="80"/>
  <c r="J32" i="80"/>
  <c r="J33" i="80"/>
  <c r="J34" i="80"/>
  <c r="J35" i="80"/>
  <c r="J36" i="80"/>
  <c r="J37" i="80"/>
  <c r="J21" i="80"/>
  <c r="J21" i="54"/>
  <c r="AD29" i="54"/>
  <c r="AD30" i="54"/>
  <c r="AD31" i="54"/>
  <c r="AD32" i="54"/>
  <c r="Y27" i="54"/>
  <c r="Y28" i="54"/>
  <c r="Y29" i="54"/>
  <c r="Y30" i="54"/>
  <c r="T30" i="54"/>
  <c r="O30" i="54"/>
  <c r="AD24" i="54"/>
  <c r="AD25" i="54"/>
  <c r="AD36" i="54"/>
  <c r="AD37" i="54"/>
  <c r="AD22" i="54"/>
  <c r="AD34" i="54"/>
  <c r="Y35" i="54"/>
  <c r="Y36" i="54"/>
  <c r="Y37" i="54"/>
  <c r="Y38" i="54"/>
  <c r="T22" i="54"/>
  <c r="T23" i="54"/>
  <c r="T34" i="54"/>
  <c r="T35" i="54"/>
  <c r="T24" i="54"/>
  <c r="T25" i="54"/>
  <c r="T36" i="54"/>
  <c r="T37" i="54"/>
  <c r="O22" i="54"/>
  <c r="O23" i="54"/>
  <c r="O34" i="54"/>
  <c r="O24" i="54"/>
  <c r="O25" i="54"/>
  <c r="O36" i="54"/>
  <c r="O37" i="54"/>
  <c r="J24" i="54"/>
  <c r="J25" i="54"/>
  <c r="J36" i="54"/>
  <c r="J37" i="54"/>
  <c r="H52" i="78"/>
  <c r="F18" i="78"/>
  <c r="F19" i="78"/>
  <c r="F20" i="78"/>
  <c r="F21" i="78"/>
  <c r="F22" i="78"/>
  <c r="F23" i="78"/>
  <c r="F24" i="78"/>
  <c r="F25" i="78"/>
  <c r="F26" i="78"/>
  <c r="F27" i="78"/>
  <c r="F28" i="78"/>
  <c r="F29" i="78"/>
  <c r="F30" i="78"/>
  <c r="F31" i="78"/>
  <c r="F32" i="78"/>
  <c r="F33" i="78"/>
  <c r="F34" i="78"/>
  <c r="F35" i="78"/>
  <c r="F36" i="78"/>
  <c r="F37" i="78"/>
  <c r="F38" i="78"/>
  <c r="F39" i="78"/>
  <c r="F40" i="78"/>
  <c r="F41" i="78"/>
  <c r="F42" i="78"/>
  <c r="F43" i="78"/>
  <c r="F44" i="78"/>
  <c r="F45" i="78"/>
  <c r="F46" i="78"/>
  <c r="F47" i="78"/>
  <c r="F48" i="78"/>
  <c r="F49" i="78"/>
  <c r="F50" i="78"/>
  <c r="F51" i="78"/>
  <c r="F52" i="78"/>
  <c r="F17" i="78"/>
  <c r="H52" i="76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43" i="76"/>
  <c r="F44" i="76"/>
  <c r="F45" i="76"/>
  <c r="F46" i="76"/>
  <c r="F47" i="76"/>
  <c r="F48" i="76"/>
  <c r="F49" i="76"/>
  <c r="F50" i="76"/>
  <c r="F51" i="76"/>
  <c r="F52" i="76"/>
  <c r="F17" i="76"/>
  <c r="H52" i="74"/>
  <c r="F18" i="74"/>
  <c r="F19" i="74"/>
  <c r="F20" i="74"/>
  <c r="F21" i="74"/>
  <c r="F22" i="74"/>
  <c r="F23" i="74"/>
  <c r="F24" i="74"/>
  <c r="F25" i="74"/>
  <c r="F26" i="74"/>
  <c r="F27" i="74"/>
  <c r="F28" i="74"/>
  <c r="F29" i="74"/>
  <c r="F30" i="74"/>
  <c r="F31" i="74"/>
  <c r="F32" i="74"/>
  <c r="F33" i="74"/>
  <c r="F34" i="74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52" i="74"/>
  <c r="F17" i="74"/>
  <c r="AQ38" i="54"/>
  <c r="AQ37" i="54"/>
  <c r="AQ36" i="54"/>
  <c r="AQ35" i="54"/>
  <c r="AQ34" i="54"/>
  <c r="AQ33" i="54"/>
  <c r="AQ32" i="54"/>
  <c r="AQ31" i="54"/>
  <c r="AQ30" i="54"/>
  <c r="AQ29" i="54"/>
  <c r="AQ28" i="54"/>
  <c r="AQ27" i="54"/>
  <c r="AQ26" i="54"/>
  <c r="AQ25" i="54"/>
  <c r="AQ24" i="54"/>
  <c r="AQ23" i="54"/>
  <c r="AQ22" i="54"/>
  <c r="AQ21" i="54"/>
  <c r="T31" i="54"/>
  <c r="AD23" i="54"/>
  <c r="Y26" i="54"/>
  <c r="Y25" i="54"/>
  <c r="Y24" i="54"/>
  <c r="T29" i="54"/>
  <c r="Y23" i="54"/>
  <c r="J23" i="54"/>
  <c r="O35" i="54"/>
  <c r="AD35" i="54"/>
  <c r="J22" i="54"/>
  <c r="T27" i="54"/>
  <c r="T33" i="54"/>
  <c r="O32" i="54"/>
  <c r="T28" i="54"/>
  <c r="J29" i="54"/>
  <c r="J34" i="54"/>
  <c r="O38" i="54"/>
  <c r="Y31" i="54"/>
  <c r="AD38" i="54"/>
  <c r="AD33" i="54"/>
  <c r="O29" i="54"/>
  <c r="T26" i="54"/>
  <c r="Y22" i="54"/>
  <c r="J35" i="54"/>
  <c r="J28" i="54"/>
  <c r="O26" i="54"/>
  <c r="J33" i="54"/>
  <c r="O31" i="54"/>
  <c r="O28" i="54"/>
  <c r="O27" i="54"/>
  <c r="AD27" i="54"/>
  <c r="O33" i="54"/>
  <c r="T38" i="54"/>
  <c r="Y33" i="54"/>
  <c r="AD26" i="54"/>
  <c r="Y32" i="54"/>
  <c r="T32" i="54"/>
  <c r="J32" i="54"/>
  <c r="J31" i="54"/>
  <c r="Y34" i="54"/>
  <c r="AD28" i="54"/>
  <c r="J27" i="54"/>
  <c r="J26" i="54"/>
  <c r="J30" i="54"/>
  <c r="J38" i="54"/>
</calcChain>
</file>

<file path=xl/sharedStrings.xml><?xml version="1.0" encoding="utf-8"?>
<sst xmlns="http://schemas.openxmlformats.org/spreadsheetml/2006/main" count="724" uniqueCount="126">
  <si>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</si>
  <si>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</si>
  <si>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</si>
  <si>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</si>
  <si>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</si>
  <si>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</si>
  <si>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</si>
  <si>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</si>
  <si>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</si>
  <si>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</si>
  <si>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</si>
  <si>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</si>
  <si>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</si>
  <si>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</si>
  <si>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</si>
  <si>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</si>
  <si>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</si>
  <si>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</si>
  <si>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</si>
  <si>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</si>
  <si>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</si>
  <si>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</si>
  <si>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</si>
  <si>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</si>
  <si>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</si>
  <si>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</si>
  <si>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</si>
  <si>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</si>
  <si>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Exam. Roll</t>
  </si>
  <si>
    <t>Name of the Student</t>
  </si>
  <si>
    <t>Failed Course Code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</si>
  <si>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</si>
  <si>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</si>
  <si>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</si>
  <si>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</si>
  <si>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</si>
  <si>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</si>
  <si>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</si>
  <si>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</si>
  <si>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</si>
  <si>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 xml:space="preserve">Absent </t>
  </si>
  <si>
    <t>Passed</t>
  </si>
  <si>
    <t>Percentage</t>
  </si>
  <si>
    <t>3 Credits, Full Marks- 100</t>
  </si>
  <si>
    <t>1.5 Credits, Full Marks- 100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</si>
  <si>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</si>
  <si>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</si>
  <si>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</si>
  <si>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</si>
  <si>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</si>
  <si>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</si>
  <si>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</si>
  <si>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</si>
  <si>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</si>
  <si>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</si>
  <si>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</si>
  <si>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</si>
  <si>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</si>
  <si>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</si>
  <si>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</si>
  <si>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</si>
  <si>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</si>
  <si>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</si>
  <si>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</si>
  <si>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</si>
  <si>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</si>
  <si>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</si>
  <si>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</si>
  <si>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</si>
  <si>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</si>
  <si>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</si>
  <si>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</si>
  <si>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</si>
  <si>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</si>
  <si>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</si>
  <si>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</si>
  <si>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</si>
  <si>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</si>
  <si>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</si>
  <si>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</si>
  <si>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</si>
  <si>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</si>
  <si>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</si>
  <si>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</si>
  <si>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</si>
  <si>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</si>
  <si>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</si>
  <si>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</si>
  <si>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</si>
  <si>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</si>
  <si>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</si>
  <si>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</si>
  <si>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</si>
  <si>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</si>
  <si>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</si>
  <si>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</si>
  <si>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</si>
  <si>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</si>
  <si>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</si>
  <si>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</si>
  <si>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</si>
  <si>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</si>
  <si>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</si>
  <si>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</si>
  <si>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</si>
  <si>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</si>
  <si>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</si>
  <si>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</si>
  <si>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</si>
  <si>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</si>
  <si>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</si>
  <si>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</si>
  <si>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</si>
  <si>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</si>
  <si>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</si>
  <si>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</si>
  <si>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</si>
  <si>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</si>
  <si>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</si>
  <si>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</si>
  <si>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</si>
  <si>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</si>
  <si>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</si>
  <si>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</si>
  <si>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</si>
  <si>
    <t>Promoted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</si>
</sst>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8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43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8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</cellXfs>
  <cellStyles count="2">
    <cellStyle name="Normal" xfId="0" builtinId="0"/>
    <cellStyle name="Style 1" xfId="1" xr:uid="{00000000-0005-0000-0000-00000100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 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 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416497</xdr:colOff>
      <xdr:row>4</xdr:row>
      <xdr:rowOff>116786</xdr:rowOff>
    </xdr:from>
    <xdr:to>
      <xdr:col>18</xdr:col>
      <xdr:colOff>176825</xdr:colOff>
      <xdr:row>11</xdr:row>
      <xdr:rowOff>92162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11876" y="729107"/>
          <a:ext cx="1087025" cy="12680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 /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 /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 /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 /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opLeftCell="A12" zoomScale="103" zoomScaleNormal="100" workbookViewId="0">
      <selection activeCell="C35" sqref="C35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6" t="s">
        <v>18</v>
      </c>
      <c r="G1" s="116"/>
      <c r="H1" s="116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7" t="s">
        <v>21</v>
      </c>
      <c r="B3" s="117"/>
      <c r="C3" s="117"/>
      <c r="D3" s="117"/>
      <c r="E3" s="117"/>
      <c r="F3" s="20" t="s">
        <v>47</v>
      </c>
      <c r="G3" s="20" t="s">
        <v>12</v>
      </c>
      <c r="H3" s="21">
        <v>4</v>
      </c>
    </row>
    <row r="4" spans="1:8">
      <c r="A4" s="117"/>
      <c r="B4" s="117"/>
      <c r="C4" s="117"/>
      <c r="D4" s="117"/>
      <c r="E4" s="117"/>
      <c r="F4" s="20" t="s">
        <v>48</v>
      </c>
      <c r="G4" s="20" t="s">
        <v>7</v>
      </c>
      <c r="H4" s="21">
        <v>3.75</v>
      </c>
    </row>
    <row r="5" spans="1:8">
      <c r="A5" s="118" t="s">
        <v>22</v>
      </c>
      <c r="B5" s="118"/>
      <c r="C5" s="118"/>
      <c r="D5" s="118"/>
      <c r="E5" s="118"/>
      <c r="F5" s="20" t="s">
        <v>49</v>
      </c>
      <c r="G5" s="20" t="s">
        <v>13</v>
      </c>
      <c r="H5" s="21">
        <v>3.5</v>
      </c>
    </row>
    <row r="6" spans="1:8">
      <c r="A6" s="118"/>
      <c r="B6" s="118"/>
      <c r="C6" s="118"/>
      <c r="D6" s="118"/>
      <c r="E6" s="118"/>
      <c r="F6" s="20" t="s">
        <v>50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>
      <c r="A8" s="115" t="s">
        <v>23</v>
      </c>
      <c r="B8" s="115"/>
      <c r="C8" s="115"/>
      <c r="D8" s="115"/>
      <c r="E8" s="115"/>
      <c r="F8" s="20" t="s">
        <v>52</v>
      </c>
      <c r="G8" s="20" t="s">
        <v>15</v>
      </c>
      <c r="H8" s="21">
        <v>2.75</v>
      </c>
    </row>
    <row r="9" spans="1:8">
      <c r="A9" s="119"/>
      <c r="B9" s="119"/>
      <c r="C9" s="119"/>
      <c r="D9" s="119"/>
      <c r="E9" s="119"/>
      <c r="F9" s="20" t="s">
        <v>53</v>
      </c>
      <c r="G9" s="20" t="s">
        <v>16</v>
      </c>
      <c r="H9" s="21">
        <v>2.5</v>
      </c>
    </row>
    <row r="10" spans="1:8">
      <c r="A10" s="115"/>
      <c r="B10" s="115"/>
      <c r="C10" s="115"/>
      <c r="D10" s="115"/>
      <c r="E10" s="115"/>
      <c r="F10" s="20" t="s">
        <v>54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>
      <c r="A13" s="97" t="s">
        <v>119</v>
      </c>
      <c r="B13" s="51"/>
      <c r="C13" s="51"/>
      <c r="D13" s="51"/>
      <c r="E13" s="111" t="s">
        <v>120</v>
      </c>
      <c r="F13" s="111"/>
      <c r="G13" s="111"/>
      <c r="H13" s="111"/>
    </row>
    <row r="14" spans="1:8">
      <c r="A14" s="97"/>
      <c r="B14" s="51"/>
      <c r="C14" s="51"/>
      <c r="D14" s="51"/>
      <c r="E14" s="112"/>
      <c r="F14" s="112"/>
      <c r="G14" s="112"/>
      <c r="H14" s="112"/>
    </row>
    <row r="15" spans="1:8" ht="23.25" customHeight="1">
      <c r="A15" s="113" t="s">
        <v>45</v>
      </c>
      <c r="B15" s="113" t="s">
        <v>37</v>
      </c>
      <c r="C15" s="114" t="s">
        <v>32</v>
      </c>
      <c r="D15" s="113" t="s">
        <v>33</v>
      </c>
      <c r="E15" s="113"/>
      <c r="F15" s="113"/>
      <c r="G15" s="113"/>
      <c r="H15" s="113"/>
    </row>
    <row r="16" spans="1:8" ht="81" customHeight="1">
      <c r="A16" s="113"/>
      <c r="B16" s="113"/>
      <c r="C16" s="114"/>
      <c r="D16" s="98" t="s">
        <v>94</v>
      </c>
      <c r="E16" s="98" t="s">
        <v>95</v>
      </c>
      <c r="F16" s="98" t="s">
        <v>24</v>
      </c>
      <c r="G16" s="78" t="s">
        <v>96</v>
      </c>
      <c r="H16" s="98" t="s">
        <v>25</v>
      </c>
    </row>
    <row r="17" spans="1:8" ht="18" customHeight="1">
      <c r="A17" s="50"/>
      <c r="B17" s="48" t="s">
        <v>59</v>
      </c>
      <c r="C17" s="99">
        <v>31</v>
      </c>
      <c r="D17" s="99">
        <v>34</v>
      </c>
      <c r="E17" s="24">
        <v>37</v>
      </c>
      <c r="F17" s="24">
        <f>ABS(E17-D17)</f>
        <v>3</v>
      </c>
      <c r="G17" s="24"/>
      <c r="H17" s="24">
        <f>(D17+E17)/2</f>
        <v>35.5</v>
      </c>
    </row>
    <row r="18" spans="1:8" ht="18" customHeight="1">
      <c r="A18" s="50"/>
      <c r="B18" s="48" t="s">
        <v>60</v>
      </c>
      <c r="C18" s="99">
        <v>34.5</v>
      </c>
      <c r="D18" s="99">
        <v>38</v>
      </c>
      <c r="E18" s="24">
        <v>39</v>
      </c>
      <c r="F18" s="24">
        <f t="shared" ref="F18:F52" si="0">ABS(E18-D18)</f>
        <v>1</v>
      </c>
      <c r="G18" s="24"/>
      <c r="H18" s="24">
        <f t="shared" ref="H18:H52" si="1">(D18+E18)/2</f>
        <v>38.5</v>
      </c>
    </row>
    <row r="19" spans="1:8" ht="18" customHeight="1">
      <c r="A19" s="50"/>
      <c r="B19" s="48" t="s">
        <v>61</v>
      </c>
      <c r="C19" s="99">
        <v>34.5</v>
      </c>
      <c r="D19" s="99">
        <v>38</v>
      </c>
      <c r="E19" s="24">
        <v>42</v>
      </c>
      <c r="F19" s="24">
        <f t="shared" si="0"/>
        <v>4</v>
      </c>
      <c r="G19" s="24"/>
      <c r="H19" s="24">
        <f t="shared" si="1"/>
        <v>40</v>
      </c>
    </row>
    <row r="20" spans="1:8" ht="18" customHeight="1">
      <c r="A20" s="50"/>
      <c r="B20" s="48" t="s">
        <v>62</v>
      </c>
      <c r="C20" s="99">
        <v>33</v>
      </c>
      <c r="D20" s="99">
        <v>32</v>
      </c>
      <c r="E20" s="24">
        <v>35</v>
      </c>
      <c r="F20" s="24">
        <f t="shared" si="0"/>
        <v>3</v>
      </c>
      <c r="G20" s="24"/>
      <c r="H20" s="24">
        <f t="shared" si="1"/>
        <v>33.5</v>
      </c>
    </row>
    <row r="21" spans="1:8" ht="18" customHeight="1">
      <c r="A21" s="50"/>
      <c r="B21" s="48" t="s">
        <v>63</v>
      </c>
      <c r="C21" s="99">
        <v>32</v>
      </c>
      <c r="D21" s="99">
        <v>28</v>
      </c>
      <c r="E21" s="24">
        <v>31</v>
      </c>
      <c r="F21" s="24">
        <f t="shared" si="0"/>
        <v>3</v>
      </c>
      <c r="G21" s="24"/>
      <c r="H21" s="24">
        <f t="shared" si="1"/>
        <v>29.5</v>
      </c>
    </row>
    <row r="22" spans="1:8" ht="18" customHeight="1">
      <c r="A22" s="50"/>
      <c r="B22" s="48" t="s">
        <v>64</v>
      </c>
      <c r="C22" s="99">
        <v>36</v>
      </c>
      <c r="D22" s="99">
        <v>47</v>
      </c>
      <c r="E22" s="24">
        <v>49</v>
      </c>
      <c r="F22" s="24">
        <f t="shared" si="0"/>
        <v>2</v>
      </c>
      <c r="G22" s="24"/>
      <c r="H22" s="24">
        <f t="shared" si="1"/>
        <v>48</v>
      </c>
    </row>
    <row r="23" spans="1:8" ht="18" customHeight="1">
      <c r="A23" s="50"/>
      <c r="B23" s="48" t="s">
        <v>65</v>
      </c>
      <c r="C23" s="99">
        <v>32.5</v>
      </c>
      <c r="D23" s="99">
        <v>37</v>
      </c>
      <c r="E23" s="24">
        <v>40</v>
      </c>
      <c r="F23" s="24">
        <f t="shared" si="0"/>
        <v>3</v>
      </c>
      <c r="G23" s="24"/>
      <c r="H23" s="24">
        <f t="shared" si="1"/>
        <v>38.5</v>
      </c>
    </row>
    <row r="24" spans="1:8" ht="18" customHeight="1">
      <c r="A24" s="50"/>
      <c r="B24" s="48" t="s">
        <v>66</v>
      </c>
      <c r="C24" s="99">
        <v>36</v>
      </c>
      <c r="D24" s="99">
        <v>41</v>
      </c>
      <c r="E24" s="24">
        <v>45</v>
      </c>
      <c r="F24" s="24">
        <f t="shared" si="0"/>
        <v>4</v>
      </c>
      <c r="G24" s="24"/>
      <c r="H24" s="24">
        <f t="shared" si="1"/>
        <v>43</v>
      </c>
    </row>
    <row r="25" spans="1:8" ht="18" customHeight="1">
      <c r="A25" s="50"/>
      <c r="B25" s="48" t="s">
        <v>67</v>
      </c>
      <c r="C25" s="99">
        <v>31.5</v>
      </c>
      <c r="D25" s="99">
        <v>40</v>
      </c>
      <c r="E25" s="24">
        <v>43</v>
      </c>
      <c r="F25" s="24">
        <f t="shared" si="0"/>
        <v>3</v>
      </c>
      <c r="G25" s="24"/>
      <c r="H25" s="24">
        <f t="shared" si="1"/>
        <v>41.5</v>
      </c>
    </row>
    <row r="26" spans="1:8" ht="18" customHeight="1">
      <c r="A26" s="50"/>
      <c r="B26" s="48" t="s">
        <v>68</v>
      </c>
      <c r="C26" s="99">
        <v>33.5</v>
      </c>
      <c r="D26" s="99">
        <v>28</v>
      </c>
      <c r="E26" s="24">
        <v>30</v>
      </c>
      <c r="F26" s="24">
        <f t="shared" si="0"/>
        <v>2</v>
      </c>
      <c r="G26" s="24"/>
      <c r="H26" s="24">
        <f t="shared" si="1"/>
        <v>29</v>
      </c>
    </row>
    <row r="27" spans="1:8" ht="18" customHeight="1">
      <c r="A27" s="50"/>
      <c r="B27" s="48" t="s">
        <v>69</v>
      </c>
      <c r="C27" s="99">
        <v>38</v>
      </c>
      <c r="D27" s="99">
        <v>50</v>
      </c>
      <c r="E27" s="24">
        <v>49</v>
      </c>
      <c r="F27" s="24">
        <f t="shared" si="0"/>
        <v>1</v>
      </c>
      <c r="G27" s="24"/>
      <c r="H27" s="24">
        <f t="shared" si="1"/>
        <v>49.5</v>
      </c>
    </row>
    <row r="28" spans="1:8" ht="18" customHeight="1">
      <c r="A28" s="50"/>
      <c r="B28" s="48" t="s">
        <v>70</v>
      </c>
      <c r="C28" s="99">
        <v>35.5</v>
      </c>
      <c r="D28" s="99">
        <v>39</v>
      </c>
      <c r="E28" s="24">
        <v>43</v>
      </c>
      <c r="F28" s="24">
        <f t="shared" si="0"/>
        <v>4</v>
      </c>
      <c r="G28" s="24"/>
      <c r="H28" s="24">
        <f t="shared" si="1"/>
        <v>41</v>
      </c>
    </row>
    <row r="29" spans="1:8" ht="18" customHeight="1">
      <c r="A29" s="50"/>
      <c r="B29" s="48" t="s">
        <v>71</v>
      </c>
      <c r="C29" s="99">
        <v>34</v>
      </c>
      <c r="D29" s="99">
        <v>44</v>
      </c>
      <c r="E29" s="24">
        <v>47</v>
      </c>
      <c r="F29" s="24">
        <f t="shared" si="0"/>
        <v>3</v>
      </c>
      <c r="G29" s="24"/>
      <c r="H29" s="24">
        <f t="shared" si="1"/>
        <v>45.5</v>
      </c>
    </row>
    <row r="30" spans="1:8" ht="18" customHeight="1">
      <c r="A30" s="50"/>
      <c r="B30" s="48" t="s">
        <v>72</v>
      </c>
      <c r="C30" s="99">
        <v>34.5</v>
      </c>
      <c r="D30" s="99">
        <v>43</v>
      </c>
      <c r="E30" s="24">
        <v>48</v>
      </c>
      <c r="F30" s="24">
        <f t="shared" si="0"/>
        <v>5</v>
      </c>
      <c r="G30" s="24"/>
      <c r="H30" s="24">
        <f t="shared" si="1"/>
        <v>45.5</v>
      </c>
    </row>
    <row r="31" spans="1:8" ht="18" customHeight="1">
      <c r="A31" s="50"/>
      <c r="B31" s="48" t="s">
        <v>73</v>
      </c>
      <c r="C31" s="99">
        <v>35.5</v>
      </c>
      <c r="D31" s="99">
        <v>45</v>
      </c>
      <c r="E31" s="24">
        <v>50</v>
      </c>
      <c r="F31" s="24">
        <f t="shared" si="0"/>
        <v>5</v>
      </c>
      <c r="G31" s="24"/>
      <c r="H31" s="24">
        <f t="shared" si="1"/>
        <v>47.5</v>
      </c>
    </row>
    <row r="32" spans="1:8" ht="18" customHeight="1">
      <c r="A32" s="50"/>
      <c r="B32" s="48" t="s">
        <v>74</v>
      </c>
      <c r="C32" s="99">
        <v>36.5</v>
      </c>
      <c r="D32" s="99">
        <v>49</v>
      </c>
      <c r="E32" s="24">
        <v>49</v>
      </c>
      <c r="F32" s="24">
        <f t="shared" si="0"/>
        <v>0</v>
      </c>
      <c r="G32" s="24"/>
      <c r="H32" s="24">
        <f t="shared" si="1"/>
        <v>49</v>
      </c>
    </row>
    <row r="33" spans="1:8" ht="18" customHeight="1">
      <c r="A33" s="50"/>
      <c r="B33" s="48" t="s">
        <v>75</v>
      </c>
      <c r="C33" s="99">
        <v>30</v>
      </c>
      <c r="D33" s="99">
        <v>28</v>
      </c>
      <c r="E33" s="24">
        <v>32</v>
      </c>
      <c r="F33" s="24">
        <f t="shared" si="0"/>
        <v>4</v>
      </c>
      <c r="G33" s="24"/>
      <c r="H33" s="24">
        <f t="shared" si="1"/>
        <v>30</v>
      </c>
    </row>
    <row r="34" spans="1:8" ht="18" customHeight="1">
      <c r="A34" s="50"/>
      <c r="B34" s="48" t="s">
        <v>76</v>
      </c>
      <c r="C34" s="99">
        <v>31.5</v>
      </c>
      <c r="D34" s="99">
        <v>44</v>
      </c>
      <c r="E34" s="24">
        <v>50</v>
      </c>
      <c r="F34" s="24">
        <f t="shared" si="0"/>
        <v>6</v>
      </c>
      <c r="G34" s="24"/>
      <c r="H34" s="24">
        <f t="shared" si="1"/>
        <v>47</v>
      </c>
    </row>
    <row r="35" spans="1:8" ht="18" customHeight="1">
      <c r="A35" s="50"/>
      <c r="B35" s="48" t="s">
        <v>77</v>
      </c>
      <c r="C35" s="99">
        <v>31</v>
      </c>
      <c r="D35" s="99">
        <v>35</v>
      </c>
      <c r="E35" s="24">
        <v>41</v>
      </c>
      <c r="F35" s="24">
        <f t="shared" si="0"/>
        <v>6</v>
      </c>
      <c r="G35" s="24"/>
      <c r="H35" s="24">
        <f t="shared" si="1"/>
        <v>38</v>
      </c>
    </row>
    <row r="36" spans="1:8" ht="18" customHeight="1">
      <c r="A36" s="50"/>
      <c r="B36" s="48" t="s">
        <v>78</v>
      </c>
      <c r="C36" s="99">
        <v>33.5</v>
      </c>
      <c r="D36" s="99">
        <v>40</v>
      </c>
      <c r="E36" s="24">
        <v>45</v>
      </c>
      <c r="F36" s="24">
        <f t="shared" si="0"/>
        <v>5</v>
      </c>
      <c r="G36" s="24"/>
      <c r="H36" s="24">
        <f t="shared" si="1"/>
        <v>42.5</v>
      </c>
    </row>
    <row r="37" spans="1:8" ht="18" customHeight="1">
      <c r="A37" s="50"/>
      <c r="B37" s="48" t="s">
        <v>79</v>
      </c>
      <c r="C37" s="99">
        <v>31</v>
      </c>
      <c r="D37" s="99">
        <v>41</v>
      </c>
      <c r="E37" s="24">
        <v>43</v>
      </c>
      <c r="F37" s="24">
        <f t="shared" si="0"/>
        <v>2</v>
      </c>
      <c r="G37" s="24"/>
      <c r="H37" s="24">
        <f t="shared" si="1"/>
        <v>42</v>
      </c>
    </row>
    <row r="38" spans="1:8" ht="18" customHeight="1">
      <c r="A38" s="50"/>
      <c r="B38" s="48" t="s">
        <v>80</v>
      </c>
      <c r="C38" s="99">
        <v>34.5</v>
      </c>
      <c r="D38" s="99">
        <v>32</v>
      </c>
      <c r="E38" s="24">
        <v>36</v>
      </c>
      <c r="F38" s="24">
        <f t="shared" si="0"/>
        <v>4</v>
      </c>
      <c r="G38" s="24"/>
      <c r="H38" s="24">
        <f t="shared" si="1"/>
        <v>34</v>
      </c>
    </row>
    <row r="39" spans="1:8" ht="18" customHeight="1">
      <c r="A39" s="50"/>
      <c r="B39" s="48" t="s">
        <v>81</v>
      </c>
      <c r="C39" s="99">
        <v>34</v>
      </c>
      <c r="D39" s="99">
        <v>39</v>
      </c>
      <c r="E39" s="24">
        <v>41</v>
      </c>
      <c r="F39" s="24">
        <f t="shared" si="0"/>
        <v>2</v>
      </c>
      <c r="G39" s="24"/>
      <c r="H39" s="24">
        <f t="shared" si="1"/>
        <v>40</v>
      </c>
    </row>
    <row r="40" spans="1:8" ht="18" customHeight="1">
      <c r="A40" s="50"/>
      <c r="B40" s="48" t="s">
        <v>82</v>
      </c>
      <c r="C40" s="99">
        <v>34</v>
      </c>
      <c r="D40" s="99">
        <v>46</v>
      </c>
      <c r="E40" s="24">
        <v>46</v>
      </c>
      <c r="F40" s="24">
        <f t="shared" si="0"/>
        <v>0</v>
      </c>
      <c r="G40" s="24"/>
      <c r="H40" s="24">
        <f t="shared" si="1"/>
        <v>46</v>
      </c>
    </row>
    <row r="41" spans="1:8" ht="18" customHeight="1">
      <c r="A41" s="50"/>
      <c r="B41" s="48" t="s">
        <v>83</v>
      </c>
      <c r="C41" s="99">
        <v>31</v>
      </c>
      <c r="D41" s="99">
        <v>26</v>
      </c>
      <c r="E41" s="24">
        <v>30</v>
      </c>
      <c r="F41" s="24">
        <f t="shared" si="0"/>
        <v>4</v>
      </c>
      <c r="G41" s="24"/>
      <c r="H41" s="24">
        <f t="shared" si="1"/>
        <v>28</v>
      </c>
    </row>
    <row r="42" spans="1:8" ht="18" customHeight="1">
      <c r="A42" s="50"/>
      <c r="B42" s="48" t="s">
        <v>84</v>
      </c>
      <c r="C42" s="99">
        <v>34</v>
      </c>
      <c r="D42" s="99">
        <v>38</v>
      </c>
      <c r="E42" s="24">
        <v>41</v>
      </c>
      <c r="F42" s="24">
        <f t="shared" si="0"/>
        <v>3</v>
      </c>
      <c r="G42" s="24"/>
      <c r="H42" s="24">
        <f t="shared" si="1"/>
        <v>39.5</v>
      </c>
    </row>
    <row r="43" spans="1:8" ht="18" customHeight="1">
      <c r="A43" s="50"/>
      <c r="B43" s="48" t="s">
        <v>85</v>
      </c>
      <c r="C43" s="99">
        <v>34.5</v>
      </c>
      <c r="D43" s="99">
        <v>41</v>
      </c>
      <c r="E43" s="24">
        <v>43</v>
      </c>
      <c r="F43" s="24">
        <f t="shared" si="0"/>
        <v>2</v>
      </c>
      <c r="G43" s="24"/>
      <c r="H43" s="24">
        <f t="shared" si="1"/>
        <v>42</v>
      </c>
    </row>
    <row r="44" spans="1:8" ht="18" customHeight="1">
      <c r="A44" s="50"/>
      <c r="B44" s="48" t="s">
        <v>86</v>
      </c>
      <c r="C44" s="99">
        <v>32</v>
      </c>
      <c r="D44" s="99">
        <v>40</v>
      </c>
      <c r="E44" s="24">
        <v>44</v>
      </c>
      <c r="F44" s="24">
        <f t="shared" si="0"/>
        <v>4</v>
      </c>
      <c r="G44" s="24"/>
      <c r="H44" s="24">
        <f t="shared" si="1"/>
        <v>42</v>
      </c>
    </row>
    <row r="45" spans="1:8" ht="18" customHeight="1">
      <c r="A45" s="50"/>
      <c r="B45" s="48" t="s">
        <v>87</v>
      </c>
      <c r="C45" s="99">
        <v>35.5</v>
      </c>
      <c r="D45" s="99">
        <v>34</v>
      </c>
      <c r="E45" s="24">
        <v>40</v>
      </c>
      <c r="F45" s="24">
        <f t="shared" si="0"/>
        <v>6</v>
      </c>
      <c r="G45" s="24"/>
      <c r="H45" s="24">
        <f t="shared" si="1"/>
        <v>37</v>
      </c>
    </row>
    <row r="46" spans="1:8" ht="18" customHeight="1">
      <c r="A46" s="50"/>
      <c r="B46" s="48" t="s">
        <v>88</v>
      </c>
      <c r="C46" s="99">
        <v>37</v>
      </c>
      <c r="D46" s="99">
        <v>48</v>
      </c>
      <c r="E46" s="24">
        <v>48</v>
      </c>
      <c r="F46" s="24">
        <f t="shared" si="0"/>
        <v>0</v>
      </c>
      <c r="G46" s="24"/>
      <c r="H46" s="24">
        <f t="shared" si="1"/>
        <v>48</v>
      </c>
    </row>
    <row r="47" spans="1:8" ht="18" customHeight="1">
      <c r="A47" s="50"/>
      <c r="B47" s="48" t="s">
        <v>89</v>
      </c>
      <c r="C47" s="99">
        <v>33.5</v>
      </c>
      <c r="D47" s="99">
        <v>33</v>
      </c>
      <c r="E47" s="24">
        <v>38</v>
      </c>
      <c r="F47" s="24">
        <f t="shared" si="0"/>
        <v>5</v>
      </c>
      <c r="G47" s="24"/>
      <c r="H47" s="24">
        <f t="shared" si="1"/>
        <v>35.5</v>
      </c>
    </row>
    <row r="48" spans="1:8" ht="18" customHeight="1">
      <c r="A48" s="50"/>
      <c r="B48" s="48" t="s">
        <v>90</v>
      </c>
      <c r="C48" s="99">
        <v>33.5</v>
      </c>
      <c r="D48" s="99">
        <v>36</v>
      </c>
      <c r="E48" s="24">
        <v>40</v>
      </c>
      <c r="F48" s="24">
        <f t="shared" si="0"/>
        <v>4</v>
      </c>
      <c r="G48" s="24"/>
      <c r="H48" s="24">
        <f t="shared" si="1"/>
        <v>38</v>
      </c>
    </row>
    <row r="49" spans="1:8" ht="18" customHeight="1">
      <c r="A49" s="50"/>
      <c r="B49" s="48" t="s">
        <v>91</v>
      </c>
      <c r="C49" s="99">
        <v>31.5</v>
      </c>
      <c r="D49" s="99">
        <v>25</v>
      </c>
      <c r="E49" s="24">
        <v>29</v>
      </c>
      <c r="F49" s="24">
        <f t="shared" si="0"/>
        <v>4</v>
      </c>
      <c r="G49" s="24"/>
      <c r="H49" s="24">
        <f t="shared" si="1"/>
        <v>27</v>
      </c>
    </row>
    <row r="50" spans="1:8" ht="18" customHeight="1">
      <c r="A50" s="50"/>
      <c r="B50" s="48" t="s">
        <v>92</v>
      </c>
      <c r="C50" s="99">
        <v>35</v>
      </c>
      <c r="D50" s="99">
        <v>39</v>
      </c>
      <c r="E50" s="24">
        <v>44</v>
      </c>
      <c r="F50" s="24">
        <f t="shared" si="0"/>
        <v>5</v>
      </c>
      <c r="G50" s="24"/>
      <c r="H50" s="24">
        <f t="shared" si="1"/>
        <v>41.5</v>
      </c>
    </row>
    <row r="51" spans="1:8" ht="18" customHeight="1">
      <c r="A51" s="50"/>
      <c r="B51" s="48" t="s">
        <v>93</v>
      </c>
      <c r="C51" s="99">
        <v>34.5</v>
      </c>
      <c r="D51" s="99">
        <v>31</v>
      </c>
      <c r="E51" s="24">
        <v>33</v>
      </c>
      <c r="F51" s="24">
        <f t="shared" si="0"/>
        <v>2</v>
      </c>
      <c r="G51" s="24"/>
      <c r="H51" s="24">
        <f t="shared" si="1"/>
        <v>32</v>
      </c>
    </row>
    <row r="52" spans="1:8" ht="15.75">
      <c r="A52" s="103" t="s">
        <v>109</v>
      </c>
      <c r="B52" s="102"/>
      <c r="C52" s="102"/>
      <c r="D52" s="102"/>
      <c r="E52" s="102"/>
      <c r="F52" s="24">
        <f t="shared" si="0"/>
        <v>0</v>
      </c>
      <c r="G52" s="102"/>
      <c r="H52" s="24">
        <f t="shared" si="1"/>
        <v>0</v>
      </c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08" t="s">
        <v>26</v>
      </c>
      <c r="B54" s="108"/>
      <c r="C54" s="108"/>
      <c r="D54" s="108"/>
      <c r="E54" s="109"/>
      <c r="F54" s="109"/>
      <c r="G54" s="109"/>
      <c r="H54" s="23"/>
    </row>
    <row r="55" spans="1:8">
      <c r="A55" s="96"/>
      <c r="B55" s="96"/>
      <c r="C55" s="96"/>
      <c r="D55" s="96"/>
      <c r="E55" s="110"/>
      <c r="F55" s="110"/>
      <c r="G55" s="110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A10:E10"/>
    <mergeCell ref="F1:H1"/>
    <mergeCell ref="A3:E4"/>
    <mergeCell ref="A5:E6"/>
    <mergeCell ref="A8:E8"/>
    <mergeCell ref="A9:E9"/>
    <mergeCell ref="A54:D54"/>
    <mergeCell ref="E54:G54"/>
    <mergeCell ref="E55:G55"/>
    <mergeCell ref="E13:H14"/>
    <mergeCell ref="A15:A16"/>
    <mergeCell ref="B15:B16"/>
    <mergeCell ref="C15:C16"/>
    <mergeCell ref="D15:H15"/>
  </mergeCells>
  <conditionalFormatting sqref="F17:F52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topLeftCell="A11" workbookViewId="0">
      <selection activeCell="D17" sqref="D17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6" t="s">
        <v>18</v>
      </c>
      <c r="G1" s="116"/>
      <c r="H1" s="116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7" t="s">
        <v>21</v>
      </c>
      <c r="B3" s="117"/>
      <c r="C3" s="117"/>
      <c r="D3" s="117"/>
      <c r="E3" s="117"/>
      <c r="F3" s="20" t="s">
        <v>47</v>
      </c>
      <c r="G3" s="20" t="s">
        <v>12</v>
      </c>
      <c r="H3" s="21">
        <v>4</v>
      </c>
    </row>
    <row r="4" spans="1:8">
      <c r="A4" s="117"/>
      <c r="B4" s="117"/>
      <c r="C4" s="117"/>
      <c r="D4" s="117"/>
      <c r="E4" s="117"/>
      <c r="F4" s="20" t="s">
        <v>48</v>
      </c>
      <c r="G4" s="20" t="s">
        <v>7</v>
      </c>
      <c r="H4" s="21">
        <v>3.75</v>
      </c>
    </row>
    <row r="5" spans="1:8">
      <c r="A5" s="118" t="s">
        <v>22</v>
      </c>
      <c r="B5" s="118"/>
      <c r="C5" s="118"/>
      <c r="D5" s="118"/>
      <c r="E5" s="118"/>
      <c r="F5" s="20" t="s">
        <v>49</v>
      </c>
      <c r="G5" s="20" t="s">
        <v>13</v>
      </c>
      <c r="H5" s="21">
        <v>3.5</v>
      </c>
    </row>
    <row r="6" spans="1:8">
      <c r="A6" s="118"/>
      <c r="B6" s="118"/>
      <c r="C6" s="118"/>
      <c r="D6" s="118"/>
      <c r="E6" s="118"/>
      <c r="F6" s="20" t="s">
        <v>50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>
      <c r="A8" s="115" t="s">
        <v>23</v>
      </c>
      <c r="B8" s="115"/>
      <c r="C8" s="115"/>
      <c r="D8" s="115"/>
      <c r="E8" s="115"/>
      <c r="F8" s="20" t="s">
        <v>52</v>
      </c>
      <c r="G8" s="20" t="s">
        <v>15</v>
      </c>
      <c r="H8" s="21">
        <v>2.75</v>
      </c>
    </row>
    <row r="9" spans="1:8">
      <c r="A9" s="119"/>
      <c r="B9" s="119"/>
      <c r="C9" s="119"/>
      <c r="D9" s="119"/>
      <c r="E9" s="119"/>
      <c r="F9" s="20" t="s">
        <v>53</v>
      </c>
      <c r="G9" s="20" t="s">
        <v>16</v>
      </c>
      <c r="H9" s="21">
        <v>2.5</v>
      </c>
    </row>
    <row r="10" spans="1:8">
      <c r="A10" s="115"/>
      <c r="B10" s="115"/>
      <c r="C10" s="115"/>
      <c r="D10" s="115"/>
      <c r="E10" s="115"/>
      <c r="F10" s="20" t="s">
        <v>54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>
      <c r="A13" s="97" t="s">
        <v>123</v>
      </c>
      <c r="B13" s="51"/>
      <c r="C13" s="51"/>
      <c r="D13" s="51"/>
      <c r="E13" s="111" t="s">
        <v>124</v>
      </c>
      <c r="F13" s="111"/>
      <c r="G13" s="111"/>
      <c r="H13" s="111"/>
    </row>
    <row r="14" spans="1:8">
      <c r="A14" s="97"/>
      <c r="B14" s="51"/>
      <c r="C14" s="51"/>
      <c r="D14" s="51"/>
      <c r="E14" s="112"/>
      <c r="F14" s="112"/>
      <c r="G14" s="112"/>
      <c r="H14" s="112"/>
    </row>
    <row r="15" spans="1:8" ht="23.25" customHeight="1">
      <c r="A15" s="113" t="s">
        <v>45</v>
      </c>
      <c r="B15" s="113" t="s">
        <v>37</v>
      </c>
      <c r="C15" s="114" t="s">
        <v>32</v>
      </c>
      <c r="D15" s="120" t="s">
        <v>33</v>
      </c>
      <c r="E15" s="121"/>
      <c r="F15" s="121"/>
      <c r="G15" s="121"/>
      <c r="H15" s="121"/>
    </row>
    <row r="16" spans="1:8" ht="81" customHeight="1">
      <c r="A16" s="113"/>
      <c r="B16" s="113"/>
      <c r="C16" s="114"/>
      <c r="D16" s="120"/>
      <c r="E16" s="122"/>
      <c r="F16" s="122"/>
      <c r="G16" s="122"/>
      <c r="H16" s="122"/>
    </row>
    <row r="17" spans="1:8" ht="18" customHeight="1">
      <c r="A17" s="50"/>
      <c r="B17" s="48" t="s">
        <v>59</v>
      </c>
      <c r="C17" s="99">
        <v>26</v>
      </c>
      <c r="D17" s="99">
        <v>34</v>
      </c>
      <c r="E17" s="24"/>
      <c r="F17" s="24"/>
      <c r="G17" s="24"/>
      <c r="H17" s="100"/>
    </row>
    <row r="18" spans="1:8" ht="18" customHeight="1">
      <c r="A18" s="50"/>
      <c r="B18" s="48" t="s">
        <v>60</v>
      </c>
      <c r="C18" s="99">
        <v>35.5</v>
      </c>
      <c r="D18" s="99">
        <v>42</v>
      </c>
      <c r="E18" s="24"/>
      <c r="F18" s="24"/>
      <c r="G18" s="24"/>
      <c r="H18" s="100"/>
    </row>
    <row r="19" spans="1:8" ht="18" customHeight="1">
      <c r="A19" s="50"/>
      <c r="B19" s="48" t="s">
        <v>61</v>
      </c>
      <c r="C19" s="99">
        <v>38</v>
      </c>
      <c r="D19" s="99">
        <v>37</v>
      </c>
      <c r="E19" s="24"/>
      <c r="F19" s="24"/>
      <c r="G19" s="24"/>
      <c r="H19" s="100"/>
    </row>
    <row r="20" spans="1:8" ht="18" customHeight="1">
      <c r="A20" s="50"/>
      <c r="B20" s="48" t="s">
        <v>62</v>
      </c>
      <c r="C20" s="99">
        <v>34</v>
      </c>
      <c r="D20" s="99">
        <v>31</v>
      </c>
      <c r="E20" s="24"/>
      <c r="F20" s="24"/>
      <c r="G20" s="24"/>
      <c r="H20" s="100"/>
    </row>
    <row r="21" spans="1:8" ht="18" customHeight="1">
      <c r="A21" s="50"/>
      <c r="B21" s="48" t="s">
        <v>63</v>
      </c>
      <c r="C21" s="99">
        <v>31</v>
      </c>
      <c r="D21" s="99">
        <v>29</v>
      </c>
      <c r="E21" s="24"/>
      <c r="F21" s="24"/>
      <c r="G21" s="24"/>
      <c r="H21" s="100"/>
    </row>
    <row r="22" spans="1:8" ht="18" customHeight="1">
      <c r="A22" s="50"/>
      <c r="B22" s="48" t="s">
        <v>64</v>
      </c>
      <c r="C22" s="99">
        <v>33</v>
      </c>
      <c r="D22" s="99">
        <v>44</v>
      </c>
      <c r="E22" s="24"/>
      <c r="F22" s="24"/>
      <c r="G22" s="24"/>
      <c r="H22" s="100"/>
    </row>
    <row r="23" spans="1:8" ht="18" customHeight="1">
      <c r="A23" s="50"/>
      <c r="B23" s="48" t="s">
        <v>65</v>
      </c>
      <c r="C23" s="99">
        <v>33</v>
      </c>
      <c r="D23" s="99">
        <v>42</v>
      </c>
      <c r="E23" s="24"/>
      <c r="F23" s="24"/>
      <c r="G23" s="24"/>
      <c r="H23" s="100"/>
    </row>
    <row r="24" spans="1:8" ht="18" customHeight="1">
      <c r="A24" s="50"/>
      <c r="B24" s="48" t="s">
        <v>66</v>
      </c>
      <c r="C24" s="99">
        <v>36</v>
      </c>
      <c r="D24" s="99">
        <v>52</v>
      </c>
      <c r="E24" s="24"/>
      <c r="F24" s="24"/>
      <c r="G24" s="24"/>
      <c r="H24" s="100"/>
    </row>
    <row r="25" spans="1:8" ht="18" customHeight="1">
      <c r="A25" s="50"/>
      <c r="B25" s="48" t="s">
        <v>67</v>
      </c>
      <c r="C25" s="99">
        <v>34.5</v>
      </c>
      <c r="D25" s="99">
        <v>46.5</v>
      </c>
      <c r="E25" s="24"/>
      <c r="F25" s="24"/>
      <c r="G25" s="24"/>
      <c r="H25" s="100"/>
    </row>
    <row r="26" spans="1:8" ht="18" customHeight="1">
      <c r="A26" s="50"/>
      <c r="B26" s="48" t="s">
        <v>68</v>
      </c>
      <c r="C26" s="99">
        <v>29</v>
      </c>
      <c r="D26" s="99">
        <v>28</v>
      </c>
      <c r="E26" s="24"/>
      <c r="F26" s="24"/>
      <c r="G26" s="24"/>
      <c r="H26" s="100"/>
    </row>
    <row r="27" spans="1:8" ht="18" customHeight="1">
      <c r="A27" s="50"/>
      <c r="B27" s="48" t="s">
        <v>69</v>
      </c>
      <c r="C27" s="99">
        <v>37.5</v>
      </c>
      <c r="D27" s="99">
        <v>48</v>
      </c>
      <c r="E27" s="24"/>
      <c r="F27" s="24"/>
      <c r="G27" s="24"/>
      <c r="H27" s="100"/>
    </row>
    <row r="28" spans="1:8" ht="18" customHeight="1">
      <c r="A28" s="50"/>
      <c r="B28" s="48" t="s">
        <v>70</v>
      </c>
      <c r="C28" s="99">
        <v>36</v>
      </c>
      <c r="D28" s="99">
        <v>47.5</v>
      </c>
      <c r="E28" s="24"/>
      <c r="F28" s="24"/>
      <c r="G28" s="24"/>
      <c r="H28" s="100"/>
    </row>
    <row r="29" spans="1:8" ht="18" customHeight="1">
      <c r="A29" s="50"/>
      <c r="B29" s="48" t="s">
        <v>71</v>
      </c>
      <c r="C29" s="99">
        <v>34</v>
      </c>
      <c r="D29" s="99">
        <v>31</v>
      </c>
      <c r="E29" s="24"/>
      <c r="F29" s="24"/>
      <c r="G29" s="24"/>
      <c r="H29" s="100"/>
    </row>
    <row r="30" spans="1:8" ht="18" customHeight="1">
      <c r="A30" s="50"/>
      <c r="B30" s="48" t="s">
        <v>72</v>
      </c>
      <c r="C30" s="99">
        <v>34</v>
      </c>
      <c r="D30" s="99">
        <v>31</v>
      </c>
      <c r="E30" s="24"/>
      <c r="F30" s="24"/>
      <c r="G30" s="24"/>
      <c r="H30" s="100"/>
    </row>
    <row r="31" spans="1:8" ht="18" customHeight="1">
      <c r="A31" s="50"/>
      <c r="B31" s="48" t="s">
        <v>73</v>
      </c>
      <c r="C31" s="99">
        <v>37.5</v>
      </c>
      <c r="D31" s="99">
        <v>54.5</v>
      </c>
      <c r="E31" s="24"/>
      <c r="F31" s="24"/>
      <c r="G31" s="24"/>
      <c r="H31" s="100"/>
    </row>
    <row r="32" spans="1:8" ht="18" customHeight="1">
      <c r="A32" s="50"/>
      <c r="B32" s="48" t="s">
        <v>74</v>
      </c>
      <c r="C32" s="99">
        <v>36.5</v>
      </c>
      <c r="D32" s="99">
        <v>46</v>
      </c>
      <c r="E32" s="24"/>
      <c r="F32" s="24"/>
      <c r="G32" s="24"/>
      <c r="H32" s="100"/>
    </row>
    <row r="33" spans="1:8" ht="18" customHeight="1">
      <c r="A33" s="50"/>
      <c r="B33" s="48" t="s">
        <v>75</v>
      </c>
      <c r="C33" s="99">
        <v>32</v>
      </c>
      <c r="D33" s="99">
        <v>28</v>
      </c>
      <c r="E33" s="24"/>
      <c r="F33" s="24"/>
      <c r="G33" s="24"/>
      <c r="H33" s="100"/>
    </row>
    <row r="34" spans="1:8" ht="18" customHeight="1">
      <c r="A34" s="50"/>
      <c r="B34" s="48" t="s">
        <v>76</v>
      </c>
      <c r="C34" s="99">
        <v>31</v>
      </c>
      <c r="D34" s="99">
        <v>31</v>
      </c>
      <c r="E34" s="24"/>
      <c r="F34" s="24"/>
      <c r="G34" s="24"/>
      <c r="H34" s="100"/>
    </row>
    <row r="35" spans="1:8" ht="18" customHeight="1">
      <c r="A35" s="50"/>
      <c r="B35" s="48" t="s">
        <v>77</v>
      </c>
      <c r="C35" s="99">
        <v>31</v>
      </c>
      <c r="D35" s="99">
        <v>39</v>
      </c>
      <c r="E35" s="24"/>
      <c r="F35" s="24"/>
      <c r="G35" s="24"/>
      <c r="H35" s="100"/>
    </row>
    <row r="36" spans="1:8" ht="18" customHeight="1">
      <c r="A36" s="50"/>
      <c r="B36" s="48" t="s">
        <v>78</v>
      </c>
      <c r="C36" s="99">
        <v>36</v>
      </c>
      <c r="D36" s="99">
        <v>34</v>
      </c>
      <c r="E36" s="24"/>
      <c r="F36" s="24"/>
      <c r="G36" s="24"/>
      <c r="H36" s="100"/>
    </row>
    <row r="37" spans="1:8" ht="18" customHeight="1">
      <c r="A37" s="50"/>
      <c r="B37" s="48" t="s">
        <v>79</v>
      </c>
      <c r="C37" s="99">
        <v>31</v>
      </c>
      <c r="D37" s="99">
        <v>32</v>
      </c>
      <c r="E37" s="24"/>
      <c r="F37" s="24"/>
      <c r="G37" s="24"/>
      <c r="H37" s="100"/>
    </row>
    <row r="38" spans="1:8" ht="18" customHeight="1">
      <c r="A38" s="50"/>
      <c r="B38" s="48" t="s">
        <v>80</v>
      </c>
      <c r="C38" s="99">
        <v>36</v>
      </c>
      <c r="D38" s="99">
        <v>40</v>
      </c>
      <c r="E38" s="24"/>
      <c r="F38" s="24"/>
      <c r="G38" s="24"/>
      <c r="H38" s="100"/>
    </row>
    <row r="39" spans="1:8" ht="18" customHeight="1">
      <c r="A39" s="50"/>
      <c r="B39" s="48" t="s">
        <v>81</v>
      </c>
      <c r="C39" s="99">
        <v>36</v>
      </c>
      <c r="D39" s="99">
        <v>45.5</v>
      </c>
      <c r="E39" s="24"/>
      <c r="F39" s="24"/>
      <c r="G39" s="24"/>
      <c r="H39" s="100"/>
    </row>
    <row r="40" spans="1:8" ht="18" customHeight="1">
      <c r="A40" s="50"/>
      <c r="B40" s="48" t="s">
        <v>82</v>
      </c>
      <c r="C40" s="99">
        <v>35</v>
      </c>
      <c r="D40" s="99">
        <v>45</v>
      </c>
      <c r="E40" s="24"/>
      <c r="F40" s="24"/>
      <c r="G40" s="24"/>
      <c r="H40" s="100"/>
    </row>
    <row r="41" spans="1:8" ht="18" customHeight="1">
      <c r="A41" s="50"/>
      <c r="B41" s="48" t="s">
        <v>83</v>
      </c>
      <c r="C41" s="99">
        <v>30</v>
      </c>
      <c r="D41" s="99">
        <v>40</v>
      </c>
      <c r="E41" s="24"/>
      <c r="F41" s="24"/>
      <c r="G41" s="24"/>
      <c r="H41" s="100"/>
    </row>
    <row r="42" spans="1:8" ht="18" customHeight="1">
      <c r="A42" s="50"/>
      <c r="B42" s="48" t="s">
        <v>84</v>
      </c>
      <c r="C42" s="99">
        <v>35</v>
      </c>
      <c r="D42" s="99">
        <v>35</v>
      </c>
      <c r="E42" s="24"/>
      <c r="F42" s="24"/>
      <c r="G42" s="24"/>
      <c r="H42" s="100"/>
    </row>
    <row r="43" spans="1:8" ht="18" customHeight="1">
      <c r="A43" s="50"/>
      <c r="B43" s="48" t="s">
        <v>85</v>
      </c>
      <c r="C43" s="99">
        <v>35</v>
      </c>
      <c r="D43" s="99">
        <v>45</v>
      </c>
      <c r="E43" s="24"/>
      <c r="F43" s="24"/>
      <c r="G43" s="24"/>
      <c r="H43" s="100"/>
    </row>
    <row r="44" spans="1:8" ht="18" customHeight="1">
      <c r="A44" s="50"/>
      <c r="B44" s="48" t="s">
        <v>86</v>
      </c>
      <c r="C44" s="99">
        <v>36.5</v>
      </c>
      <c r="D44" s="99">
        <v>38</v>
      </c>
      <c r="E44" s="24"/>
      <c r="F44" s="24"/>
      <c r="G44" s="24"/>
      <c r="H44" s="100"/>
    </row>
    <row r="45" spans="1:8" ht="18" customHeight="1">
      <c r="A45" s="50"/>
      <c r="B45" s="48" t="s">
        <v>87</v>
      </c>
      <c r="C45" s="99">
        <v>34.5</v>
      </c>
      <c r="D45" s="99">
        <v>48</v>
      </c>
      <c r="E45" s="24"/>
      <c r="F45" s="24"/>
      <c r="G45" s="24"/>
      <c r="H45" s="100"/>
    </row>
    <row r="46" spans="1:8" ht="18" customHeight="1">
      <c r="A46" s="50"/>
      <c r="B46" s="48" t="s">
        <v>88</v>
      </c>
      <c r="C46" s="99">
        <v>35.5</v>
      </c>
      <c r="D46" s="99">
        <v>51.5</v>
      </c>
      <c r="E46" s="24"/>
      <c r="F46" s="24"/>
      <c r="G46" s="24"/>
      <c r="H46" s="100"/>
    </row>
    <row r="47" spans="1:8" ht="18" customHeight="1">
      <c r="A47" s="50"/>
      <c r="B47" s="48" t="s">
        <v>89</v>
      </c>
      <c r="C47" s="99">
        <v>36</v>
      </c>
      <c r="D47" s="99">
        <v>39</v>
      </c>
      <c r="E47" s="24"/>
      <c r="F47" s="24"/>
      <c r="G47" s="24"/>
      <c r="H47" s="100"/>
    </row>
    <row r="48" spans="1:8" ht="18" customHeight="1">
      <c r="A48" s="50"/>
      <c r="B48" s="48" t="s">
        <v>90</v>
      </c>
      <c r="C48" s="99">
        <v>35</v>
      </c>
      <c r="D48" s="99">
        <v>35</v>
      </c>
      <c r="E48" s="24"/>
      <c r="F48" s="24"/>
      <c r="G48" s="24"/>
      <c r="H48" s="100"/>
    </row>
    <row r="49" spans="1:8" ht="18" customHeight="1">
      <c r="A49" s="50"/>
      <c r="B49" s="48" t="s">
        <v>91</v>
      </c>
      <c r="C49" s="99">
        <v>33</v>
      </c>
      <c r="D49" s="99">
        <v>22</v>
      </c>
      <c r="E49" s="24"/>
      <c r="F49" s="24"/>
      <c r="G49" s="24"/>
      <c r="H49" s="100"/>
    </row>
    <row r="50" spans="1:8" ht="18" customHeight="1">
      <c r="A50" s="50"/>
      <c r="B50" s="48" t="s">
        <v>92</v>
      </c>
      <c r="C50" s="99">
        <v>34</v>
      </c>
      <c r="D50" s="99">
        <v>43</v>
      </c>
      <c r="E50" s="24"/>
      <c r="F50" s="24"/>
      <c r="G50" s="24"/>
      <c r="H50" s="100"/>
    </row>
    <row r="51" spans="1:8" ht="18" customHeight="1">
      <c r="A51" s="50"/>
      <c r="B51" s="48" t="s">
        <v>93</v>
      </c>
      <c r="C51" s="99">
        <v>31</v>
      </c>
      <c r="D51" s="99">
        <v>29</v>
      </c>
      <c r="E51" s="24"/>
      <c r="F51" s="24"/>
      <c r="G51" s="24"/>
      <c r="H51" s="100"/>
    </row>
    <row r="52" spans="1:8" ht="15.75">
      <c r="A52" s="103" t="s">
        <v>109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08" t="s">
        <v>26</v>
      </c>
      <c r="B54" s="108"/>
      <c r="C54" s="108"/>
      <c r="D54" s="108"/>
      <c r="E54" s="109"/>
      <c r="F54" s="109"/>
      <c r="G54" s="109"/>
      <c r="H54" s="23"/>
    </row>
    <row r="55" spans="1:8">
      <c r="A55" s="96"/>
      <c r="B55" s="96"/>
      <c r="C55" s="96"/>
      <c r="D55" s="96"/>
      <c r="E55" s="110"/>
      <c r="F55" s="110"/>
      <c r="G55" s="110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topLeftCell="A16" workbookViewId="0">
      <selection activeCell="C35" sqref="C35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6" t="s">
        <v>18</v>
      </c>
      <c r="G1" s="116"/>
      <c r="H1" s="116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7" t="s">
        <v>21</v>
      </c>
      <c r="B3" s="117"/>
      <c r="C3" s="117"/>
      <c r="D3" s="117"/>
      <c r="E3" s="117"/>
      <c r="F3" s="20" t="s">
        <v>47</v>
      </c>
      <c r="G3" s="20" t="s">
        <v>12</v>
      </c>
      <c r="H3" s="21">
        <v>4</v>
      </c>
    </row>
    <row r="4" spans="1:8">
      <c r="A4" s="117"/>
      <c r="B4" s="117"/>
      <c r="C4" s="117"/>
      <c r="D4" s="117"/>
      <c r="E4" s="117"/>
      <c r="F4" s="20" t="s">
        <v>48</v>
      </c>
      <c r="G4" s="20" t="s">
        <v>7</v>
      </c>
      <c r="H4" s="21">
        <v>3.75</v>
      </c>
    </row>
    <row r="5" spans="1:8">
      <c r="A5" s="118" t="s">
        <v>22</v>
      </c>
      <c r="B5" s="118"/>
      <c r="C5" s="118"/>
      <c r="D5" s="118"/>
      <c r="E5" s="118"/>
      <c r="F5" s="20" t="s">
        <v>49</v>
      </c>
      <c r="G5" s="20" t="s">
        <v>13</v>
      </c>
      <c r="H5" s="21">
        <v>3.5</v>
      </c>
    </row>
    <row r="6" spans="1:8">
      <c r="A6" s="118"/>
      <c r="B6" s="118"/>
      <c r="C6" s="118"/>
      <c r="D6" s="118"/>
      <c r="E6" s="118"/>
      <c r="F6" s="20" t="s">
        <v>50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>
      <c r="A8" s="115" t="s">
        <v>23</v>
      </c>
      <c r="B8" s="115"/>
      <c r="C8" s="115"/>
      <c r="D8" s="115"/>
      <c r="E8" s="115"/>
      <c r="F8" s="20" t="s">
        <v>52</v>
      </c>
      <c r="G8" s="20" t="s">
        <v>15</v>
      </c>
      <c r="H8" s="21">
        <v>2.75</v>
      </c>
    </row>
    <row r="9" spans="1:8">
      <c r="A9" s="119"/>
      <c r="B9" s="119"/>
      <c r="C9" s="119"/>
      <c r="D9" s="119"/>
      <c r="E9" s="119"/>
      <c r="F9" s="20" t="s">
        <v>53</v>
      </c>
      <c r="G9" s="20" t="s">
        <v>16</v>
      </c>
      <c r="H9" s="21">
        <v>2.5</v>
      </c>
    </row>
    <row r="10" spans="1:8">
      <c r="A10" s="115"/>
      <c r="B10" s="115"/>
      <c r="C10" s="115"/>
      <c r="D10" s="115"/>
      <c r="E10" s="115"/>
      <c r="F10" s="20" t="s">
        <v>54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>
      <c r="A13" s="97" t="s">
        <v>123</v>
      </c>
      <c r="B13" s="51"/>
      <c r="C13" s="51"/>
      <c r="D13" s="51"/>
      <c r="E13" s="111" t="s">
        <v>120</v>
      </c>
      <c r="F13" s="111"/>
      <c r="G13" s="111"/>
      <c r="H13" s="111"/>
    </row>
    <row r="14" spans="1:8">
      <c r="A14" s="97"/>
      <c r="B14" s="51"/>
      <c r="C14" s="51"/>
      <c r="D14" s="51"/>
      <c r="E14" s="112"/>
      <c r="F14" s="112"/>
      <c r="G14" s="112"/>
      <c r="H14" s="112"/>
    </row>
    <row r="15" spans="1:8" ht="23.25" customHeight="1">
      <c r="A15" s="113" t="s">
        <v>45</v>
      </c>
      <c r="B15" s="113" t="s">
        <v>37</v>
      </c>
      <c r="C15" s="114" t="s">
        <v>32</v>
      </c>
      <c r="D15" s="113" t="s">
        <v>33</v>
      </c>
      <c r="E15" s="113"/>
      <c r="F15" s="113"/>
      <c r="G15" s="113"/>
      <c r="H15" s="113"/>
    </row>
    <row r="16" spans="1:8" ht="81" customHeight="1">
      <c r="A16" s="113"/>
      <c r="B16" s="113"/>
      <c r="C16" s="114"/>
      <c r="D16" s="98" t="s">
        <v>94</v>
      </c>
      <c r="E16" s="98" t="s">
        <v>95</v>
      </c>
      <c r="F16" s="98" t="s">
        <v>24</v>
      </c>
      <c r="G16" s="78" t="s">
        <v>96</v>
      </c>
      <c r="H16" s="98" t="s">
        <v>25</v>
      </c>
    </row>
    <row r="17" spans="1:9" ht="18" customHeight="1">
      <c r="A17" s="50"/>
      <c r="B17" s="48" t="s">
        <v>59</v>
      </c>
      <c r="C17" s="99">
        <v>26.5</v>
      </c>
      <c r="D17" s="99">
        <v>31</v>
      </c>
      <c r="E17" s="24">
        <v>40</v>
      </c>
      <c r="F17" s="24">
        <f>ABS(E17-D17)</f>
        <v>9</v>
      </c>
      <c r="G17" s="24"/>
      <c r="H17" s="24">
        <f>(D17+E17)/2</f>
        <v>35.5</v>
      </c>
      <c r="I17" s="104"/>
    </row>
    <row r="18" spans="1:9" ht="18" customHeight="1">
      <c r="A18" s="50"/>
      <c r="B18" s="48" t="s">
        <v>60</v>
      </c>
      <c r="C18" s="99">
        <v>33.75</v>
      </c>
      <c r="D18" s="99">
        <v>40</v>
      </c>
      <c r="E18" s="24">
        <v>44</v>
      </c>
      <c r="F18" s="24">
        <f t="shared" ref="F18:F52" si="0">ABS(E18-D18)</f>
        <v>4</v>
      </c>
      <c r="G18" s="24"/>
      <c r="H18" s="24">
        <f t="shared" ref="H18:H52" si="1">(D18+E18)/2</f>
        <v>42</v>
      </c>
      <c r="I18" s="104"/>
    </row>
    <row r="19" spans="1:9" ht="18" customHeight="1">
      <c r="A19" s="50"/>
      <c r="B19" s="48" t="s">
        <v>61</v>
      </c>
      <c r="C19" s="99">
        <v>33.25</v>
      </c>
      <c r="D19" s="99">
        <v>35</v>
      </c>
      <c r="E19" s="24">
        <v>42</v>
      </c>
      <c r="F19" s="24">
        <f t="shared" si="0"/>
        <v>7</v>
      </c>
      <c r="G19" s="24"/>
      <c r="H19" s="24">
        <f t="shared" si="1"/>
        <v>38.5</v>
      </c>
      <c r="I19" s="104"/>
    </row>
    <row r="20" spans="1:9" ht="18" customHeight="1">
      <c r="A20" s="50"/>
      <c r="B20" s="48" t="s">
        <v>62</v>
      </c>
      <c r="C20" s="99">
        <v>32.5</v>
      </c>
      <c r="D20" s="99">
        <v>33</v>
      </c>
      <c r="E20" s="24">
        <v>38</v>
      </c>
      <c r="F20" s="24">
        <f t="shared" si="0"/>
        <v>5</v>
      </c>
      <c r="G20" s="24"/>
      <c r="H20" s="24">
        <f t="shared" si="1"/>
        <v>35.5</v>
      </c>
      <c r="I20" s="104"/>
    </row>
    <row r="21" spans="1:9" ht="18" customHeight="1">
      <c r="A21" s="50"/>
      <c r="B21" s="48" t="s">
        <v>63</v>
      </c>
      <c r="C21" s="99">
        <v>31.25</v>
      </c>
      <c r="D21" s="99">
        <v>31</v>
      </c>
      <c r="E21" s="24">
        <v>37</v>
      </c>
      <c r="F21" s="24">
        <f t="shared" si="0"/>
        <v>6</v>
      </c>
      <c r="G21" s="24"/>
      <c r="H21" s="24">
        <f t="shared" si="1"/>
        <v>34</v>
      </c>
      <c r="I21" s="104"/>
    </row>
    <row r="22" spans="1:9" ht="18" customHeight="1">
      <c r="A22" s="50"/>
      <c r="B22" s="48" t="s">
        <v>64</v>
      </c>
      <c r="C22" s="99">
        <v>35.75</v>
      </c>
      <c r="D22" s="99">
        <v>47</v>
      </c>
      <c r="E22" s="24">
        <v>51</v>
      </c>
      <c r="F22" s="24">
        <f t="shared" si="0"/>
        <v>4</v>
      </c>
      <c r="G22" s="24"/>
      <c r="H22" s="24">
        <f t="shared" si="1"/>
        <v>49</v>
      </c>
      <c r="I22" s="104"/>
    </row>
    <row r="23" spans="1:9" ht="18" customHeight="1">
      <c r="A23" s="50"/>
      <c r="B23" s="48" t="s">
        <v>65</v>
      </c>
      <c r="C23" s="99">
        <v>32.25</v>
      </c>
      <c r="D23" s="99">
        <v>39</v>
      </c>
      <c r="E23" s="24">
        <v>43</v>
      </c>
      <c r="F23" s="24">
        <f t="shared" si="0"/>
        <v>4</v>
      </c>
      <c r="G23" s="24"/>
      <c r="H23" s="24">
        <f t="shared" si="1"/>
        <v>41</v>
      </c>
      <c r="I23" s="104"/>
    </row>
    <row r="24" spans="1:9" ht="18" customHeight="1">
      <c r="A24" s="50"/>
      <c r="B24" s="48" t="s">
        <v>66</v>
      </c>
      <c r="C24" s="99">
        <v>33.5</v>
      </c>
      <c r="D24" s="99">
        <v>45</v>
      </c>
      <c r="E24" s="24">
        <v>48</v>
      </c>
      <c r="F24" s="24">
        <f t="shared" si="0"/>
        <v>3</v>
      </c>
      <c r="G24" s="24"/>
      <c r="H24" s="24">
        <f t="shared" si="1"/>
        <v>46.5</v>
      </c>
      <c r="I24" s="104"/>
    </row>
    <row r="25" spans="1:9" ht="18" customHeight="1">
      <c r="A25" s="50"/>
      <c r="B25" s="48" t="s">
        <v>67</v>
      </c>
      <c r="C25" s="99">
        <v>30.5</v>
      </c>
      <c r="D25" s="99">
        <v>39</v>
      </c>
      <c r="E25" s="24">
        <v>45</v>
      </c>
      <c r="F25" s="24">
        <f t="shared" si="0"/>
        <v>6</v>
      </c>
      <c r="G25" s="24"/>
      <c r="H25" s="24">
        <f t="shared" si="1"/>
        <v>42</v>
      </c>
      <c r="I25" s="104"/>
    </row>
    <row r="26" spans="1:9" ht="18" customHeight="1">
      <c r="A26" s="50"/>
      <c r="B26" s="48" t="s">
        <v>68</v>
      </c>
      <c r="C26" s="99">
        <v>29</v>
      </c>
      <c r="D26" s="99">
        <v>30</v>
      </c>
      <c r="E26" s="24">
        <v>39</v>
      </c>
      <c r="F26" s="24">
        <f t="shared" si="0"/>
        <v>9</v>
      </c>
      <c r="G26" s="24"/>
      <c r="H26" s="24">
        <f t="shared" si="1"/>
        <v>34.5</v>
      </c>
      <c r="I26" s="104"/>
    </row>
    <row r="27" spans="1:9" ht="18" customHeight="1">
      <c r="A27" s="50"/>
      <c r="B27" s="48" t="s">
        <v>69</v>
      </c>
      <c r="C27" s="99">
        <v>35.25</v>
      </c>
      <c r="D27" s="99">
        <v>50</v>
      </c>
      <c r="E27" s="24">
        <v>46</v>
      </c>
      <c r="F27" s="24">
        <f t="shared" si="0"/>
        <v>4</v>
      </c>
      <c r="G27" s="24"/>
      <c r="H27" s="24">
        <f t="shared" si="1"/>
        <v>48</v>
      </c>
      <c r="I27" s="104"/>
    </row>
    <row r="28" spans="1:9" ht="18" customHeight="1">
      <c r="A28" s="50"/>
      <c r="B28" s="48" t="s">
        <v>70</v>
      </c>
      <c r="C28" s="99">
        <v>36</v>
      </c>
      <c r="D28" s="99">
        <v>48</v>
      </c>
      <c r="E28" s="24">
        <v>49</v>
      </c>
      <c r="F28" s="24">
        <f t="shared" si="0"/>
        <v>1</v>
      </c>
      <c r="G28" s="24"/>
      <c r="H28" s="24">
        <f t="shared" si="1"/>
        <v>48.5</v>
      </c>
      <c r="I28" s="104"/>
    </row>
    <row r="29" spans="1:9" ht="18" customHeight="1">
      <c r="A29" s="50"/>
      <c r="B29" s="48" t="s">
        <v>71</v>
      </c>
      <c r="C29" s="99">
        <v>32.5</v>
      </c>
      <c r="D29" s="99">
        <v>39</v>
      </c>
      <c r="E29" s="24">
        <v>41</v>
      </c>
      <c r="F29" s="24">
        <f t="shared" si="0"/>
        <v>2</v>
      </c>
      <c r="G29" s="24"/>
      <c r="H29" s="24">
        <f t="shared" si="1"/>
        <v>40</v>
      </c>
      <c r="I29" s="104"/>
    </row>
    <row r="30" spans="1:9" ht="18" customHeight="1">
      <c r="A30" s="50"/>
      <c r="B30" s="48" t="s">
        <v>72</v>
      </c>
      <c r="C30" s="99">
        <v>31.25</v>
      </c>
      <c r="D30" s="99">
        <v>35</v>
      </c>
      <c r="E30" s="24">
        <v>35</v>
      </c>
      <c r="F30" s="24">
        <f t="shared" si="0"/>
        <v>0</v>
      </c>
      <c r="G30" s="24"/>
      <c r="H30" s="24">
        <f t="shared" si="1"/>
        <v>35</v>
      </c>
      <c r="I30" s="104"/>
    </row>
    <row r="31" spans="1:9" ht="18" customHeight="1">
      <c r="A31" s="50"/>
      <c r="B31" s="48" t="s">
        <v>73</v>
      </c>
      <c r="C31" s="99">
        <v>34.75</v>
      </c>
      <c r="D31" s="99">
        <v>44</v>
      </c>
      <c r="E31" s="24">
        <v>45</v>
      </c>
      <c r="F31" s="24">
        <f t="shared" si="0"/>
        <v>1</v>
      </c>
      <c r="G31" s="24"/>
      <c r="H31" s="24">
        <f t="shared" si="1"/>
        <v>44.5</v>
      </c>
      <c r="I31" s="104"/>
    </row>
    <row r="32" spans="1:9" ht="18" customHeight="1">
      <c r="A32" s="50"/>
      <c r="B32" s="48" t="s">
        <v>74</v>
      </c>
      <c r="C32" s="99">
        <v>35.25</v>
      </c>
      <c r="D32" s="99">
        <v>43</v>
      </c>
      <c r="E32" s="24">
        <v>45</v>
      </c>
      <c r="F32" s="24">
        <f t="shared" si="0"/>
        <v>2</v>
      </c>
      <c r="G32" s="24"/>
      <c r="H32" s="24">
        <f t="shared" si="1"/>
        <v>44</v>
      </c>
      <c r="I32" s="104"/>
    </row>
    <row r="33" spans="1:9" ht="18" customHeight="1">
      <c r="A33" s="50"/>
      <c r="B33" s="48" t="s">
        <v>75</v>
      </c>
      <c r="C33" s="99">
        <v>29</v>
      </c>
      <c r="D33" s="99">
        <v>33</v>
      </c>
      <c r="E33" s="24">
        <v>33</v>
      </c>
      <c r="F33" s="24">
        <f t="shared" si="0"/>
        <v>0</v>
      </c>
      <c r="G33" s="24"/>
      <c r="H33" s="24">
        <f t="shared" si="1"/>
        <v>33</v>
      </c>
      <c r="I33" s="104"/>
    </row>
    <row r="34" spans="1:9" ht="18" customHeight="1">
      <c r="A34" s="50"/>
      <c r="B34" s="48" t="s">
        <v>76</v>
      </c>
      <c r="C34" s="99">
        <v>33.5</v>
      </c>
      <c r="D34" s="99">
        <v>46</v>
      </c>
      <c r="E34" s="24">
        <v>43</v>
      </c>
      <c r="F34" s="24">
        <f t="shared" si="0"/>
        <v>3</v>
      </c>
      <c r="G34" s="24"/>
      <c r="H34" s="24">
        <f t="shared" si="1"/>
        <v>44.5</v>
      </c>
      <c r="I34" s="104"/>
    </row>
    <row r="35" spans="1:9" ht="18" customHeight="1">
      <c r="A35" s="50"/>
      <c r="B35" s="48" t="s">
        <v>77</v>
      </c>
      <c r="C35" s="99">
        <v>30</v>
      </c>
      <c r="D35" s="99">
        <v>36</v>
      </c>
      <c r="E35" s="24">
        <v>41</v>
      </c>
      <c r="F35" s="24">
        <f t="shared" si="0"/>
        <v>5</v>
      </c>
      <c r="G35" s="24"/>
      <c r="H35" s="24">
        <f t="shared" si="1"/>
        <v>38.5</v>
      </c>
      <c r="I35" s="104"/>
    </row>
    <row r="36" spans="1:9" ht="18" customHeight="1">
      <c r="A36" s="50"/>
      <c r="B36" s="48" t="s">
        <v>78</v>
      </c>
      <c r="C36" s="99">
        <v>34.75</v>
      </c>
      <c r="D36" s="99">
        <v>39</v>
      </c>
      <c r="E36" s="24">
        <v>43</v>
      </c>
      <c r="F36" s="24">
        <f t="shared" si="0"/>
        <v>4</v>
      </c>
      <c r="G36" s="24"/>
      <c r="H36" s="24">
        <f t="shared" si="1"/>
        <v>41</v>
      </c>
      <c r="I36" s="104"/>
    </row>
    <row r="37" spans="1:9" ht="18" customHeight="1">
      <c r="A37" s="50"/>
      <c r="B37" s="48" t="s">
        <v>79</v>
      </c>
      <c r="C37" s="99">
        <v>32</v>
      </c>
      <c r="D37" s="99">
        <v>39</v>
      </c>
      <c r="E37" s="24">
        <v>43</v>
      </c>
      <c r="F37" s="24">
        <f t="shared" si="0"/>
        <v>4</v>
      </c>
      <c r="G37" s="24"/>
      <c r="H37" s="24">
        <f t="shared" si="1"/>
        <v>41</v>
      </c>
      <c r="I37" s="104"/>
    </row>
    <row r="38" spans="1:9" ht="18" customHeight="1">
      <c r="A38" s="50"/>
      <c r="B38" s="48" t="s">
        <v>80</v>
      </c>
      <c r="C38" s="99">
        <v>33.75</v>
      </c>
      <c r="D38" s="99">
        <v>39</v>
      </c>
      <c r="E38" s="24">
        <v>44</v>
      </c>
      <c r="F38" s="24">
        <f t="shared" si="0"/>
        <v>5</v>
      </c>
      <c r="G38" s="24"/>
      <c r="H38" s="24">
        <f t="shared" si="1"/>
        <v>41.5</v>
      </c>
      <c r="I38" s="104"/>
    </row>
    <row r="39" spans="1:9" ht="18" customHeight="1">
      <c r="A39" s="50"/>
      <c r="B39" s="48" t="s">
        <v>81</v>
      </c>
      <c r="C39" s="99">
        <v>34.25</v>
      </c>
      <c r="D39" s="99">
        <v>43</v>
      </c>
      <c r="E39" s="24">
        <v>47</v>
      </c>
      <c r="F39" s="24">
        <f t="shared" si="0"/>
        <v>4</v>
      </c>
      <c r="G39" s="24"/>
      <c r="H39" s="24">
        <f t="shared" si="1"/>
        <v>45</v>
      </c>
      <c r="I39" s="104"/>
    </row>
    <row r="40" spans="1:9" ht="18" customHeight="1">
      <c r="A40" s="50"/>
      <c r="B40" s="48" t="s">
        <v>82</v>
      </c>
      <c r="C40" s="99">
        <v>33.25</v>
      </c>
      <c r="D40" s="99">
        <v>42</v>
      </c>
      <c r="E40" s="24">
        <v>47</v>
      </c>
      <c r="F40" s="24">
        <f t="shared" si="0"/>
        <v>5</v>
      </c>
      <c r="G40" s="24"/>
      <c r="H40" s="24">
        <f t="shared" si="1"/>
        <v>44.5</v>
      </c>
      <c r="I40" s="104"/>
    </row>
    <row r="41" spans="1:9" ht="18" customHeight="1">
      <c r="A41" s="50"/>
      <c r="B41" s="48" t="s">
        <v>83</v>
      </c>
      <c r="C41" s="99">
        <v>29.25</v>
      </c>
      <c r="D41" s="99">
        <v>32</v>
      </c>
      <c r="E41" s="24">
        <v>37</v>
      </c>
      <c r="F41" s="24">
        <f t="shared" si="0"/>
        <v>5</v>
      </c>
      <c r="G41" s="24"/>
      <c r="H41" s="24">
        <f t="shared" si="1"/>
        <v>34.5</v>
      </c>
      <c r="I41" s="104"/>
    </row>
    <row r="42" spans="1:9" ht="18" customHeight="1">
      <c r="A42" s="50"/>
      <c r="B42" s="48" t="s">
        <v>84</v>
      </c>
      <c r="C42" s="99">
        <v>32.5</v>
      </c>
      <c r="D42" s="99">
        <v>40</v>
      </c>
      <c r="E42" s="24">
        <v>47</v>
      </c>
      <c r="F42" s="24">
        <f t="shared" si="0"/>
        <v>7</v>
      </c>
      <c r="G42" s="24"/>
      <c r="H42" s="24">
        <f t="shared" si="1"/>
        <v>43.5</v>
      </c>
      <c r="I42" s="104"/>
    </row>
    <row r="43" spans="1:9" ht="18" customHeight="1">
      <c r="A43" s="50"/>
      <c r="B43" s="48" t="s">
        <v>85</v>
      </c>
      <c r="C43" s="99">
        <v>33.75</v>
      </c>
      <c r="D43" s="99">
        <v>34</v>
      </c>
      <c r="E43" s="24">
        <v>43</v>
      </c>
      <c r="F43" s="24">
        <f t="shared" si="0"/>
        <v>9</v>
      </c>
      <c r="G43" s="24"/>
      <c r="H43" s="24">
        <f t="shared" si="1"/>
        <v>38.5</v>
      </c>
      <c r="I43" s="104"/>
    </row>
    <row r="44" spans="1:9" ht="18" customHeight="1">
      <c r="A44" s="50"/>
      <c r="B44" s="48" t="s">
        <v>86</v>
      </c>
      <c r="C44" s="99">
        <v>31.75</v>
      </c>
      <c r="D44" s="99">
        <v>43</v>
      </c>
      <c r="E44" s="24">
        <v>45</v>
      </c>
      <c r="F44" s="24">
        <f t="shared" si="0"/>
        <v>2</v>
      </c>
      <c r="G44" s="24"/>
      <c r="H44" s="24">
        <f t="shared" si="1"/>
        <v>44</v>
      </c>
      <c r="I44" s="104"/>
    </row>
    <row r="45" spans="1:9" ht="18" customHeight="1">
      <c r="A45" s="50"/>
      <c r="B45" s="48" t="s">
        <v>87</v>
      </c>
      <c r="C45" s="99">
        <v>36.5</v>
      </c>
      <c r="D45" s="99">
        <v>47</v>
      </c>
      <c r="E45" s="24">
        <v>50</v>
      </c>
      <c r="F45" s="24">
        <f t="shared" si="0"/>
        <v>3</v>
      </c>
      <c r="G45" s="24"/>
      <c r="H45" s="24">
        <f t="shared" si="1"/>
        <v>48.5</v>
      </c>
      <c r="I45" s="104"/>
    </row>
    <row r="46" spans="1:9" ht="18" customHeight="1">
      <c r="A46" s="50"/>
      <c r="B46" s="48" t="s">
        <v>88</v>
      </c>
      <c r="C46" s="99">
        <v>35</v>
      </c>
      <c r="D46" s="99">
        <v>46</v>
      </c>
      <c r="E46" s="24">
        <v>50</v>
      </c>
      <c r="F46" s="24">
        <f t="shared" si="0"/>
        <v>4</v>
      </c>
      <c r="G46" s="24"/>
      <c r="H46" s="24">
        <f t="shared" si="1"/>
        <v>48</v>
      </c>
      <c r="I46" s="104"/>
    </row>
    <row r="47" spans="1:9" ht="18" customHeight="1">
      <c r="A47" s="50"/>
      <c r="B47" s="48" t="s">
        <v>89</v>
      </c>
      <c r="C47" s="99">
        <v>31.75</v>
      </c>
      <c r="D47" s="99">
        <v>36</v>
      </c>
      <c r="E47" s="24">
        <v>42</v>
      </c>
      <c r="F47" s="24">
        <f t="shared" si="0"/>
        <v>6</v>
      </c>
      <c r="G47" s="24"/>
      <c r="H47" s="24">
        <f t="shared" si="1"/>
        <v>39</v>
      </c>
      <c r="I47" s="104"/>
    </row>
    <row r="48" spans="1:9" ht="18" customHeight="1">
      <c r="A48" s="50"/>
      <c r="B48" s="48" t="s">
        <v>90</v>
      </c>
      <c r="C48" s="99">
        <v>31</v>
      </c>
      <c r="D48" s="99">
        <v>39</v>
      </c>
      <c r="E48" s="24">
        <v>46</v>
      </c>
      <c r="F48" s="24">
        <f t="shared" si="0"/>
        <v>7</v>
      </c>
      <c r="G48" s="24"/>
      <c r="H48" s="24">
        <f t="shared" si="1"/>
        <v>42.5</v>
      </c>
      <c r="I48" s="104"/>
    </row>
    <row r="49" spans="1:9" ht="18" customHeight="1">
      <c r="A49" s="50"/>
      <c r="B49" s="48" t="s">
        <v>91</v>
      </c>
      <c r="C49" s="99">
        <v>28.25</v>
      </c>
      <c r="D49" s="99">
        <v>37</v>
      </c>
      <c r="E49" s="24">
        <v>43</v>
      </c>
      <c r="F49" s="24">
        <f t="shared" si="0"/>
        <v>6</v>
      </c>
      <c r="G49" s="24"/>
      <c r="H49" s="24">
        <f t="shared" si="1"/>
        <v>40</v>
      </c>
      <c r="I49" s="104"/>
    </row>
    <row r="50" spans="1:9" ht="18" customHeight="1">
      <c r="A50" s="50"/>
      <c r="B50" s="48" t="s">
        <v>92</v>
      </c>
      <c r="C50" s="99">
        <v>34</v>
      </c>
      <c r="D50" s="99">
        <v>47</v>
      </c>
      <c r="E50" s="24">
        <v>48</v>
      </c>
      <c r="F50" s="24">
        <f t="shared" si="0"/>
        <v>1</v>
      </c>
      <c r="G50" s="24"/>
      <c r="H50" s="24">
        <f t="shared" si="1"/>
        <v>47.5</v>
      </c>
      <c r="I50" s="104"/>
    </row>
    <row r="51" spans="1:9" ht="18" customHeight="1">
      <c r="A51" s="50"/>
      <c r="B51" s="48" t="s">
        <v>93</v>
      </c>
      <c r="C51" s="99">
        <v>30</v>
      </c>
      <c r="D51" s="99">
        <v>30</v>
      </c>
      <c r="E51" s="24">
        <v>34</v>
      </c>
      <c r="F51" s="24">
        <f t="shared" si="0"/>
        <v>4</v>
      </c>
      <c r="G51" s="24"/>
      <c r="H51" s="24">
        <f t="shared" si="1"/>
        <v>32</v>
      </c>
      <c r="I51" s="104"/>
    </row>
    <row r="52" spans="1:9" ht="15.75">
      <c r="A52" s="103" t="s">
        <v>109</v>
      </c>
      <c r="B52" s="102"/>
      <c r="C52" s="102"/>
      <c r="D52" s="102"/>
      <c r="E52" s="102"/>
      <c r="F52" s="24">
        <f t="shared" si="0"/>
        <v>0</v>
      </c>
      <c r="G52" s="102"/>
      <c r="H52" s="24">
        <f t="shared" si="1"/>
        <v>0</v>
      </c>
    </row>
    <row r="53" spans="1:9">
      <c r="A53" s="101"/>
      <c r="B53" s="101"/>
      <c r="C53" s="101"/>
      <c r="D53" s="101"/>
      <c r="E53" s="101"/>
      <c r="F53" s="101"/>
      <c r="G53" s="101"/>
      <c r="H53" s="101"/>
    </row>
    <row r="54" spans="1:9">
      <c r="A54" s="108" t="s">
        <v>26</v>
      </c>
      <c r="B54" s="108"/>
      <c r="C54" s="108"/>
      <c r="D54" s="108"/>
      <c r="E54" s="109"/>
      <c r="F54" s="109"/>
      <c r="G54" s="109"/>
      <c r="H54" s="23"/>
    </row>
    <row r="55" spans="1:9">
      <c r="A55" s="96"/>
      <c r="B55" s="96"/>
      <c r="C55" s="96"/>
      <c r="D55" s="96"/>
      <c r="E55" s="110"/>
      <c r="F55" s="110"/>
      <c r="G55" s="110"/>
      <c r="H55" s="96"/>
    </row>
    <row r="56" spans="1:9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2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topLeftCell="A14" workbookViewId="0">
      <selection activeCell="C17" sqref="C17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6" t="s">
        <v>18</v>
      </c>
      <c r="G1" s="116"/>
      <c r="H1" s="116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7" t="s">
        <v>21</v>
      </c>
      <c r="B3" s="117"/>
      <c r="C3" s="117"/>
      <c r="D3" s="117"/>
      <c r="E3" s="117"/>
      <c r="F3" s="20" t="s">
        <v>47</v>
      </c>
      <c r="G3" s="20" t="s">
        <v>12</v>
      </c>
      <c r="H3" s="21">
        <v>4</v>
      </c>
    </row>
    <row r="4" spans="1:8">
      <c r="A4" s="117"/>
      <c r="B4" s="117"/>
      <c r="C4" s="117"/>
      <c r="D4" s="117"/>
      <c r="E4" s="117"/>
      <c r="F4" s="20" t="s">
        <v>48</v>
      </c>
      <c r="G4" s="20" t="s">
        <v>7</v>
      </c>
      <c r="H4" s="21">
        <v>3.75</v>
      </c>
    </row>
    <row r="5" spans="1:8">
      <c r="A5" s="118" t="s">
        <v>22</v>
      </c>
      <c r="B5" s="118"/>
      <c r="C5" s="118"/>
      <c r="D5" s="118"/>
      <c r="E5" s="118"/>
      <c r="F5" s="20" t="s">
        <v>49</v>
      </c>
      <c r="G5" s="20" t="s">
        <v>13</v>
      </c>
      <c r="H5" s="21">
        <v>3.5</v>
      </c>
    </row>
    <row r="6" spans="1:8">
      <c r="A6" s="118"/>
      <c r="B6" s="118"/>
      <c r="C6" s="118"/>
      <c r="D6" s="118"/>
      <c r="E6" s="118"/>
      <c r="F6" s="20" t="s">
        <v>50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>
      <c r="A8" s="115" t="s">
        <v>23</v>
      </c>
      <c r="B8" s="115"/>
      <c r="C8" s="115"/>
      <c r="D8" s="115"/>
      <c r="E8" s="115"/>
      <c r="F8" s="20" t="s">
        <v>52</v>
      </c>
      <c r="G8" s="20" t="s">
        <v>15</v>
      </c>
      <c r="H8" s="21">
        <v>2.75</v>
      </c>
    </row>
    <row r="9" spans="1:8">
      <c r="A9" s="119"/>
      <c r="B9" s="119"/>
      <c r="C9" s="119"/>
      <c r="D9" s="119"/>
      <c r="E9" s="119"/>
      <c r="F9" s="20" t="s">
        <v>53</v>
      </c>
      <c r="G9" s="20" t="s">
        <v>16</v>
      </c>
      <c r="H9" s="21">
        <v>2.5</v>
      </c>
    </row>
    <row r="10" spans="1:8">
      <c r="A10" s="115"/>
      <c r="B10" s="115"/>
      <c r="C10" s="115"/>
      <c r="D10" s="115"/>
      <c r="E10" s="115"/>
      <c r="F10" s="20" t="s">
        <v>54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>
      <c r="A13" s="97" t="s">
        <v>123</v>
      </c>
      <c r="B13" s="51"/>
      <c r="C13" s="51"/>
      <c r="D13" s="51"/>
      <c r="E13" s="111" t="s">
        <v>124</v>
      </c>
      <c r="F13" s="111"/>
      <c r="G13" s="111"/>
      <c r="H13" s="111"/>
    </row>
    <row r="14" spans="1:8">
      <c r="A14" s="97"/>
      <c r="B14" s="51"/>
      <c r="C14" s="51"/>
      <c r="D14" s="51"/>
      <c r="E14" s="112"/>
      <c r="F14" s="112"/>
      <c r="G14" s="112"/>
      <c r="H14" s="112"/>
    </row>
    <row r="15" spans="1:8" ht="23.25" customHeight="1">
      <c r="A15" s="113" t="s">
        <v>45</v>
      </c>
      <c r="B15" s="113" t="s">
        <v>37</v>
      </c>
      <c r="C15" s="114" t="s">
        <v>32</v>
      </c>
      <c r="D15" s="120" t="s">
        <v>33</v>
      </c>
      <c r="E15" s="121"/>
      <c r="F15" s="121"/>
      <c r="G15" s="121"/>
      <c r="H15" s="121"/>
    </row>
    <row r="16" spans="1:8" ht="81" customHeight="1">
      <c r="A16" s="113"/>
      <c r="B16" s="113"/>
      <c r="C16" s="114"/>
      <c r="D16" s="120"/>
      <c r="E16" s="122"/>
      <c r="F16" s="122"/>
      <c r="G16" s="122"/>
      <c r="H16" s="122"/>
    </row>
    <row r="17" spans="1:8" ht="18" customHeight="1">
      <c r="A17" s="50"/>
      <c r="B17" s="48" t="s">
        <v>59</v>
      </c>
      <c r="C17" s="99">
        <v>31</v>
      </c>
      <c r="D17" s="99">
        <v>38.5</v>
      </c>
      <c r="E17" s="24"/>
      <c r="F17" s="24"/>
      <c r="G17" s="24"/>
      <c r="H17" s="100"/>
    </row>
    <row r="18" spans="1:8" ht="18" customHeight="1">
      <c r="A18" s="50"/>
      <c r="B18" s="48" t="s">
        <v>60</v>
      </c>
      <c r="C18" s="99">
        <v>35</v>
      </c>
      <c r="D18" s="99">
        <v>45</v>
      </c>
      <c r="E18" s="24"/>
      <c r="F18" s="24"/>
      <c r="G18" s="24"/>
      <c r="H18" s="100"/>
    </row>
    <row r="19" spans="1:8" ht="18" customHeight="1">
      <c r="A19" s="50"/>
      <c r="B19" s="48" t="s">
        <v>61</v>
      </c>
      <c r="C19" s="99">
        <v>33.5</v>
      </c>
      <c r="D19" s="99">
        <v>42.5</v>
      </c>
      <c r="E19" s="24"/>
      <c r="F19" s="24"/>
      <c r="G19" s="24"/>
      <c r="H19" s="100"/>
    </row>
    <row r="20" spans="1:8" ht="18" customHeight="1">
      <c r="A20" s="50"/>
      <c r="B20" s="48" t="s">
        <v>62</v>
      </c>
      <c r="C20" s="99">
        <v>33</v>
      </c>
      <c r="D20" s="99">
        <v>37</v>
      </c>
      <c r="E20" s="24"/>
      <c r="F20" s="24"/>
      <c r="G20" s="24"/>
      <c r="H20" s="100"/>
    </row>
    <row r="21" spans="1:8" ht="18" customHeight="1">
      <c r="A21" s="50"/>
      <c r="B21" s="48" t="s">
        <v>63</v>
      </c>
      <c r="C21" s="99">
        <v>32.25</v>
      </c>
      <c r="D21" s="99">
        <v>40</v>
      </c>
      <c r="E21" s="24"/>
      <c r="F21" s="24"/>
      <c r="G21" s="24"/>
      <c r="H21" s="100"/>
    </row>
    <row r="22" spans="1:8" ht="18" customHeight="1">
      <c r="A22" s="50"/>
      <c r="B22" s="48" t="s">
        <v>64</v>
      </c>
      <c r="C22" s="99">
        <v>35.75</v>
      </c>
      <c r="D22" s="99">
        <v>46</v>
      </c>
      <c r="E22" s="24"/>
      <c r="F22" s="24"/>
      <c r="G22" s="24"/>
      <c r="H22" s="100"/>
    </row>
    <row r="23" spans="1:8" ht="18" customHeight="1">
      <c r="A23" s="50"/>
      <c r="B23" s="48" t="s">
        <v>65</v>
      </c>
      <c r="C23" s="99">
        <v>32.5</v>
      </c>
      <c r="D23" s="99">
        <v>43</v>
      </c>
      <c r="E23" s="24"/>
      <c r="F23" s="24"/>
      <c r="G23" s="24"/>
      <c r="H23" s="100"/>
    </row>
    <row r="24" spans="1:8" ht="18" customHeight="1">
      <c r="A24" s="50"/>
      <c r="B24" s="48" t="s">
        <v>66</v>
      </c>
      <c r="C24" s="99">
        <v>34.5</v>
      </c>
      <c r="D24" s="99">
        <v>42.5</v>
      </c>
      <c r="E24" s="24"/>
      <c r="F24" s="24"/>
      <c r="G24" s="24"/>
      <c r="H24" s="100"/>
    </row>
    <row r="25" spans="1:8" ht="18" customHeight="1">
      <c r="A25" s="50"/>
      <c r="B25" s="48" t="s">
        <v>67</v>
      </c>
      <c r="C25" s="99">
        <v>33.5</v>
      </c>
      <c r="D25" s="99">
        <v>41.5</v>
      </c>
      <c r="E25" s="24"/>
      <c r="F25" s="24"/>
      <c r="G25" s="24"/>
      <c r="H25" s="100"/>
    </row>
    <row r="26" spans="1:8" ht="18" customHeight="1">
      <c r="A26" s="50"/>
      <c r="B26" s="48" t="s">
        <v>68</v>
      </c>
      <c r="C26" s="99">
        <v>30.75</v>
      </c>
      <c r="D26" s="99">
        <v>31.5</v>
      </c>
      <c r="E26" s="24"/>
      <c r="F26" s="24"/>
      <c r="G26" s="24"/>
      <c r="H26" s="100"/>
    </row>
    <row r="27" spans="1:8" ht="18" customHeight="1">
      <c r="A27" s="50"/>
      <c r="B27" s="48" t="s">
        <v>69</v>
      </c>
      <c r="C27" s="99">
        <v>37.5</v>
      </c>
      <c r="D27" s="99">
        <v>51</v>
      </c>
      <c r="E27" s="24"/>
      <c r="F27" s="24"/>
      <c r="G27" s="24"/>
      <c r="H27" s="100"/>
    </row>
    <row r="28" spans="1:8" ht="18" customHeight="1">
      <c r="A28" s="50"/>
      <c r="B28" s="48" t="s">
        <v>70</v>
      </c>
      <c r="C28" s="99">
        <v>35.25</v>
      </c>
      <c r="D28" s="99">
        <v>45.5</v>
      </c>
      <c r="E28" s="24"/>
      <c r="F28" s="24"/>
      <c r="G28" s="24"/>
      <c r="H28" s="100"/>
    </row>
    <row r="29" spans="1:8" ht="18" customHeight="1">
      <c r="A29" s="50"/>
      <c r="B29" s="48" t="s">
        <v>71</v>
      </c>
      <c r="C29" s="99">
        <v>33</v>
      </c>
      <c r="D29" s="99">
        <v>42</v>
      </c>
      <c r="E29" s="24"/>
      <c r="F29" s="24"/>
      <c r="G29" s="24"/>
      <c r="H29" s="100"/>
    </row>
    <row r="30" spans="1:8" ht="18" customHeight="1">
      <c r="A30" s="50"/>
      <c r="B30" s="48" t="s">
        <v>72</v>
      </c>
      <c r="C30" s="99">
        <v>33</v>
      </c>
      <c r="D30" s="99">
        <v>42</v>
      </c>
      <c r="E30" s="24"/>
      <c r="F30" s="24"/>
      <c r="G30" s="24"/>
      <c r="H30" s="100"/>
    </row>
    <row r="31" spans="1:8" ht="18" customHeight="1">
      <c r="A31" s="50"/>
      <c r="B31" s="48" t="s">
        <v>73</v>
      </c>
      <c r="C31" s="99">
        <v>35.75</v>
      </c>
      <c r="D31" s="99">
        <v>48</v>
      </c>
      <c r="E31" s="24"/>
      <c r="F31" s="24"/>
      <c r="G31" s="24"/>
      <c r="H31" s="100"/>
    </row>
    <row r="32" spans="1:8" ht="18" customHeight="1">
      <c r="A32" s="50"/>
      <c r="B32" s="48" t="s">
        <v>74</v>
      </c>
      <c r="C32" s="99">
        <v>33.75</v>
      </c>
      <c r="D32" s="99">
        <v>44</v>
      </c>
      <c r="E32" s="24"/>
      <c r="F32" s="24"/>
      <c r="G32" s="24"/>
      <c r="H32" s="100"/>
    </row>
    <row r="33" spans="1:8" ht="18" customHeight="1">
      <c r="A33" s="50"/>
      <c r="B33" s="48" t="s">
        <v>75</v>
      </c>
      <c r="C33" s="99">
        <v>32.5</v>
      </c>
      <c r="D33" s="99">
        <v>40.5</v>
      </c>
      <c r="E33" s="24"/>
      <c r="F33" s="24"/>
      <c r="G33" s="24"/>
      <c r="H33" s="100"/>
    </row>
    <row r="34" spans="1:8" ht="18" customHeight="1">
      <c r="A34" s="50"/>
      <c r="B34" s="48" t="s">
        <v>76</v>
      </c>
      <c r="C34" s="99">
        <v>33</v>
      </c>
      <c r="D34" s="99">
        <v>37</v>
      </c>
      <c r="E34" s="24"/>
      <c r="F34" s="24"/>
      <c r="G34" s="24"/>
      <c r="H34" s="100"/>
    </row>
    <row r="35" spans="1:8" ht="18" customHeight="1">
      <c r="A35" s="50"/>
      <c r="B35" s="48" t="s">
        <v>77</v>
      </c>
      <c r="C35" s="99">
        <v>32</v>
      </c>
      <c r="D35" s="99">
        <v>38</v>
      </c>
      <c r="E35" s="24"/>
      <c r="F35" s="24"/>
      <c r="G35" s="24"/>
      <c r="H35" s="100"/>
    </row>
    <row r="36" spans="1:8" ht="18" customHeight="1">
      <c r="A36" s="50"/>
      <c r="B36" s="48" t="s">
        <v>78</v>
      </c>
      <c r="C36" s="99">
        <v>34.5</v>
      </c>
      <c r="D36" s="99">
        <v>42.5</v>
      </c>
      <c r="E36" s="24"/>
      <c r="F36" s="24"/>
      <c r="G36" s="24"/>
      <c r="H36" s="100"/>
    </row>
    <row r="37" spans="1:8" ht="18" customHeight="1">
      <c r="A37" s="50"/>
      <c r="B37" s="48" t="s">
        <v>79</v>
      </c>
      <c r="C37" s="99">
        <v>34.5</v>
      </c>
      <c r="D37" s="99">
        <v>40.5</v>
      </c>
      <c r="E37" s="24"/>
      <c r="F37" s="24"/>
      <c r="G37" s="24"/>
      <c r="H37" s="100"/>
    </row>
    <row r="38" spans="1:8" ht="18" customHeight="1">
      <c r="A38" s="50"/>
      <c r="B38" s="48" t="s">
        <v>80</v>
      </c>
      <c r="C38" s="99">
        <v>34</v>
      </c>
      <c r="D38" s="99">
        <v>42</v>
      </c>
      <c r="E38" s="24"/>
      <c r="F38" s="24"/>
      <c r="G38" s="24"/>
      <c r="H38" s="100"/>
    </row>
    <row r="39" spans="1:8" ht="18" customHeight="1">
      <c r="A39" s="50"/>
      <c r="B39" s="48" t="s">
        <v>81</v>
      </c>
      <c r="C39" s="99">
        <v>34.5</v>
      </c>
      <c r="D39" s="99">
        <v>46.5</v>
      </c>
      <c r="E39" s="24"/>
      <c r="F39" s="24"/>
      <c r="G39" s="24"/>
      <c r="H39" s="100"/>
    </row>
    <row r="40" spans="1:8" ht="18" customHeight="1">
      <c r="A40" s="50"/>
      <c r="B40" s="48" t="s">
        <v>82</v>
      </c>
      <c r="C40" s="99">
        <v>34.5</v>
      </c>
      <c r="D40" s="99">
        <v>42.5</v>
      </c>
      <c r="E40" s="24"/>
      <c r="F40" s="24"/>
      <c r="G40" s="24"/>
      <c r="H40" s="100"/>
    </row>
    <row r="41" spans="1:8" ht="18" customHeight="1">
      <c r="A41" s="50"/>
      <c r="B41" s="48" t="s">
        <v>83</v>
      </c>
      <c r="C41" s="99">
        <v>32.5</v>
      </c>
      <c r="D41" s="99">
        <v>39.5</v>
      </c>
      <c r="E41" s="24"/>
      <c r="F41" s="24"/>
      <c r="G41" s="24"/>
      <c r="H41" s="100"/>
    </row>
    <row r="42" spans="1:8" ht="18" customHeight="1">
      <c r="A42" s="50"/>
      <c r="B42" s="48" t="s">
        <v>84</v>
      </c>
      <c r="C42" s="99">
        <v>34</v>
      </c>
      <c r="D42" s="99">
        <v>42</v>
      </c>
      <c r="E42" s="24"/>
      <c r="F42" s="24"/>
      <c r="G42" s="24"/>
      <c r="H42" s="100"/>
    </row>
    <row r="43" spans="1:8" ht="18" customHeight="1">
      <c r="A43" s="50"/>
      <c r="B43" s="48" t="s">
        <v>85</v>
      </c>
      <c r="C43" s="99">
        <v>33.5</v>
      </c>
      <c r="D43" s="99">
        <v>42.5</v>
      </c>
      <c r="E43" s="24"/>
      <c r="F43" s="24"/>
      <c r="G43" s="24"/>
      <c r="H43" s="100"/>
    </row>
    <row r="44" spans="1:8" ht="18" customHeight="1">
      <c r="A44" s="50"/>
      <c r="B44" s="48" t="s">
        <v>86</v>
      </c>
      <c r="C44" s="99">
        <v>33</v>
      </c>
      <c r="D44" s="99">
        <v>43</v>
      </c>
      <c r="E44" s="24"/>
      <c r="F44" s="24"/>
      <c r="G44" s="24"/>
      <c r="H44" s="100"/>
    </row>
    <row r="45" spans="1:8" ht="18" customHeight="1">
      <c r="A45" s="50"/>
      <c r="B45" s="48" t="s">
        <v>87</v>
      </c>
      <c r="C45" s="99">
        <v>38</v>
      </c>
      <c r="D45" s="99">
        <v>48</v>
      </c>
      <c r="E45" s="24"/>
      <c r="F45" s="24"/>
      <c r="G45" s="24"/>
      <c r="H45" s="100"/>
    </row>
    <row r="46" spans="1:8" ht="18" customHeight="1">
      <c r="A46" s="50"/>
      <c r="B46" s="48" t="s">
        <v>88</v>
      </c>
      <c r="C46" s="99">
        <v>36</v>
      </c>
      <c r="D46" s="99">
        <v>47</v>
      </c>
      <c r="E46" s="24"/>
      <c r="F46" s="24"/>
      <c r="G46" s="24"/>
      <c r="H46" s="100"/>
    </row>
    <row r="47" spans="1:8" ht="18" customHeight="1">
      <c r="A47" s="50"/>
      <c r="B47" s="48" t="s">
        <v>89</v>
      </c>
      <c r="C47" s="99">
        <v>34</v>
      </c>
      <c r="D47" s="99">
        <v>37</v>
      </c>
      <c r="E47" s="24"/>
      <c r="F47" s="24"/>
      <c r="G47" s="24"/>
      <c r="H47" s="100"/>
    </row>
    <row r="48" spans="1:8" ht="18" customHeight="1">
      <c r="A48" s="50"/>
      <c r="B48" s="48" t="s">
        <v>90</v>
      </c>
      <c r="C48" s="99">
        <v>32.5</v>
      </c>
      <c r="D48" s="99">
        <v>37.5</v>
      </c>
      <c r="E48" s="24"/>
      <c r="F48" s="24"/>
      <c r="G48" s="24"/>
      <c r="H48" s="100"/>
    </row>
    <row r="49" spans="1:8" ht="18" customHeight="1">
      <c r="A49" s="50"/>
      <c r="B49" s="48" t="s">
        <v>91</v>
      </c>
      <c r="C49" s="99">
        <v>28.5</v>
      </c>
      <c r="D49" s="99">
        <v>31.5</v>
      </c>
      <c r="E49" s="24"/>
      <c r="F49" s="24"/>
      <c r="G49" s="24"/>
      <c r="H49" s="100"/>
    </row>
    <row r="50" spans="1:8" ht="18" customHeight="1">
      <c r="A50" s="50"/>
      <c r="B50" s="48" t="s">
        <v>92</v>
      </c>
      <c r="C50" s="99">
        <v>33.5</v>
      </c>
      <c r="D50" s="99">
        <v>42.5</v>
      </c>
      <c r="E50" s="24"/>
      <c r="F50" s="24"/>
      <c r="G50" s="24"/>
      <c r="H50" s="100"/>
    </row>
    <row r="51" spans="1:8" ht="18" customHeight="1">
      <c r="A51" s="50"/>
      <c r="B51" s="48" t="s">
        <v>93</v>
      </c>
      <c r="C51" s="99">
        <v>33</v>
      </c>
      <c r="D51" s="99">
        <v>37</v>
      </c>
      <c r="E51" s="24"/>
      <c r="F51" s="24"/>
      <c r="G51" s="24"/>
      <c r="H51" s="100"/>
    </row>
    <row r="52" spans="1:8" ht="15.75">
      <c r="A52" s="103" t="s">
        <v>109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08" t="s">
        <v>26</v>
      </c>
      <c r="B54" s="108"/>
      <c r="C54" s="108"/>
      <c r="D54" s="108"/>
      <c r="E54" s="109"/>
      <c r="F54" s="109"/>
      <c r="G54" s="109"/>
      <c r="H54" s="23"/>
    </row>
    <row r="55" spans="1:8">
      <c r="A55" s="96"/>
      <c r="B55" s="96"/>
      <c r="C55" s="96"/>
      <c r="D55" s="96"/>
      <c r="E55" s="110"/>
      <c r="F55" s="110"/>
      <c r="G55" s="110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topLeftCell="A14" workbookViewId="0">
      <selection activeCell="H35" sqref="H35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6" t="s">
        <v>18</v>
      </c>
      <c r="G1" s="116"/>
      <c r="H1" s="116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7" t="s">
        <v>21</v>
      </c>
      <c r="B3" s="117"/>
      <c r="C3" s="117"/>
      <c r="D3" s="117"/>
      <c r="E3" s="117"/>
      <c r="F3" s="20" t="s">
        <v>47</v>
      </c>
      <c r="G3" s="20" t="s">
        <v>12</v>
      </c>
      <c r="H3" s="21">
        <v>4</v>
      </c>
    </row>
    <row r="4" spans="1:8">
      <c r="A4" s="117"/>
      <c r="B4" s="117"/>
      <c r="C4" s="117"/>
      <c r="D4" s="117"/>
      <c r="E4" s="117"/>
      <c r="F4" s="20" t="s">
        <v>48</v>
      </c>
      <c r="G4" s="20" t="s">
        <v>7</v>
      </c>
      <c r="H4" s="21">
        <v>3.75</v>
      </c>
    </row>
    <row r="5" spans="1:8">
      <c r="A5" s="118" t="s">
        <v>22</v>
      </c>
      <c r="B5" s="118"/>
      <c r="C5" s="118"/>
      <c r="D5" s="118"/>
      <c r="E5" s="118"/>
      <c r="F5" s="20" t="s">
        <v>49</v>
      </c>
      <c r="G5" s="20" t="s">
        <v>13</v>
      </c>
      <c r="H5" s="21">
        <v>3.5</v>
      </c>
    </row>
    <row r="6" spans="1:8">
      <c r="A6" s="118"/>
      <c r="B6" s="118"/>
      <c r="C6" s="118"/>
      <c r="D6" s="118"/>
      <c r="E6" s="118"/>
      <c r="F6" s="20" t="s">
        <v>50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>
      <c r="A8" s="115" t="s">
        <v>23</v>
      </c>
      <c r="B8" s="115"/>
      <c r="C8" s="115"/>
      <c r="D8" s="115"/>
      <c r="E8" s="115"/>
      <c r="F8" s="20" t="s">
        <v>52</v>
      </c>
      <c r="G8" s="20" t="s">
        <v>15</v>
      </c>
      <c r="H8" s="21">
        <v>2.75</v>
      </c>
    </row>
    <row r="9" spans="1:8">
      <c r="A9" s="119"/>
      <c r="B9" s="119"/>
      <c r="C9" s="119"/>
      <c r="D9" s="119"/>
      <c r="E9" s="119"/>
      <c r="F9" s="20" t="s">
        <v>53</v>
      </c>
      <c r="G9" s="20" t="s">
        <v>16</v>
      </c>
      <c r="H9" s="21">
        <v>2.5</v>
      </c>
    </row>
    <row r="10" spans="1:8">
      <c r="A10" s="115"/>
      <c r="B10" s="115"/>
      <c r="C10" s="115"/>
      <c r="D10" s="115"/>
      <c r="E10" s="115"/>
      <c r="F10" s="20" t="s">
        <v>54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>
      <c r="A13" s="97" t="s">
        <v>119</v>
      </c>
      <c r="B13" s="51"/>
      <c r="C13" s="51"/>
      <c r="D13" s="51"/>
      <c r="E13" s="111" t="s">
        <v>124</v>
      </c>
      <c r="F13" s="111"/>
      <c r="G13" s="111"/>
      <c r="H13" s="111"/>
    </row>
    <row r="14" spans="1:8">
      <c r="A14" s="97"/>
      <c r="B14" s="51"/>
      <c r="C14" s="51"/>
      <c r="D14" s="51"/>
      <c r="E14" s="112"/>
      <c r="F14" s="112"/>
      <c r="G14" s="112"/>
      <c r="H14" s="112"/>
    </row>
    <row r="15" spans="1:8" ht="23.25" customHeight="1">
      <c r="A15" s="113" t="s">
        <v>45</v>
      </c>
      <c r="B15" s="113" t="s">
        <v>37</v>
      </c>
      <c r="C15" s="114" t="s">
        <v>32</v>
      </c>
      <c r="D15" s="113" t="s">
        <v>33</v>
      </c>
      <c r="E15" s="113"/>
      <c r="F15" s="113"/>
      <c r="G15" s="113"/>
      <c r="H15" s="113"/>
    </row>
    <row r="16" spans="1:8" ht="81" customHeight="1">
      <c r="A16" s="113"/>
      <c r="B16" s="113"/>
      <c r="C16" s="114"/>
      <c r="D16" s="98" t="s">
        <v>94</v>
      </c>
      <c r="E16" s="98" t="s">
        <v>95</v>
      </c>
      <c r="F16" s="98" t="s">
        <v>24</v>
      </c>
      <c r="G16" s="78" t="s">
        <v>96</v>
      </c>
      <c r="H16" s="98" t="s">
        <v>25</v>
      </c>
    </row>
    <row r="17" spans="1:8" ht="18" customHeight="1">
      <c r="A17" s="50"/>
      <c r="B17" s="48" t="s">
        <v>59</v>
      </c>
      <c r="C17" s="99">
        <v>27</v>
      </c>
      <c r="D17" s="99">
        <v>35</v>
      </c>
      <c r="E17" s="24">
        <v>42</v>
      </c>
      <c r="F17" s="24">
        <f>ABS(E17-D17)</f>
        <v>7</v>
      </c>
      <c r="G17" s="24"/>
      <c r="H17" s="24">
        <f>(D17+E17)/2</f>
        <v>38.5</v>
      </c>
    </row>
    <row r="18" spans="1:8" ht="18" customHeight="1">
      <c r="A18" s="50"/>
      <c r="B18" s="48" t="s">
        <v>60</v>
      </c>
      <c r="C18" s="99">
        <v>28.5</v>
      </c>
      <c r="D18" s="99">
        <v>34</v>
      </c>
      <c r="E18" s="24">
        <v>41</v>
      </c>
      <c r="F18" s="24">
        <f t="shared" ref="F18:F52" si="0">ABS(E18-D18)</f>
        <v>7</v>
      </c>
      <c r="G18" s="24"/>
      <c r="H18" s="24">
        <f t="shared" ref="H18:H52" si="1">(D18+E18)/2</f>
        <v>37.5</v>
      </c>
    </row>
    <row r="19" spans="1:8" ht="18" customHeight="1">
      <c r="A19" s="50"/>
      <c r="B19" s="48" t="s">
        <v>61</v>
      </c>
      <c r="C19" s="99">
        <v>28</v>
      </c>
      <c r="D19" s="99">
        <v>33</v>
      </c>
      <c r="E19" s="24">
        <v>36</v>
      </c>
      <c r="F19" s="24">
        <f t="shared" si="0"/>
        <v>3</v>
      </c>
      <c r="G19" s="24"/>
      <c r="H19" s="24">
        <f t="shared" si="1"/>
        <v>34.5</v>
      </c>
    </row>
    <row r="20" spans="1:8" ht="18" customHeight="1">
      <c r="A20" s="50"/>
      <c r="B20" s="48" t="s">
        <v>62</v>
      </c>
      <c r="C20" s="99">
        <v>28</v>
      </c>
      <c r="D20" s="99">
        <v>33</v>
      </c>
      <c r="E20" s="24">
        <v>36</v>
      </c>
      <c r="F20" s="24">
        <f t="shared" si="0"/>
        <v>3</v>
      </c>
      <c r="G20" s="24"/>
      <c r="H20" s="24">
        <f t="shared" si="1"/>
        <v>34.5</v>
      </c>
    </row>
    <row r="21" spans="1:8" ht="18" customHeight="1">
      <c r="A21" s="50"/>
      <c r="B21" s="48" t="s">
        <v>63</v>
      </c>
      <c r="C21" s="99">
        <v>29.5</v>
      </c>
      <c r="D21" s="99">
        <v>44</v>
      </c>
      <c r="E21" s="24">
        <v>45</v>
      </c>
      <c r="F21" s="24">
        <f t="shared" si="0"/>
        <v>1</v>
      </c>
      <c r="G21" s="24"/>
      <c r="H21" s="24">
        <f t="shared" si="1"/>
        <v>44.5</v>
      </c>
    </row>
    <row r="22" spans="1:8" ht="18" customHeight="1">
      <c r="A22" s="50"/>
      <c r="B22" s="48" t="s">
        <v>64</v>
      </c>
      <c r="C22" s="99">
        <v>34.5</v>
      </c>
      <c r="D22" s="99">
        <v>44</v>
      </c>
      <c r="E22" s="24">
        <v>47</v>
      </c>
      <c r="F22" s="24">
        <f t="shared" si="0"/>
        <v>3</v>
      </c>
      <c r="G22" s="24"/>
      <c r="H22" s="24">
        <f t="shared" si="1"/>
        <v>45.5</v>
      </c>
    </row>
    <row r="23" spans="1:8" ht="18" customHeight="1">
      <c r="A23" s="50"/>
      <c r="B23" s="48" t="s">
        <v>65</v>
      </c>
      <c r="C23" s="99">
        <v>32.5</v>
      </c>
      <c r="D23" s="99">
        <v>38</v>
      </c>
      <c r="E23" s="24">
        <v>43</v>
      </c>
      <c r="F23" s="24">
        <f t="shared" si="0"/>
        <v>5</v>
      </c>
      <c r="G23" s="24"/>
      <c r="H23" s="24">
        <f t="shared" si="1"/>
        <v>40.5</v>
      </c>
    </row>
    <row r="24" spans="1:8" ht="18" customHeight="1">
      <c r="A24" s="50"/>
      <c r="B24" s="48" t="s">
        <v>66</v>
      </c>
      <c r="C24" s="99">
        <v>31</v>
      </c>
      <c r="D24" s="99">
        <v>40</v>
      </c>
      <c r="E24" s="24">
        <v>42</v>
      </c>
      <c r="F24" s="24">
        <f t="shared" si="0"/>
        <v>2</v>
      </c>
      <c r="G24" s="24"/>
      <c r="H24" s="24">
        <f t="shared" si="1"/>
        <v>41</v>
      </c>
    </row>
    <row r="25" spans="1:8" ht="18" customHeight="1">
      <c r="A25" s="50"/>
      <c r="B25" s="48" t="s">
        <v>67</v>
      </c>
      <c r="C25" s="99">
        <v>29.5</v>
      </c>
      <c r="D25" s="99">
        <v>35</v>
      </c>
      <c r="E25" s="24">
        <v>40</v>
      </c>
      <c r="F25" s="24">
        <f t="shared" si="0"/>
        <v>5</v>
      </c>
      <c r="G25" s="24"/>
      <c r="H25" s="24">
        <f t="shared" si="1"/>
        <v>37.5</v>
      </c>
    </row>
    <row r="26" spans="1:8" ht="18" customHeight="1">
      <c r="A26" s="50"/>
      <c r="B26" s="48" t="s">
        <v>68</v>
      </c>
      <c r="C26" s="99">
        <v>27</v>
      </c>
      <c r="D26" s="99">
        <v>31</v>
      </c>
      <c r="E26" s="24">
        <v>39</v>
      </c>
      <c r="F26" s="24">
        <f t="shared" si="0"/>
        <v>8</v>
      </c>
      <c r="G26" s="24"/>
      <c r="H26" s="24">
        <f t="shared" si="1"/>
        <v>35</v>
      </c>
    </row>
    <row r="27" spans="1:8" ht="18" customHeight="1">
      <c r="A27" s="50"/>
      <c r="B27" s="48" t="s">
        <v>69</v>
      </c>
      <c r="C27" s="99">
        <v>36</v>
      </c>
      <c r="D27" s="99">
        <v>48</v>
      </c>
      <c r="E27" s="24">
        <v>48</v>
      </c>
      <c r="F27" s="24">
        <f t="shared" si="0"/>
        <v>0</v>
      </c>
      <c r="G27" s="24"/>
      <c r="H27" s="24">
        <f t="shared" si="1"/>
        <v>48</v>
      </c>
    </row>
    <row r="28" spans="1:8" ht="18" customHeight="1">
      <c r="A28" s="50"/>
      <c r="B28" s="48" t="s">
        <v>70</v>
      </c>
      <c r="C28" s="99">
        <v>32.5</v>
      </c>
      <c r="D28" s="99">
        <v>43</v>
      </c>
      <c r="E28" s="24">
        <v>45</v>
      </c>
      <c r="F28" s="24">
        <f t="shared" si="0"/>
        <v>2</v>
      </c>
      <c r="G28" s="24"/>
      <c r="H28" s="24">
        <f t="shared" si="1"/>
        <v>44</v>
      </c>
    </row>
    <row r="29" spans="1:8" ht="18" customHeight="1">
      <c r="A29" s="50"/>
      <c r="B29" s="48" t="s">
        <v>71</v>
      </c>
      <c r="C29" s="99">
        <v>31</v>
      </c>
      <c r="D29" s="99">
        <v>44</v>
      </c>
      <c r="E29" s="24">
        <v>45</v>
      </c>
      <c r="F29" s="24">
        <f t="shared" si="0"/>
        <v>1</v>
      </c>
      <c r="G29" s="24"/>
      <c r="H29" s="24">
        <f t="shared" si="1"/>
        <v>44.5</v>
      </c>
    </row>
    <row r="30" spans="1:8" ht="18" customHeight="1">
      <c r="A30" s="50"/>
      <c r="B30" s="48" t="s">
        <v>72</v>
      </c>
      <c r="C30" s="99">
        <v>29</v>
      </c>
      <c r="D30" s="99">
        <v>40</v>
      </c>
      <c r="E30" s="24">
        <v>44</v>
      </c>
      <c r="F30" s="24">
        <f t="shared" si="0"/>
        <v>4</v>
      </c>
      <c r="G30" s="24"/>
      <c r="H30" s="24">
        <f t="shared" si="1"/>
        <v>42</v>
      </c>
    </row>
    <row r="31" spans="1:8" ht="18" customHeight="1">
      <c r="A31" s="50"/>
      <c r="B31" s="48" t="s">
        <v>73</v>
      </c>
      <c r="C31" s="99">
        <v>32</v>
      </c>
      <c r="D31" s="99">
        <v>47</v>
      </c>
      <c r="E31" s="24">
        <v>49</v>
      </c>
      <c r="F31" s="24">
        <f t="shared" si="0"/>
        <v>2</v>
      </c>
      <c r="G31" s="24"/>
      <c r="H31" s="24">
        <f t="shared" si="1"/>
        <v>48</v>
      </c>
    </row>
    <row r="32" spans="1:8" ht="18" customHeight="1">
      <c r="A32" s="50"/>
      <c r="B32" s="48" t="s">
        <v>74</v>
      </c>
      <c r="C32" s="99">
        <v>34</v>
      </c>
      <c r="D32" s="99">
        <v>39</v>
      </c>
      <c r="E32" s="24">
        <v>45</v>
      </c>
      <c r="F32" s="24">
        <f t="shared" si="0"/>
        <v>6</v>
      </c>
      <c r="G32" s="24"/>
      <c r="H32" s="24">
        <f t="shared" si="1"/>
        <v>42</v>
      </c>
    </row>
    <row r="33" spans="1:8" ht="18" customHeight="1">
      <c r="A33" s="50"/>
      <c r="B33" s="48" t="s">
        <v>75</v>
      </c>
      <c r="C33" s="99">
        <v>30</v>
      </c>
      <c r="D33" s="99">
        <v>33</v>
      </c>
      <c r="E33" s="24">
        <v>35</v>
      </c>
      <c r="F33" s="24">
        <f t="shared" si="0"/>
        <v>2</v>
      </c>
      <c r="G33" s="24"/>
      <c r="H33" s="24">
        <f t="shared" si="1"/>
        <v>34</v>
      </c>
    </row>
    <row r="34" spans="1:8" ht="18" customHeight="1">
      <c r="A34" s="50"/>
      <c r="B34" s="48" t="s">
        <v>76</v>
      </c>
      <c r="C34" s="99">
        <v>30</v>
      </c>
      <c r="D34" s="99">
        <v>42</v>
      </c>
      <c r="E34" s="24">
        <v>45</v>
      </c>
      <c r="F34" s="24">
        <f t="shared" si="0"/>
        <v>3</v>
      </c>
      <c r="G34" s="24"/>
      <c r="H34" s="24">
        <f t="shared" si="1"/>
        <v>43.5</v>
      </c>
    </row>
    <row r="35" spans="1:8" ht="18" customHeight="1">
      <c r="A35" s="50"/>
      <c r="B35" s="48" t="s">
        <v>77</v>
      </c>
      <c r="C35" s="99">
        <v>27.5</v>
      </c>
      <c r="D35" s="99">
        <v>35</v>
      </c>
      <c r="E35" s="24">
        <v>39</v>
      </c>
      <c r="F35" s="24">
        <f t="shared" si="0"/>
        <v>4</v>
      </c>
      <c r="G35" s="24"/>
      <c r="H35" s="24">
        <f t="shared" si="1"/>
        <v>37</v>
      </c>
    </row>
    <row r="36" spans="1:8" ht="18" customHeight="1">
      <c r="A36" s="50"/>
      <c r="B36" s="48" t="s">
        <v>78</v>
      </c>
      <c r="C36" s="99">
        <v>32.5</v>
      </c>
      <c r="D36" s="99">
        <v>43</v>
      </c>
      <c r="E36" s="24">
        <v>44</v>
      </c>
      <c r="F36" s="24">
        <f t="shared" si="0"/>
        <v>1</v>
      </c>
      <c r="G36" s="24"/>
      <c r="H36" s="24">
        <f t="shared" si="1"/>
        <v>43.5</v>
      </c>
    </row>
    <row r="37" spans="1:8" ht="18" customHeight="1">
      <c r="A37" s="50"/>
      <c r="B37" s="48" t="s">
        <v>79</v>
      </c>
      <c r="C37" s="99">
        <v>29.5</v>
      </c>
      <c r="D37" s="99">
        <v>40</v>
      </c>
      <c r="E37" s="24">
        <v>43</v>
      </c>
      <c r="F37" s="24">
        <f t="shared" si="0"/>
        <v>3</v>
      </c>
      <c r="G37" s="24"/>
      <c r="H37" s="24">
        <f t="shared" si="1"/>
        <v>41.5</v>
      </c>
    </row>
    <row r="38" spans="1:8" ht="18" customHeight="1">
      <c r="A38" s="50"/>
      <c r="B38" s="48" t="s">
        <v>80</v>
      </c>
      <c r="C38" s="99">
        <v>31</v>
      </c>
      <c r="D38" s="99">
        <v>38</v>
      </c>
      <c r="E38" s="24">
        <v>41</v>
      </c>
      <c r="F38" s="24">
        <f t="shared" si="0"/>
        <v>3</v>
      </c>
      <c r="G38" s="24"/>
      <c r="H38" s="24">
        <f t="shared" si="1"/>
        <v>39.5</v>
      </c>
    </row>
    <row r="39" spans="1:8" ht="18" customHeight="1">
      <c r="A39" s="50"/>
      <c r="B39" s="48" t="s">
        <v>81</v>
      </c>
      <c r="C39" s="99">
        <v>32.5</v>
      </c>
      <c r="D39" s="99">
        <v>43</v>
      </c>
      <c r="E39" s="24">
        <v>44</v>
      </c>
      <c r="F39" s="24">
        <f t="shared" si="0"/>
        <v>1</v>
      </c>
      <c r="G39" s="24"/>
      <c r="H39" s="24">
        <f t="shared" si="1"/>
        <v>43.5</v>
      </c>
    </row>
    <row r="40" spans="1:8" ht="18" customHeight="1">
      <c r="A40" s="50"/>
      <c r="B40" s="48" t="s">
        <v>82</v>
      </c>
      <c r="C40" s="99">
        <v>31.5</v>
      </c>
      <c r="D40" s="99">
        <v>43</v>
      </c>
      <c r="E40" s="24">
        <v>45</v>
      </c>
      <c r="F40" s="24">
        <f t="shared" si="0"/>
        <v>2</v>
      </c>
      <c r="G40" s="24"/>
      <c r="H40" s="24">
        <f t="shared" si="1"/>
        <v>44</v>
      </c>
    </row>
    <row r="41" spans="1:8" ht="18" customHeight="1">
      <c r="A41" s="50"/>
      <c r="B41" s="48" t="s">
        <v>83</v>
      </c>
      <c r="C41" s="99">
        <v>28</v>
      </c>
      <c r="D41" s="99">
        <v>37</v>
      </c>
      <c r="E41" s="24">
        <v>42</v>
      </c>
      <c r="F41" s="24">
        <f t="shared" si="0"/>
        <v>5</v>
      </c>
      <c r="G41" s="24"/>
      <c r="H41" s="24">
        <f t="shared" si="1"/>
        <v>39.5</v>
      </c>
    </row>
    <row r="42" spans="1:8" ht="18" customHeight="1">
      <c r="A42" s="50"/>
      <c r="B42" s="48" t="s">
        <v>84</v>
      </c>
      <c r="C42" s="99">
        <v>32</v>
      </c>
      <c r="D42" s="99">
        <v>39</v>
      </c>
      <c r="E42" s="24">
        <v>41</v>
      </c>
      <c r="F42" s="24">
        <f t="shared" si="0"/>
        <v>2</v>
      </c>
      <c r="G42" s="24"/>
      <c r="H42" s="24">
        <f t="shared" si="1"/>
        <v>40</v>
      </c>
    </row>
    <row r="43" spans="1:8" ht="18" customHeight="1">
      <c r="A43" s="50"/>
      <c r="B43" s="48" t="s">
        <v>85</v>
      </c>
      <c r="C43" s="99">
        <v>36</v>
      </c>
      <c r="D43" s="99">
        <v>42</v>
      </c>
      <c r="E43" s="24">
        <v>44</v>
      </c>
      <c r="F43" s="24">
        <f t="shared" si="0"/>
        <v>2</v>
      </c>
      <c r="G43" s="24"/>
      <c r="H43" s="24">
        <f t="shared" si="1"/>
        <v>43</v>
      </c>
    </row>
    <row r="44" spans="1:8" ht="18" customHeight="1">
      <c r="A44" s="50"/>
      <c r="B44" s="48" t="s">
        <v>86</v>
      </c>
      <c r="C44" s="99">
        <v>31.5</v>
      </c>
      <c r="D44" s="99">
        <v>41</v>
      </c>
      <c r="E44" s="24">
        <v>46</v>
      </c>
      <c r="F44" s="24">
        <f t="shared" si="0"/>
        <v>5</v>
      </c>
      <c r="G44" s="24"/>
      <c r="H44" s="24">
        <f t="shared" si="1"/>
        <v>43.5</v>
      </c>
    </row>
    <row r="45" spans="1:8" ht="18" customHeight="1">
      <c r="A45" s="50"/>
      <c r="B45" s="48" t="s">
        <v>87</v>
      </c>
      <c r="C45" s="99">
        <v>31</v>
      </c>
      <c r="D45" s="99">
        <v>37</v>
      </c>
      <c r="E45" s="24">
        <v>43</v>
      </c>
      <c r="F45" s="24">
        <f t="shared" si="0"/>
        <v>6</v>
      </c>
      <c r="G45" s="24"/>
      <c r="H45" s="24">
        <f t="shared" si="1"/>
        <v>40</v>
      </c>
    </row>
    <row r="46" spans="1:8" ht="18" customHeight="1">
      <c r="A46" s="50"/>
      <c r="B46" s="48" t="s">
        <v>88</v>
      </c>
      <c r="C46" s="99">
        <v>32.5</v>
      </c>
      <c r="D46" s="99">
        <v>43</v>
      </c>
      <c r="E46" s="24">
        <v>46</v>
      </c>
      <c r="F46" s="24">
        <f t="shared" si="0"/>
        <v>3</v>
      </c>
      <c r="G46" s="24"/>
      <c r="H46" s="24">
        <f t="shared" si="1"/>
        <v>44.5</v>
      </c>
    </row>
    <row r="47" spans="1:8" ht="18" customHeight="1">
      <c r="A47" s="50"/>
      <c r="B47" s="48" t="s">
        <v>89</v>
      </c>
      <c r="C47" s="99">
        <v>30.5</v>
      </c>
      <c r="D47" s="99">
        <v>34</v>
      </c>
      <c r="E47" s="24">
        <v>39</v>
      </c>
      <c r="F47" s="24">
        <f t="shared" si="0"/>
        <v>5</v>
      </c>
      <c r="G47" s="24"/>
      <c r="H47" s="24">
        <f t="shared" si="1"/>
        <v>36.5</v>
      </c>
    </row>
    <row r="48" spans="1:8" ht="18" customHeight="1">
      <c r="A48" s="50"/>
      <c r="B48" s="48" t="s">
        <v>90</v>
      </c>
      <c r="C48" s="99">
        <v>28</v>
      </c>
      <c r="D48" s="99">
        <v>37</v>
      </c>
      <c r="E48" s="24">
        <v>40</v>
      </c>
      <c r="F48" s="24">
        <f t="shared" si="0"/>
        <v>3</v>
      </c>
      <c r="G48" s="24"/>
      <c r="H48" s="24">
        <f t="shared" si="1"/>
        <v>38.5</v>
      </c>
    </row>
    <row r="49" spans="1:8" ht="18" customHeight="1">
      <c r="A49" s="50"/>
      <c r="B49" s="48" t="s">
        <v>91</v>
      </c>
      <c r="C49" s="99">
        <v>27</v>
      </c>
      <c r="D49" s="99">
        <v>33</v>
      </c>
      <c r="E49" s="24">
        <v>39</v>
      </c>
      <c r="F49" s="24">
        <f t="shared" si="0"/>
        <v>6</v>
      </c>
      <c r="G49" s="24"/>
      <c r="H49" s="24">
        <f t="shared" si="1"/>
        <v>36</v>
      </c>
    </row>
    <row r="50" spans="1:8" ht="18" customHeight="1">
      <c r="A50" s="50"/>
      <c r="B50" s="48" t="s">
        <v>92</v>
      </c>
      <c r="C50" s="99">
        <v>29.5</v>
      </c>
      <c r="D50" s="99">
        <v>34</v>
      </c>
      <c r="E50" s="24">
        <v>38</v>
      </c>
      <c r="F50" s="24">
        <f t="shared" si="0"/>
        <v>4</v>
      </c>
      <c r="G50" s="24"/>
      <c r="H50" s="24">
        <f t="shared" si="1"/>
        <v>36</v>
      </c>
    </row>
    <row r="51" spans="1:8" ht="18" customHeight="1">
      <c r="A51" s="50"/>
      <c r="B51" s="48" t="s">
        <v>93</v>
      </c>
      <c r="C51" s="99">
        <v>25</v>
      </c>
      <c r="D51" s="99">
        <v>31</v>
      </c>
      <c r="E51" s="24">
        <v>35</v>
      </c>
      <c r="F51" s="24">
        <f t="shared" si="0"/>
        <v>4</v>
      </c>
      <c r="G51" s="24"/>
      <c r="H51" s="24">
        <f t="shared" si="1"/>
        <v>33</v>
      </c>
    </row>
    <row r="52" spans="1:8" ht="15.75">
      <c r="A52" s="103" t="s">
        <v>109</v>
      </c>
      <c r="B52" s="102"/>
      <c r="C52" s="102"/>
      <c r="D52" s="102"/>
      <c r="E52" s="102"/>
      <c r="F52" s="24">
        <f t="shared" si="0"/>
        <v>0</v>
      </c>
      <c r="G52" s="102"/>
      <c r="H52" s="24">
        <f t="shared" si="1"/>
        <v>0</v>
      </c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08" t="s">
        <v>26</v>
      </c>
      <c r="B54" s="108"/>
      <c r="C54" s="108"/>
      <c r="D54" s="108"/>
      <c r="E54" s="109"/>
      <c r="F54" s="109"/>
      <c r="G54" s="109"/>
      <c r="H54" s="23"/>
    </row>
    <row r="55" spans="1:8">
      <c r="A55" s="96"/>
      <c r="B55" s="96"/>
      <c r="C55" s="96"/>
      <c r="D55" s="96"/>
      <c r="E55" s="110"/>
      <c r="F55" s="110"/>
      <c r="G55" s="110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2">
    <cfRule type="cellIs" dxfId="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topLeftCell="A10" workbookViewId="0">
      <selection activeCell="D35" sqref="D35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6" t="s">
        <v>18</v>
      </c>
      <c r="G1" s="116"/>
      <c r="H1" s="116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7" t="s">
        <v>21</v>
      </c>
      <c r="B3" s="117"/>
      <c r="C3" s="117"/>
      <c r="D3" s="117"/>
      <c r="E3" s="117"/>
      <c r="F3" s="20" t="s">
        <v>47</v>
      </c>
      <c r="G3" s="20" t="s">
        <v>12</v>
      </c>
      <c r="H3" s="21">
        <v>4</v>
      </c>
    </row>
    <row r="4" spans="1:8">
      <c r="A4" s="117"/>
      <c r="B4" s="117"/>
      <c r="C4" s="117"/>
      <c r="D4" s="117"/>
      <c r="E4" s="117"/>
      <c r="F4" s="20" t="s">
        <v>48</v>
      </c>
      <c r="G4" s="20" t="s">
        <v>7</v>
      </c>
      <c r="H4" s="21">
        <v>3.75</v>
      </c>
    </row>
    <row r="5" spans="1:8">
      <c r="A5" s="118" t="s">
        <v>22</v>
      </c>
      <c r="B5" s="118"/>
      <c r="C5" s="118"/>
      <c r="D5" s="118"/>
      <c r="E5" s="118"/>
      <c r="F5" s="20" t="s">
        <v>49</v>
      </c>
      <c r="G5" s="20" t="s">
        <v>13</v>
      </c>
      <c r="H5" s="21">
        <v>3.5</v>
      </c>
    </row>
    <row r="6" spans="1:8">
      <c r="A6" s="118"/>
      <c r="B6" s="118"/>
      <c r="C6" s="118"/>
      <c r="D6" s="118"/>
      <c r="E6" s="118"/>
      <c r="F6" s="20" t="s">
        <v>50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>
      <c r="A8" s="115" t="s">
        <v>23</v>
      </c>
      <c r="B8" s="115"/>
      <c r="C8" s="115"/>
      <c r="D8" s="115"/>
      <c r="E8" s="115"/>
      <c r="F8" s="20" t="s">
        <v>52</v>
      </c>
      <c r="G8" s="20" t="s">
        <v>15</v>
      </c>
      <c r="H8" s="21">
        <v>2.75</v>
      </c>
    </row>
    <row r="9" spans="1:8">
      <c r="A9" s="119"/>
      <c r="B9" s="119"/>
      <c r="C9" s="119"/>
      <c r="D9" s="119"/>
      <c r="E9" s="119"/>
      <c r="F9" s="20" t="s">
        <v>53</v>
      </c>
      <c r="G9" s="20" t="s">
        <v>16</v>
      </c>
      <c r="H9" s="21">
        <v>2.5</v>
      </c>
    </row>
    <row r="10" spans="1:8">
      <c r="A10" s="115"/>
      <c r="B10" s="115"/>
      <c r="C10" s="115"/>
      <c r="D10" s="115"/>
      <c r="E10" s="115"/>
      <c r="F10" s="20" t="s">
        <v>54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>
      <c r="A13" s="97" t="s">
        <v>123</v>
      </c>
      <c r="B13" s="51"/>
      <c r="C13" s="51"/>
      <c r="D13" s="51"/>
      <c r="E13" s="111" t="s">
        <v>124</v>
      </c>
      <c r="F13" s="111"/>
      <c r="G13" s="111"/>
      <c r="H13" s="111"/>
    </row>
    <row r="14" spans="1:8">
      <c r="A14" s="97"/>
      <c r="B14" s="51"/>
      <c r="C14" s="51"/>
      <c r="D14" s="51"/>
      <c r="E14" s="112"/>
      <c r="F14" s="112"/>
      <c r="G14" s="112"/>
      <c r="H14" s="112"/>
    </row>
    <row r="15" spans="1:8" ht="23.25" customHeight="1">
      <c r="A15" s="113" t="s">
        <v>45</v>
      </c>
      <c r="B15" s="113" t="s">
        <v>37</v>
      </c>
      <c r="C15" s="114" t="s">
        <v>32</v>
      </c>
      <c r="D15" s="120" t="s">
        <v>33</v>
      </c>
      <c r="E15" s="121"/>
      <c r="F15" s="121"/>
      <c r="G15" s="121"/>
      <c r="H15" s="121"/>
    </row>
    <row r="16" spans="1:8" ht="81" customHeight="1">
      <c r="A16" s="113"/>
      <c r="B16" s="113"/>
      <c r="C16" s="114"/>
      <c r="D16" s="120"/>
      <c r="E16" s="122"/>
      <c r="F16" s="122"/>
      <c r="G16" s="122"/>
      <c r="H16" s="122"/>
    </row>
    <row r="17" spans="1:9" ht="18" customHeight="1">
      <c r="A17" s="50"/>
      <c r="B17" s="48" t="s">
        <v>59</v>
      </c>
      <c r="C17" s="99">
        <v>32</v>
      </c>
      <c r="D17" s="99">
        <v>35</v>
      </c>
      <c r="E17" s="24"/>
      <c r="F17" s="24"/>
      <c r="G17" s="24"/>
      <c r="H17" s="100"/>
      <c r="I17" s="104"/>
    </row>
    <row r="18" spans="1:9" ht="18" customHeight="1">
      <c r="A18" s="50"/>
      <c r="B18" s="48" t="s">
        <v>60</v>
      </c>
      <c r="C18" s="99">
        <v>32</v>
      </c>
      <c r="D18" s="99">
        <v>36</v>
      </c>
      <c r="E18" s="24"/>
      <c r="F18" s="24"/>
      <c r="G18" s="24"/>
      <c r="H18" s="100"/>
      <c r="I18" s="104"/>
    </row>
    <row r="19" spans="1:9" ht="18" customHeight="1">
      <c r="A19" s="50"/>
      <c r="B19" s="48" t="s">
        <v>61</v>
      </c>
      <c r="C19" s="99">
        <v>32.5</v>
      </c>
      <c r="D19" s="99">
        <v>40</v>
      </c>
      <c r="E19" s="24"/>
      <c r="F19" s="24"/>
      <c r="G19" s="24"/>
      <c r="H19" s="100"/>
      <c r="I19" s="104"/>
    </row>
    <row r="20" spans="1:9" ht="18" customHeight="1">
      <c r="A20" s="50"/>
      <c r="B20" s="48" t="s">
        <v>62</v>
      </c>
      <c r="C20" s="99">
        <v>32.5</v>
      </c>
      <c r="D20" s="99">
        <v>36</v>
      </c>
      <c r="E20" s="24"/>
      <c r="F20" s="24"/>
      <c r="G20" s="24"/>
      <c r="H20" s="100"/>
      <c r="I20" s="104"/>
    </row>
    <row r="21" spans="1:9" ht="18" customHeight="1">
      <c r="A21" s="50"/>
      <c r="B21" s="48" t="s">
        <v>63</v>
      </c>
      <c r="C21" s="99">
        <v>35</v>
      </c>
      <c r="D21" s="99">
        <v>37.5</v>
      </c>
      <c r="E21" s="24"/>
      <c r="F21" s="24"/>
      <c r="G21" s="24"/>
      <c r="H21" s="100"/>
      <c r="I21" s="104"/>
    </row>
    <row r="22" spans="1:9" ht="18" customHeight="1">
      <c r="A22" s="50"/>
      <c r="B22" s="48" t="s">
        <v>64</v>
      </c>
      <c r="C22" s="99">
        <v>35</v>
      </c>
      <c r="D22" s="99">
        <v>40.5</v>
      </c>
      <c r="E22" s="24"/>
      <c r="F22" s="24"/>
      <c r="G22" s="24"/>
      <c r="H22" s="100"/>
      <c r="I22" s="104"/>
    </row>
    <row r="23" spans="1:9" ht="18" customHeight="1">
      <c r="A23" s="50"/>
      <c r="B23" s="48" t="s">
        <v>65</v>
      </c>
      <c r="C23" s="99">
        <v>34.5</v>
      </c>
      <c r="D23" s="99">
        <v>39</v>
      </c>
      <c r="E23" s="24"/>
      <c r="F23" s="24"/>
      <c r="G23" s="24"/>
      <c r="H23" s="100"/>
      <c r="I23" s="104"/>
    </row>
    <row r="24" spans="1:9" ht="18" customHeight="1">
      <c r="A24" s="50"/>
      <c r="B24" s="48" t="s">
        <v>66</v>
      </c>
      <c r="C24" s="99">
        <v>34</v>
      </c>
      <c r="D24" s="99">
        <v>44</v>
      </c>
      <c r="E24" s="24"/>
      <c r="F24" s="24"/>
      <c r="G24" s="24"/>
      <c r="H24" s="100"/>
      <c r="I24" s="104"/>
    </row>
    <row r="25" spans="1:9" ht="18" customHeight="1">
      <c r="A25" s="50"/>
      <c r="B25" s="48" t="s">
        <v>67</v>
      </c>
      <c r="C25" s="99">
        <v>31</v>
      </c>
      <c r="D25" s="99">
        <v>42.5</v>
      </c>
      <c r="E25" s="24"/>
      <c r="F25" s="24"/>
      <c r="G25" s="24"/>
      <c r="H25" s="100"/>
      <c r="I25" s="104"/>
    </row>
    <row r="26" spans="1:9" ht="18" customHeight="1">
      <c r="A26" s="50"/>
      <c r="B26" s="48" t="s">
        <v>68</v>
      </c>
      <c r="C26" s="99">
        <v>31</v>
      </c>
      <c r="D26" s="99">
        <v>37</v>
      </c>
      <c r="E26" s="24"/>
      <c r="F26" s="24"/>
      <c r="G26" s="24"/>
      <c r="H26" s="100"/>
      <c r="I26" s="104"/>
    </row>
    <row r="27" spans="1:9" ht="18" customHeight="1">
      <c r="A27" s="50"/>
      <c r="B27" s="48" t="s">
        <v>69</v>
      </c>
      <c r="C27" s="99">
        <v>34</v>
      </c>
      <c r="D27" s="99">
        <v>50.5</v>
      </c>
      <c r="E27" s="24"/>
      <c r="F27" s="24"/>
      <c r="G27" s="24"/>
      <c r="H27" s="100"/>
      <c r="I27" s="104"/>
    </row>
    <row r="28" spans="1:9" ht="18" customHeight="1">
      <c r="A28" s="50"/>
      <c r="B28" s="48" t="s">
        <v>70</v>
      </c>
      <c r="C28" s="99">
        <v>35</v>
      </c>
      <c r="D28" s="99">
        <v>47</v>
      </c>
      <c r="E28" s="24"/>
      <c r="F28" s="24"/>
      <c r="G28" s="24"/>
      <c r="H28" s="100"/>
      <c r="I28" s="104"/>
    </row>
    <row r="29" spans="1:9" ht="18" customHeight="1">
      <c r="A29" s="50"/>
      <c r="B29" s="48" t="s">
        <v>71</v>
      </c>
      <c r="C29" s="99">
        <v>31.5</v>
      </c>
      <c r="D29" s="99">
        <v>39.5</v>
      </c>
      <c r="E29" s="24"/>
      <c r="F29" s="24"/>
      <c r="G29" s="24"/>
      <c r="H29" s="100"/>
      <c r="I29" s="104"/>
    </row>
    <row r="30" spans="1:9" ht="18" customHeight="1">
      <c r="A30" s="50"/>
      <c r="B30" s="48" t="s">
        <v>72</v>
      </c>
      <c r="C30" s="99">
        <v>32</v>
      </c>
      <c r="D30" s="99">
        <v>48</v>
      </c>
      <c r="E30" s="24"/>
      <c r="F30" s="24"/>
      <c r="G30" s="24"/>
      <c r="H30" s="100"/>
      <c r="I30" s="104"/>
    </row>
    <row r="31" spans="1:9" ht="18" customHeight="1">
      <c r="A31" s="50"/>
      <c r="B31" s="48" t="s">
        <v>73</v>
      </c>
      <c r="C31" s="99">
        <v>35</v>
      </c>
      <c r="D31" s="99">
        <v>42.5</v>
      </c>
      <c r="E31" s="24"/>
      <c r="F31" s="24"/>
      <c r="G31" s="24"/>
      <c r="H31" s="100"/>
      <c r="I31" s="104"/>
    </row>
    <row r="32" spans="1:9" ht="18" customHeight="1">
      <c r="A32" s="50"/>
      <c r="B32" s="48" t="s">
        <v>74</v>
      </c>
      <c r="C32" s="99">
        <v>34</v>
      </c>
      <c r="D32" s="99">
        <v>41.5</v>
      </c>
      <c r="E32" s="24"/>
      <c r="F32" s="24"/>
      <c r="G32" s="24"/>
      <c r="H32" s="100"/>
      <c r="I32" s="104"/>
    </row>
    <row r="33" spans="1:9" ht="18" customHeight="1">
      <c r="A33" s="50"/>
      <c r="B33" s="48" t="s">
        <v>75</v>
      </c>
      <c r="C33" s="99">
        <v>33.5</v>
      </c>
      <c r="D33" s="99">
        <v>39</v>
      </c>
      <c r="E33" s="24"/>
      <c r="F33" s="24"/>
      <c r="G33" s="24"/>
      <c r="H33" s="100"/>
      <c r="I33" s="104"/>
    </row>
    <row r="34" spans="1:9" ht="18" customHeight="1">
      <c r="A34" s="50"/>
      <c r="B34" s="48" t="s">
        <v>76</v>
      </c>
      <c r="C34" s="99">
        <v>32</v>
      </c>
      <c r="D34" s="99">
        <v>39</v>
      </c>
      <c r="E34" s="24"/>
      <c r="F34" s="24"/>
      <c r="G34" s="24"/>
      <c r="H34" s="100"/>
      <c r="I34" s="104"/>
    </row>
    <row r="35" spans="1:9" ht="18" customHeight="1">
      <c r="A35" s="50"/>
      <c r="B35" s="48" t="s">
        <v>77</v>
      </c>
      <c r="C35" s="99">
        <v>34</v>
      </c>
      <c r="D35" s="99">
        <v>38.5</v>
      </c>
      <c r="E35" s="24"/>
      <c r="F35" s="24"/>
      <c r="G35" s="24"/>
      <c r="H35" s="100"/>
      <c r="I35" s="104"/>
    </row>
    <row r="36" spans="1:9" ht="18" customHeight="1">
      <c r="A36" s="50"/>
      <c r="B36" s="48" t="s">
        <v>78</v>
      </c>
      <c r="C36" s="99">
        <v>34</v>
      </c>
      <c r="D36" s="99">
        <v>43.5</v>
      </c>
      <c r="E36" s="24"/>
      <c r="F36" s="24"/>
      <c r="G36" s="24"/>
      <c r="H36" s="100"/>
      <c r="I36" s="104"/>
    </row>
    <row r="37" spans="1:9" ht="18" customHeight="1">
      <c r="A37" s="50"/>
      <c r="B37" s="48" t="s">
        <v>79</v>
      </c>
      <c r="C37" s="99">
        <v>31</v>
      </c>
      <c r="D37" s="99">
        <v>40</v>
      </c>
      <c r="E37" s="24"/>
      <c r="F37" s="24"/>
      <c r="G37" s="24"/>
      <c r="H37" s="100"/>
      <c r="I37" s="104"/>
    </row>
    <row r="38" spans="1:9" ht="18" customHeight="1">
      <c r="A38" s="50"/>
      <c r="B38" s="48" t="s">
        <v>80</v>
      </c>
      <c r="C38" s="99">
        <v>34</v>
      </c>
      <c r="D38" s="99">
        <v>43.5</v>
      </c>
      <c r="E38" s="24"/>
      <c r="F38" s="24"/>
      <c r="G38" s="24"/>
      <c r="H38" s="100"/>
      <c r="I38" s="104"/>
    </row>
    <row r="39" spans="1:9" ht="18" customHeight="1">
      <c r="A39" s="50"/>
      <c r="B39" s="48" t="s">
        <v>81</v>
      </c>
      <c r="C39" s="99">
        <v>35</v>
      </c>
      <c r="D39" s="99">
        <v>48</v>
      </c>
      <c r="E39" s="24"/>
      <c r="F39" s="24"/>
      <c r="G39" s="24"/>
      <c r="H39" s="100"/>
      <c r="I39" s="104"/>
    </row>
    <row r="40" spans="1:9" ht="18" customHeight="1">
      <c r="A40" s="50"/>
      <c r="B40" s="48" t="s">
        <v>82</v>
      </c>
      <c r="C40" s="99">
        <v>33</v>
      </c>
      <c r="D40" s="99">
        <v>44</v>
      </c>
      <c r="E40" s="24"/>
      <c r="F40" s="24"/>
      <c r="G40" s="24"/>
      <c r="H40" s="100"/>
      <c r="I40" s="104"/>
    </row>
    <row r="41" spans="1:9" ht="18" customHeight="1">
      <c r="A41" s="50"/>
      <c r="B41" s="48" t="s">
        <v>83</v>
      </c>
      <c r="C41" s="99">
        <v>33</v>
      </c>
      <c r="D41" s="99">
        <v>39</v>
      </c>
      <c r="E41" s="24"/>
      <c r="F41" s="24"/>
      <c r="G41" s="24"/>
      <c r="H41" s="100"/>
      <c r="I41" s="104"/>
    </row>
    <row r="42" spans="1:9" ht="18" customHeight="1">
      <c r="A42" s="50"/>
      <c r="B42" s="48" t="s">
        <v>84</v>
      </c>
      <c r="C42" s="99">
        <v>33</v>
      </c>
      <c r="D42" s="99">
        <v>40.5</v>
      </c>
      <c r="E42" s="24"/>
      <c r="F42" s="24"/>
      <c r="G42" s="24"/>
      <c r="H42" s="100"/>
      <c r="I42" s="104"/>
    </row>
    <row r="43" spans="1:9" ht="18" customHeight="1">
      <c r="A43" s="50"/>
      <c r="B43" s="48" t="s">
        <v>85</v>
      </c>
      <c r="C43" s="99">
        <v>35</v>
      </c>
      <c r="D43" s="99">
        <v>48</v>
      </c>
      <c r="E43" s="24"/>
      <c r="F43" s="24"/>
      <c r="G43" s="24"/>
      <c r="H43" s="100"/>
      <c r="I43" s="104"/>
    </row>
    <row r="44" spans="1:9" ht="18" customHeight="1">
      <c r="A44" s="50"/>
      <c r="B44" s="48" t="s">
        <v>86</v>
      </c>
      <c r="C44" s="99">
        <v>31</v>
      </c>
      <c r="D44" s="99">
        <v>46.5</v>
      </c>
      <c r="E44" s="24"/>
      <c r="F44" s="24"/>
      <c r="G44" s="24"/>
      <c r="H44" s="100"/>
      <c r="I44" s="104"/>
    </row>
    <row r="45" spans="1:9" ht="18" customHeight="1">
      <c r="A45" s="50"/>
      <c r="B45" s="48" t="s">
        <v>87</v>
      </c>
      <c r="C45" s="99">
        <v>33</v>
      </c>
      <c r="D45" s="99">
        <v>43</v>
      </c>
      <c r="E45" s="24"/>
      <c r="F45" s="24"/>
      <c r="G45" s="24"/>
      <c r="H45" s="100"/>
      <c r="I45" s="104"/>
    </row>
    <row r="46" spans="1:9" ht="18" customHeight="1">
      <c r="A46" s="50"/>
      <c r="B46" s="48" t="s">
        <v>88</v>
      </c>
      <c r="C46" s="99">
        <v>33</v>
      </c>
      <c r="D46" s="99">
        <v>50.5</v>
      </c>
      <c r="E46" s="24"/>
      <c r="F46" s="24"/>
      <c r="G46" s="24"/>
      <c r="H46" s="100"/>
      <c r="I46" s="104"/>
    </row>
    <row r="47" spans="1:9" ht="18" customHeight="1">
      <c r="A47" s="50"/>
      <c r="B47" s="48" t="s">
        <v>89</v>
      </c>
      <c r="C47" s="99">
        <v>33</v>
      </c>
      <c r="D47" s="99">
        <v>45</v>
      </c>
      <c r="E47" s="24"/>
      <c r="F47" s="24"/>
      <c r="G47" s="24"/>
      <c r="H47" s="100"/>
      <c r="I47" s="104"/>
    </row>
    <row r="48" spans="1:9" ht="18" customHeight="1">
      <c r="A48" s="50"/>
      <c r="B48" s="48" t="s">
        <v>90</v>
      </c>
      <c r="C48" s="99">
        <v>28</v>
      </c>
      <c r="D48" s="99">
        <v>38</v>
      </c>
      <c r="E48" s="24"/>
      <c r="F48" s="24"/>
      <c r="G48" s="24"/>
      <c r="H48" s="100"/>
      <c r="I48" s="104"/>
    </row>
    <row r="49" spans="1:9" ht="18" customHeight="1">
      <c r="A49" s="50"/>
      <c r="B49" s="48" t="s">
        <v>91</v>
      </c>
      <c r="C49" s="99">
        <v>30</v>
      </c>
      <c r="D49" s="99">
        <v>37</v>
      </c>
      <c r="E49" s="24"/>
      <c r="F49" s="24"/>
      <c r="G49" s="24"/>
      <c r="H49" s="100"/>
      <c r="I49" s="104"/>
    </row>
    <row r="50" spans="1:9" ht="18" customHeight="1">
      <c r="A50" s="50"/>
      <c r="B50" s="48" t="s">
        <v>92</v>
      </c>
      <c r="C50" s="99">
        <v>33</v>
      </c>
      <c r="D50" s="99">
        <v>40.5</v>
      </c>
      <c r="E50" s="24"/>
      <c r="F50" s="24"/>
      <c r="G50" s="24"/>
      <c r="H50" s="100"/>
      <c r="I50" s="104"/>
    </row>
    <row r="51" spans="1:9" ht="18" customHeight="1">
      <c r="A51" s="50"/>
      <c r="B51" s="48" t="s">
        <v>93</v>
      </c>
      <c r="C51" s="99">
        <v>28</v>
      </c>
      <c r="D51" s="99">
        <v>38</v>
      </c>
      <c r="E51" s="24"/>
      <c r="F51" s="24"/>
      <c r="G51" s="24"/>
      <c r="H51" s="100"/>
      <c r="I51" s="104"/>
    </row>
    <row r="52" spans="1:9" ht="15.75">
      <c r="A52" s="103" t="s">
        <v>109</v>
      </c>
      <c r="B52" s="102"/>
      <c r="C52" s="102"/>
      <c r="D52" s="102"/>
      <c r="E52" s="102"/>
      <c r="F52" s="102"/>
      <c r="G52" s="102"/>
      <c r="H52" s="102"/>
    </row>
    <row r="53" spans="1:9">
      <c r="A53" s="101"/>
      <c r="B53" s="101"/>
      <c r="C53" s="101"/>
      <c r="D53" s="101"/>
      <c r="E53" s="101"/>
      <c r="F53" s="101"/>
      <c r="G53" s="101"/>
      <c r="H53" s="101"/>
    </row>
    <row r="54" spans="1:9">
      <c r="A54" s="108" t="s">
        <v>26</v>
      </c>
      <c r="B54" s="108"/>
      <c r="C54" s="108"/>
      <c r="D54" s="108"/>
      <c r="E54" s="109"/>
      <c r="F54" s="109"/>
      <c r="G54" s="109"/>
      <c r="H54" s="23"/>
    </row>
    <row r="55" spans="1:9">
      <c r="A55" s="96"/>
      <c r="B55" s="96"/>
      <c r="C55" s="96"/>
      <c r="D55" s="96"/>
      <c r="E55" s="110"/>
      <c r="F55" s="110"/>
      <c r="G55" s="110"/>
      <c r="H55" s="96"/>
    </row>
    <row r="56" spans="1:9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113"/>
  <sheetViews>
    <sheetView tabSelected="1" topLeftCell="V19" zoomScale="112" zoomScaleNormal="112" workbookViewId="0">
      <selection activeCell="AO21" sqref="AO21"/>
    </sheetView>
  </sheetViews>
  <sheetFormatPr defaultColWidth="9.14453125" defaultRowHeight="15" customHeight="1"/>
  <cols>
    <col min="1" max="1" width="5.6484375" style="1" customWidth="1"/>
    <col min="2" max="2" width="11.703125" style="1" customWidth="1"/>
    <col min="3" max="3" width="11.43359375" style="1" customWidth="1"/>
    <col min="4" max="4" width="10.0859375" style="1" customWidth="1"/>
    <col min="5" max="5" width="14.2578125" style="1" customWidth="1"/>
    <col min="6" max="6" width="26.23046875" style="1" customWidth="1"/>
    <col min="7" max="36" width="6.58984375" style="1" customWidth="1"/>
    <col min="37" max="41" width="9.81640625" style="1" customWidth="1"/>
    <col min="42" max="43" width="11.97265625" style="1" customWidth="1"/>
    <col min="44" max="44" width="9.4140625" style="1" bestFit="1" customWidth="1"/>
    <col min="45" max="45" width="11.56640625" style="1" bestFit="1" customWidth="1"/>
    <col min="46" max="16384" width="9.144531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29" t="s">
        <v>107</v>
      </c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K2" s="52"/>
      <c r="AL2" s="52"/>
      <c r="AM2" s="52"/>
      <c r="AN2" s="52"/>
      <c r="AO2" s="52"/>
      <c r="AP2" s="52"/>
      <c r="AQ2" s="52"/>
    </row>
    <row r="3" spans="1:5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O3" s="132"/>
      <c r="AP3" s="132"/>
      <c r="AQ3" s="133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O4" s="134"/>
      <c r="AP4" s="134"/>
      <c r="AQ4" s="135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O5" s="85" t="s">
        <v>40</v>
      </c>
      <c r="AP5" s="85" t="s">
        <v>41</v>
      </c>
      <c r="AQ5" s="86" t="s">
        <v>42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O6" s="84">
        <v>0</v>
      </c>
      <c r="AP6" s="88">
        <v>23</v>
      </c>
      <c r="AQ6" s="87">
        <v>100</v>
      </c>
    </row>
    <row r="7" spans="1:5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O7" s="84">
        <v>0</v>
      </c>
      <c r="AP7" s="88">
        <v>12</v>
      </c>
      <c r="AQ7" s="87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O8" s="84">
        <v>0</v>
      </c>
      <c r="AP8" s="88">
        <v>35</v>
      </c>
      <c r="AQ8" s="87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0" t="s">
        <v>122</v>
      </c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N9" s="55"/>
      <c r="AO9" s="55"/>
      <c r="AR9" s="53"/>
      <c r="AS9" s="54"/>
      <c r="AT9" s="54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N10" s="56"/>
      <c r="AO10" s="56"/>
      <c r="AR10" s="57"/>
      <c r="AS10" s="57"/>
      <c r="AT10" s="57"/>
    </row>
    <row r="11" spans="1:5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N11" s="56"/>
      <c r="AO11" s="56"/>
      <c r="AR11" s="58"/>
      <c r="AS11" s="59"/>
      <c r="AT11" s="59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N12" s="56"/>
      <c r="AO12" s="56"/>
      <c r="AR12" s="58"/>
      <c r="AS12" s="59"/>
      <c r="AT12" s="59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3" t="s">
        <v>36</v>
      </c>
      <c r="B17" s="123" t="s">
        <v>45</v>
      </c>
      <c r="C17" s="123" t="s">
        <v>4</v>
      </c>
      <c r="D17" s="123" t="s">
        <v>0</v>
      </c>
      <c r="E17" s="123" t="s">
        <v>37</v>
      </c>
      <c r="F17" s="124" t="s">
        <v>5</v>
      </c>
      <c r="G17" s="124" t="s">
        <v>97</v>
      </c>
      <c r="H17" s="124"/>
      <c r="I17" s="124"/>
      <c r="J17" s="124"/>
      <c r="K17" s="124"/>
      <c r="L17" s="124" t="s">
        <v>99</v>
      </c>
      <c r="M17" s="124"/>
      <c r="N17" s="124"/>
      <c r="O17" s="124"/>
      <c r="P17" s="124"/>
      <c r="Q17" s="124" t="s">
        <v>101</v>
      </c>
      <c r="R17" s="124"/>
      <c r="S17" s="124"/>
      <c r="T17" s="124"/>
      <c r="U17" s="124"/>
      <c r="V17" s="124" t="s">
        <v>110</v>
      </c>
      <c r="W17" s="124"/>
      <c r="X17" s="124"/>
      <c r="Y17" s="124"/>
      <c r="Z17" s="124"/>
      <c r="AA17" s="124" t="s">
        <v>104</v>
      </c>
      <c r="AB17" s="124"/>
      <c r="AC17" s="124"/>
      <c r="AD17" s="124"/>
      <c r="AE17" s="124"/>
      <c r="AF17" s="124" t="s">
        <v>111</v>
      </c>
      <c r="AG17" s="124"/>
      <c r="AH17" s="124"/>
      <c r="AI17" s="124"/>
      <c r="AJ17" s="124"/>
      <c r="AK17" s="123" t="s">
        <v>112</v>
      </c>
      <c r="AL17" s="123" t="s">
        <v>116</v>
      </c>
      <c r="AM17" s="123" t="s">
        <v>113</v>
      </c>
      <c r="AN17" s="123" t="s">
        <v>115</v>
      </c>
      <c r="AO17" s="123" t="s">
        <v>58</v>
      </c>
      <c r="AP17" s="123" t="s">
        <v>3</v>
      </c>
      <c r="AQ17" s="123" t="s">
        <v>45</v>
      </c>
    </row>
    <row r="18" spans="1:45" s="8" customFormat="1" ht="51" customHeight="1">
      <c r="A18" s="123"/>
      <c r="B18" s="123"/>
      <c r="C18" s="123"/>
      <c r="D18" s="123"/>
      <c r="E18" s="123"/>
      <c r="F18" s="124"/>
      <c r="G18" s="124" t="s">
        <v>98</v>
      </c>
      <c r="H18" s="124"/>
      <c r="I18" s="124"/>
      <c r="J18" s="124"/>
      <c r="K18" s="124"/>
      <c r="L18" s="124" t="s">
        <v>100</v>
      </c>
      <c r="M18" s="124"/>
      <c r="N18" s="124"/>
      <c r="O18" s="124"/>
      <c r="P18" s="124"/>
      <c r="Q18" s="124" t="s">
        <v>102</v>
      </c>
      <c r="R18" s="124"/>
      <c r="S18" s="124"/>
      <c r="T18" s="124"/>
      <c r="U18" s="124"/>
      <c r="V18" s="124" t="s">
        <v>103</v>
      </c>
      <c r="W18" s="124"/>
      <c r="X18" s="124"/>
      <c r="Y18" s="124"/>
      <c r="Z18" s="124"/>
      <c r="AA18" s="131" t="s">
        <v>105</v>
      </c>
      <c r="AB18" s="131"/>
      <c r="AC18" s="131"/>
      <c r="AD18" s="131"/>
      <c r="AE18" s="131"/>
      <c r="AF18" s="131" t="s">
        <v>106</v>
      </c>
      <c r="AG18" s="131"/>
      <c r="AH18" s="131"/>
      <c r="AI18" s="131"/>
      <c r="AJ18" s="131"/>
      <c r="AK18" s="123"/>
      <c r="AL18" s="123"/>
      <c r="AM18" s="123"/>
      <c r="AN18" s="123"/>
      <c r="AO18" s="123"/>
      <c r="AP18" s="123"/>
      <c r="AQ18" s="123"/>
    </row>
    <row r="19" spans="1:45" s="8" customFormat="1" ht="16.5" customHeight="1">
      <c r="A19" s="123"/>
      <c r="B19" s="123"/>
      <c r="C19" s="123"/>
      <c r="D19" s="123"/>
      <c r="E19" s="123"/>
      <c r="F19" s="124"/>
      <c r="G19" s="124" t="s">
        <v>43</v>
      </c>
      <c r="H19" s="124"/>
      <c r="I19" s="124"/>
      <c r="J19" s="124"/>
      <c r="K19" s="124"/>
      <c r="L19" s="124" t="s">
        <v>114</v>
      </c>
      <c r="M19" s="124"/>
      <c r="N19" s="124"/>
      <c r="O19" s="124"/>
      <c r="P19" s="124"/>
      <c r="Q19" s="124" t="s">
        <v>43</v>
      </c>
      <c r="R19" s="124"/>
      <c r="S19" s="124"/>
      <c r="T19" s="124"/>
      <c r="U19" s="124"/>
      <c r="V19" s="124" t="s">
        <v>44</v>
      </c>
      <c r="W19" s="124"/>
      <c r="X19" s="124"/>
      <c r="Y19" s="124"/>
      <c r="Z19" s="124"/>
      <c r="AA19" s="131" t="s">
        <v>43</v>
      </c>
      <c r="AB19" s="131"/>
      <c r="AC19" s="131"/>
      <c r="AD19" s="131"/>
      <c r="AE19" s="131"/>
      <c r="AF19" s="124" t="s">
        <v>44</v>
      </c>
      <c r="AG19" s="124"/>
      <c r="AH19" s="124"/>
      <c r="AI19" s="124"/>
      <c r="AJ19" s="124"/>
      <c r="AK19" s="123"/>
      <c r="AL19" s="123"/>
      <c r="AM19" s="123"/>
      <c r="AN19" s="123"/>
      <c r="AO19" s="123"/>
      <c r="AP19" s="123"/>
      <c r="AQ19" s="123"/>
    </row>
    <row r="20" spans="1:45" s="8" customFormat="1" ht="90" customHeight="1">
      <c r="A20" s="123"/>
      <c r="B20" s="123"/>
      <c r="C20" s="123"/>
      <c r="D20" s="123"/>
      <c r="E20" s="123"/>
      <c r="F20" s="124"/>
      <c r="G20" s="90" t="s">
        <v>38</v>
      </c>
      <c r="H20" s="90" t="s">
        <v>31</v>
      </c>
      <c r="I20" s="90" t="s">
        <v>17</v>
      </c>
      <c r="J20" s="89" t="s">
        <v>1</v>
      </c>
      <c r="K20" s="89" t="s">
        <v>2</v>
      </c>
      <c r="L20" s="90" t="s">
        <v>38</v>
      </c>
      <c r="M20" s="90" t="s">
        <v>31</v>
      </c>
      <c r="N20" s="90" t="s">
        <v>17</v>
      </c>
      <c r="O20" s="89" t="s">
        <v>1</v>
      </c>
      <c r="P20" s="89" t="s">
        <v>2</v>
      </c>
      <c r="Q20" s="90" t="s">
        <v>38</v>
      </c>
      <c r="R20" s="90" t="s">
        <v>31</v>
      </c>
      <c r="S20" s="90" t="s">
        <v>17</v>
      </c>
      <c r="T20" s="89" t="s">
        <v>1</v>
      </c>
      <c r="U20" s="89" t="s">
        <v>2</v>
      </c>
      <c r="V20" s="90" t="s">
        <v>38</v>
      </c>
      <c r="W20" s="90" t="s">
        <v>31</v>
      </c>
      <c r="X20" s="90" t="s">
        <v>17</v>
      </c>
      <c r="Y20" s="89" t="s">
        <v>1</v>
      </c>
      <c r="Z20" s="89" t="s">
        <v>2</v>
      </c>
      <c r="AA20" s="90" t="s">
        <v>38</v>
      </c>
      <c r="AB20" s="90" t="s">
        <v>31</v>
      </c>
      <c r="AC20" s="90" t="s">
        <v>17</v>
      </c>
      <c r="AD20" s="89" t="s">
        <v>1</v>
      </c>
      <c r="AE20" s="89" t="s">
        <v>2</v>
      </c>
      <c r="AF20" s="90" t="s">
        <v>38</v>
      </c>
      <c r="AG20" s="90" t="s">
        <v>31</v>
      </c>
      <c r="AH20" s="90" t="s">
        <v>17</v>
      </c>
      <c r="AI20" s="89" t="s">
        <v>1</v>
      </c>
      <c r="AJ20" s="89" t="s">
        <v>2</v>
      </c>
      <c r="AK20" s="123"/>
      <c r="AL20" s="123"/>
      <c r="AM20" s="123"/>
      <c r="AN20" s="123"/>
      <c r="AO20" s="123"/>
      <c r="AP20" s="123"/>
      <c r="AQ20" s="123"/>
    </row>
    <row r="21" spans="1:45" ht="51" customHeight="1">
      <c r="A21" s="45">
        <v>1</v>
      </c>
      <c r="B21" s="81"/>
      <c r="C21" s="81"/>
      <c r="D21" s="89"/>
      <c r="E21" s="89" t="s">
        <v>59</v>
      </c>
      <c r="F21" s="82"/>
      <c r="G21" s="62">
        <f>'CSE-4201'!C17</f>
        <v>31</v>
      </c>
      <c r="H21" s="62">
        <f>'CSE-4201'!H17</f>
        <v>35.5</v>
      </c>
      <c r="I21" s="91">
        <f>G21+H21</f>
        <v>66.5</v>
      </c>
      <c r="J21" s="62" t="str">
        <f>IF(I21&gt;=80,"A+",IF(I21&gt;=75,"A",IF(I21&gt;=70,"A-",IF(I21&gt;=65,"B",IF(I21&gt;=60,"B-", IF(I21&gt;=55,"C","D"))))))</f>
        <v>B</v>
      </c>
      <c r="K21" s="62" t="str">
        <f>IF(I21&gt;=80,"4",IF(I21&gt;=75,"3.75",IF(I21&gt;=70,"3.50",IF(I21&gt;=65,"3.25",IF(I21&gt;=60,"3", IF(I21&gt;=55,"2.75","2.5"))))))</f>
        <v>3.25</v>
      </c>
      <c r="L21" s="62">
        <f>'CSE-4202'!C17</f>
        <v>26</v>
      </c>
      <c r="M21" s="62">
        <f>'CSE-4202'!D17</f>
        <v>34</v>
      </c>
      <c r="N21" s="91">
        <f>M21+L21</f>
        <v>60</v>
      </c>
      <c r="O21" s="62" t="str">
        <f>IF(N21&gt;=80,"A+",IF(N21&gt;=75,"A",IF(N21&gt;=70,"A-",IF(N21&gt;=65,"B",IF(N21&gt;=60,"B-",IF(N21&gt;=55,"C","D"))))))</f>
        <v>B-</v>
      </c>
      <c r="P21" s="62" t="str">
        <f>IF(N21&gt;=80,"4",IF(N21&gt;=75,"3.75",IF(N21&gt;=70,"3.50",IF(N21&gt;=65,"3.25",IF(N21&gt;=60,"3",IF(N21&gt;=55,"2.75","2.5"))))))</f>
        <v>3</v>
      </c>
      <c r="Q21" s="62">
        <f>'CSE-4213'!C17</f>
        <v>26.5</v>
      </c>
      <c r="R21" s="62">
        <f>'CSE-4213'!H17</f>
        <v>35.5</v>
      </c>
      <c r="S21" s="91">
        <f>Q21+R21</f>
        <v>62</v>
      </c>
      <c r="T21" s="62" t="str">
        <f>IF(S21&gt;=80,"A+",IF(S21&gt;=75,"A",IF(S21&gt;=70,"A-",IF(S21&gt;=65,"B",IF(S21&gt;=60,"B-",IF(S21&gt;=55,"C","D"))))))</f>
        <v>B-</v>
      </c>
      <c r="U21" s="62" t="str">
        <f>IF(S21&gt;=80,"4",IF(S21&gt;=75,"3.75",IF(S21&gt;=70,"3.50",IF(S21&gt;=65,"3.25",IF(S21&gt;=60,"3",IF(S21&gt;=55,"2.75","2.5"))))))</f>
        <v>3</v>
      </c>
      <c r="V21" s="62">
        <f>'CSE-4214'!C17</f>
        <v>31</v>
      </c>
      <c r="W21" s="62">
        <f>'CSE-4214'!D17</f>
        <v>38.5</v>
      </c>
      <c r="X21" s="91">
        <f>W21+V21</f>
        <v>69.5</v>
      </c>
      <c r="Y21" s="62" t="str">
        <f>IF(X21&gt;=80,"A+",IF(X21&gt;=75,"A",IF(X21&gt;=70,"A-",IF(X21&gt;=65,"B",IF(X21&gt;=60,"B-",IF(X21&gt;=55,"C","D"))))))</f>
        <v>B</v>
      </c>
      <c r="Z21" s="62" t="str">
        <f>IF(X21&gt;=80,"4",IF(X21&gt;=75,"3.75",IF(X21&gt;=70,"3.50",IF(X21&gt;=65,"3.25",IF(X21&gt;=60,"3", IF(I21&gt;=55,"2.75","2.5"))))))</f>
        <v>3.25</v>
      </c>
      <c r="AA21" s="62">
        <f>'CSE-4225'!C17</f>
        <v>27</v>
      </c>
      <c r="AB21" s="62">
        <f>'CSE-4225'!H17</f>
        <v>38.5</v>
      </c>
      <c r="AC21" s="91">
        <f>AB21+AA21</f>
        <v>65.5</v>
      </c>
      <c r="AD21" s="62" t="str">
        <f>IF(AC21&gt;=80,"A+",IF(AC21&gt;=75,"A",IF(AC21&gt;=70,"A-",IF(AC21&gt;=65,"B",IF(AC21&gt;=60,"B-",IF(AC21&gt;=55,"C","D"))))))</f>
        <v>B</v>
      </c>
      <c r="AE21" s="62" t="str">
        <f>IF(AC21&gt;=80,"4",IF(AC21&gt;=75,"3.75",IF(AC21&gt;=70,"3.50",IF(AC21&gt;=65,"3.25",IF(AC21&gt;=60,"3", IF(AC21&gt;=55,"2.75","2.5"))))))</f>
        <v>3.25</v>
      </c>
      <c r="AF21" s="62">
        <f>'CSE-4226'!C17</f>
        <v>32</v>
      </c>
      <c r="AG21" s="62">
        <f>'CSE-4226'!D17</f>
        <v>35</v>
      </c>
      <c r="AH21" s="91">
        <f>AG21+AF21</f>
        <v>67</v>
      </c>
      <c r="AI21" s="62" t="str">
        <f>IF(AH21&gt;=80,"A+",IF(AH21&gt;=75,"A",IF(AH21&gt;=70,"A-",IF(AH21&gt;=65,"B",IF(AH21&gt;=60,"B-",IF(AH21&gt;=55,"C","D"))))))</f>
        <v>B</v>
      </c>
      <c r="AJ21" s="62" t="str">
        <f>IF(AH21&gt;=80,"4",IF(AH21&gt;=75,"3.75",IF(AH21&gt;=70,"3.50",IF(AH21&gt;=65,"3.25",IF(AH21&gt;=60,"3", IF(AH21&gt;=55,"2.75","2.5"))))))</f>
        <v>3.25</v>
      </c>
      <c r="AK21" s="63">
        <v>18</v>
      </c>
      <c r="AL21" s="63">
        <v>18</v>
      </c>
      <c r="AM21" s="91">
        <f>K21*3+P21*6+U21*3+Z21*1.5+AE21*3+AJ21*1.5</f>
        <v>56.25</v>
      </c>
      <c r="AN21" s="91">
        <f>(K21*3+P21*6+U21*3+Z21*1.5+AE21*3+AJ21*1.5)/18</f>
        <v>3.125</v>
      </c>
      <c r="AO21" s="91">
        <f>(K21*3+P21*6+U21*3+Z21*1.5+AE21*3+AJ21*1.5)/18</f>
        <v>3.125</v>
      </c>
      <c r="AP21" s="64" t="s">
        <v>125</v>
      </c>
      <c r="AQ21" s="89">
        <f>B21</f>
        <v>0</v>
      </c>
      <c r="AR21" s="105"/>
      <c r="AS21" s="8"/>
    </row>
    <row r="22" spans="1:45" ht="51" customHeight="1">
      <c r="A22" s="89">
        <v>2</v>
      </c>
      <c r="B22" s="81"/>
      <c r="C22" s="81"/>
      <c r="D22" s="89"/>
      <c r="E22" s="89" t="s">
        <v>60</v>
      </c>
      <c r="F22" s="82"/>
      <c r="G22" s="62">
        <f>'CSE-4201'!C18</f>
        <v>34.5</v>
      </c>
      <c r="H22" s="62">
        <f>'CSE-4201'!H18</f>
        <v>38.5</v>
      </c>
      <c r="I22" s="91">
        <f t="shared" ref="I22:I38" si="0">G22+H22</f>
        <v>73</v>
      </c>
      <c r="J22" s="62" t="str">
        <f>IF(I22&gt;=80,"A+",IF(I22&gt;=75,"A",IF(I22&gt;=70,"A-",IF(I22&gt;=65,"B",IF(I22&gt;=60,"B-", IF(I22&gt;=55,"C","D"))))))</f>
        <v>A-</v>
      </c>
      <c r="K22" s="62" t="str">
        <f t="shared" ref="K22:K38" si="1">IF(I22&gt;=80,"4",IF(I22&gt;=75,"3.75",IF(I22&gt;=70,"3.50",IF(I22&gt;=65,"3.25",IF(I22&gt;=60,"3", IF(I22&gt;=55,"2.75","2.5"))))))</f>
        <v>3.50</v>
      </c>
      <c r="L22" s="62">
        <f>'CSE-4202'!C18</f>
        <v>35.5</v>
      </c>
      <c r="M22" s="62">
        <f>'CSE-4202'!D18</f>
        <v>42</v>
      </c>
      <c r="N22" s="91">
        <f t="shared" ref="N22:N38" si="2">M22+L22</f>
        <v>77.5</v>
      </c>
      <c r="O22" s="62" t="str">
        <f t="shared" ref="O22:O38" si="3">IF(N22&gt;=80,"A+",IF(N22&gt;=75,"A",IF(N22&gt;=70,"A-",IF(N22&gt;=65,"B",IF(N22&gt;=60,"B-",IF(N22&gt;=55,"C","D"))))))</f>
        <v>A</v>
      </c>
      <c r="P22" s="62" t="str">
        <f t="shared" ref="P22:P38" si="4">IF(N22&gt;=80,"4",IF(N22&gt;=75,"3.75",IF(N22&gt;=70,"3.50",IF(N22&gt;=65,"3.25",IF(N22&gt;=60,"3",IF(N22&gt;=55,"2.75","2.5"))))))</f>
        <v>3.75</v>
      </c>
      <c r="Q22" s="62">
        <f>'CSE-4213'!C18</f>
        <v>33.75</v>
      </c>
      <c r="R22" s="62">
        <f>'CSE-4213'!H18</f>
        <v>42</v>
      </c>
      <c r="S22" s="91">
        <f t="shared" ref="S22:S38" si="5">Q22+R22</f>
        <v>75.75</v>
      </c>
      <c r="T22" s="62" t="str">
        <f t="shared" ref="T22:T38" si="6">IF(S22&gt;=80,"A+",IF(S22&gt;=75,"A",IF(S22&gt;=70,"A-",IF(S22&gt;=65,"B",IF(S22&gt;=60,"B-",IF(S22&gt;=55,"C","D"))))))</f>
        <v>A</v>
      </c>
      <c r="U22" s="62" t="str">
        <f t="shared" ref="U22:U38" si="7">IF(S22&gt;=80,"4",IF(S22&gt;=75,"3.75",IF(S22&gt;=70,"3.50",IF(S22&gt;=65,"3.25",IF(S22&gt;=60,"3",IF(S22&gt;=55,"2.75","2.5"))))))</f>
        <v>3.75</v>
      </c>
      <c r="V22" s="62">
        <f>'CSE-4214'!C18</f>
        <v>35</v>
      </c>
      <c r="W22" s="62">
        <f>'CSE-4214'!D18</f>
        <v>45</v>
      </c>
      <c r="X22" s="91">
        <f t="shared" ref="X22:X38" si="8">W22+V22</f>
        <v>80</v>
      </c>
      <c r="Y22" s="62" t="str">
        <f t="shared" ref="Y22:Y38" si="9">IF(X22&gt;=80,"A+",IF(X22&gt;=75,"A",IF(X22&gt;=70,"A-",IF(X22&gt;=65,"B",IF(X22&gt;=60,"B-",IF(X22&gt;=55,"C","D"))))))</f>
        <v>A+</v>
      </c>
      <c r="Z22" s="62" t="str">
        <f t="shared" ref="Z22:Z38" si="10">IF(X22&gt;=80,"4",IF(X22&gt;=75,"3.75",IF(X22&gt;=70,"3.50",IF(X22&gt;=65,"3.25",IF(X22&gt;=60,"3", IF(I22&gt;=55,"2.75","2.5"))))))</f>
        <v>4</v>
      </c>
      <c r="AA22" s="62">
        <f>'CSE-4225'!C18</f>
        <v>28.5</v>
      </c>
      <c r="AB22" s="62">
        <f>'CSE-4225'!H18</f>
        <v>37.5</v>
      </c>
      <c r="AC22" s="91">
        <f t="shared" ref="AC22:AC38" si="11">AB22+AA22</f>
        <v>66</v>
      </c>
      <c r="AD22" s="62" t="str">
        <f t="shared" ref="AD22:AD38" si="12">IF(AC22&gt;=80,"A+",IF(AC22&gt;=75,"A",IF(AC22&gt;=70,"A-",IF(AC22&gt;=65,"B",IF(AC22&gt;=60,"B-",IF(AC22&gt;=55,"C","D"))))))</f>
        <v>B</v>
      </c>
      <c r="AE22" s="62" t="str">
        <f t="shared" ref="AE22:AE38" si="13">IF(AC22&gt;=80,"4",IF(AC22&gt;=75,"3.75",IF(AC22&gt;=70,"3.50",IF(AC22&gt;=65,"3.25",IF(AC22&gt;=60,"3", IF(AC22&gt;=55,"2.75","2.5"))))))</f>
        <v>3.25</v>
      </c>
      <c r="AF22" s="62">
        <f>'CSE-4226'!C18</f>
        <v>32</v>
      </c>
      <c r="AG22" s="62">
        <f>'CSE-4226'!D18</f>
        <v>36</v>
      </c>
      <c r="AH22" s="91">
        <f t="shared" ref="AH22:AH38" si="14">AG22+AF22</f>
        <v>68</v>
      </c>
      <c r="AI22" s="62" t="str">
        <f t="shared" ref="AI22:AI38" si="15">IF(AH22&gt;=80,"A+",IF(AH22&gt;=75,"A",IF(AH22&gt;=70,"A-",IF(AH22&gt;=65,"B",IF(AH22&gt;=60,"B-",IF(AH22&gt;=55,"C","D"))))))</f>
        <v>B</v>
      </c>
      <c r="AJ22" s="62" t="str">
        <f t="shared" ref="AJ22:AJ38" si="16">IF(AH22&gt;=80,"4",IF(AH22&gt;=75,"3.75",IF(AH22&gt;=70,"3.50",IF(AH22&gt;=65,"3.25",IF(AH22&gt;=60,"3", IF(AH22&gt;=55,"2.75","2.5"))))))</f>
        <v>3.25</v>
      </c>
      <c r="AK22" s="63">
        <v>18</v>
      </c>
      <c r="AL22" s="63">
        <v>18</v>
      </c>
      <c r="AM22" s="91">
        <f t="shared" ref="AM22:AM39" si="17">K22*3+P22*6+U22*3+Z22*1.5+AE22*3+AJ22*1.5</f>
        <v>64.875</v>
      </c>
      <c r="AN22" s="91">
        <f t="shared" ref="AN22:AN39" si="18">(K22*3+P22*6+U22*3+Z22*1.5+AE22*3+AJ22*1.5)/18</f>
        <v>3.6041666666666665</v>
      </c>
      <c r="AO22" s="91">
        <f t="shared" ref="AO22:AO39" si="19">(K22*3+P22*6+U22*3+Z22*1.5+AE22*3+AJ22*1.5)/18</f>
        <v>3.6041666666666665</v>
      </c>
      <c r="AP22" s="64" t="s">
        <v>125</v>
      </c>
      <c r="AQ22" s="89">
        <f t="shared" ref="AQ22:AQ38" si="20">B22</f>
        <v>0</v>
      </c>
      <c r="AR22" s="105"/>
      <c r="AS22" s="8"/>
    </row>
    <row r="23" spans="1:45" ht="51" customHeight="1">
      <c r="A23" s="45">
        <v>3</v>
      </c>
      <c r="B23" s="81"/>
      <c r="C23" s="81"/>
      <c r="D23" s="89"/>
      <c r="E23" s="89" t="s">
        <v>61</v>
      </c>
      <c r="F23" s="82"/>
      <c r="G23" s="62">
        <f>'CSE-4201'!C19</f>
        <v>34.5</v>
      </c>
      <c r="H23" s="62">
        <f>'CSE-4201'!H19</f>
        <v>40</v>
      </c>
      <c r="I23" s="91">
        <f t="shared" si="0"/>
        <v>74.5</v>
      </c>
      <c r="J23" s="62" t="str">
        <f t="shared" ref="J23:J38" si="21">IF(I23&gt;=80,"A+",IF(I23&gt;=75,"A",IF(I23&gt;=70,"A-",IF(I23&gt;=65,"B",IF(I23&gt;=60,"B-", IF(I23&gt;=55,"C","D"))))))</f>
        <v>A-</v>
      </c>
      <c r="K23" s="62" t="str">
        <f t="shared" si="1"/>
        <v>3.50</v>
      </c>
      <c r="L23" s="62">
        <f>'CSE-4202'!C19</f>
        <v>38</v>
      </c>
      <c r="M23" s="62">
        <f>'CSE-4202'!D19</f>
        <v>37</v>
      </c>
      <c r="N23" s="91">
        <f t="shared" si="2"/>
        <v>75</v>
      </c>
      <c r="O23" s="62" t="str">
        <f t="shared" si="3"/>
        <v>A</v>
      </c>
      <c r="P23" s="62" t="str">
        <f t="shared" si="4"/>
        <v>3.75</v>
      </c>
      <c r="Q23" s="62">
        <f>'CSE-4213'!C19</f>
        <v>33.25</v>
      </c>
      <c r="R23" s="62">
        <f>'CSE-4213'!H19</f>
        <v>38.5</v>
      </c>
      <c r="S23" s="91">
        <f t="shared" si="5"/>
        <v>71.75</v>
      </c>
      <c r="T23" s="62" t="str">
        <f t="shared" si="6"/>
        <v>A-</v>
      </c>
      <c r="U23" s="62" t="str">
        <f t="shared" si="7"/>
        <v>3.50</v>
      </c>
      <c r="V23" s="62">
        <f>'CSE-4214'!C19</f>
        <v>33.5</v>
      </c>
      <c r="W23" s="62">
        <f>'CSE-4214'!D19</f>
        <v>42.5</v>
      </c>
      <c r="X23" s="91">
        <f t="shared" si="8"/>
        <v>76</v>
      </c>
      <c r="Y23" s="62" t="str">
        <f t="shared" si="9"/>
        <v>A</v>
      </c>
      <c r="Z23" s="62" t="str">
        <f t="shared" si="10"/>
        <v>3.75</v>
      </c>
      <c r="AA23" s="62">
        <f>'CSE-4225'!C19</f>
        <v>28</v>
      </c>
      <c r="AB23" s="62">
        <f>'CSE-4225'!H19</f>
        <v>34.5</v>
      </c>
      <c r="AC23" s="91">
        <f t="shared" si="11"/>
        <v>62.5</v>
      </c>
      <c r="AD23" s="62" t="str">
        <f t="shared" si="12"/>
        <v>B-</v>
      </c>
      <c r="AE23" s="62" t="str">
        <f t="shared" si="13"/>
        <v>3</v>
      </c>
      <c r="AF23" s="62">
        <f>'CSE-4226'!C19</f>
        <v>32.5</v>
      </c>
      <c r="AG23" s="62">
        <f>'CSE-4226'!D19</f>
        <v>40</v>
      </c>
      <c r="AH23" s="91">
        <f t="shared" si="14"/>
        <v>72.5</v>
      </c>
      <c r="AI23" s="62" t="str">
        <f t="shared" si="15"/>
        <v>A-</v>
      </c>
      <c r="AJ23" s="62" t="str">
        <f t="shared" si="16"/>
        <v>3.50</v>
      </c>
      <c r="AK23" s="63">
        <v>18</v>
      </c>
      <c r="AL23" s="63">
        <v>18</v>
      </c>
      <c r="AM23" s="91">
        <f t="shared" si="17"/>
        <v>63.375</v>
      </c>
      <c r="AN23" s="91">
        <f t="shared" si="18"/>
        <v>3.5208333333333335</v>
      </c>
      <c r="AO23" s="91">
        <f t="shared" si="19"/>
        <v>3.5208333333333335</v>
      </c>
      <c r="AP23" s="64" t="s">
        <v>125</v>
      </c>
      <c r="AQ23" s="89">
        <f t="shared" si="20"/>
        <v>0</v>
      </c>
      <c r="AR23" s="105"/>
      <c r="AS23" s="8"/>
    </row>
    <row r="24" spans="1:45" ht="51" customHeight="1">
      <c r="A24" s="89">
        <v>4</v>
      </c>
      <c r="B24" s="81"/>
      <c r="C24" s="81"/>
      <c r="D24" s="89"/>
      <c r="E24" s="89" t="s">
        <v>62</v>
      </c>
      <c r="F24" s="82"/>
      <c r="G24" s="62">
        <f>'CSE-4201'!C20</f>
        <v>33</v>
      </c>
      <c r="H24" s="62">
        <f>'CSE-4201'!H20</f>
        <v>33.5</v>
      </c>
      <c r="I24" s="91">
        <f t="shared" si="0"/>
        <v>66.5</v>
      </c>
      <c r="J24" s="62" t="str">
        <f t="shared" si="21"/>
        <v>B</v>
      </c>
      <c r="K24" s="62" t="str">
        <f t="shared" si="1"/>
        <v>3.25</v>
      </c>
      <c r="L24" s="62">
        <f>'CSE-4202'!C20</f>
        <v>34</v>
      </c>
      <c r="M24" s="62">
        <f>'CSE-4202'!D20</f>
        <v>31</v>
      </c>
      <c r="N24" s="91">
        <f t="shared" si="2"/>
        <v>65</v>
      </c>
      <c r="O24" s="62" t="str">
        <f t="shared" si="3"/>
        <v>B</v>
      </c>
      <c r="P24" s="62" t="str">
        <f t="shared" si="4"/>
        <v>3.25</v>
      </c>
      <c r="Q24" s="62">
        <f>'CSE-4213'!C20</f>
        <v>32.5</v>
      </c>
      <c r="R24" s="62">
        <f>'CSE-4213'!H20</f>
        <v>35.5</v>
      </c>
      <c r="S24" s="91">
        <f t="shared" si="5"/>
        <v>68</v>
      </c>
      <c r="T24" s="62" t="str">
        <f t="shared" si="6"/>
        <v>B</v>
      </c>
      <c r="U24" s="62" t="str">
        <f t="shared" si="7"/>
        <v>3.25</v>
      </c>
      <c r="V24" s="62">
        <f>'CSE-4214'!C20</f>
        <v>33</v>
      </c>
      <c r="W24" s="62">
        <f>'CSE-4214'!D20</f>
        <v>37</v>
      </c>
      <c r="X24" s="91">
        <f t="shared" si="8"/>
        <v>70</v>
      </c>
      <c r="Y24" s="62" t="str">
        <f t="shared" si="9"/>
        <v>A-</v>
      </c>
      <c r="Z24" s="62" t="str">
        <f t="shared" si="10"/>
        <v>3.50</v>
      </c>
      <c r="AA24" s="62">
        <f>'CSE-4225'!C20</f>
        <v>28</v>
      </c>
      <c r="AB24" s="62">
        <f>'CSE-4225'!H20</f>
        <v>34.5</v>
      </c>
      <c r="AC24" s="91">
        <f t="shared" si="11"/>
        <v>62.5</v>
      </c>
      <c r="AD24" s="62" t="str">
        <f t="shared" si="12"/>
        <v>B-</v>
      </c>
      <c r="AE24" s="62" t="str">
        <f t="shared" si="13"/>
        <v>3</v>
      </c>
      <c r="AF24" s="62">
        <f>'CSE-4226'!C20</f>
        <v>32.5</v>
      </c>
      <c r="AG24" s="62">
        <f>'CSE-4226'!D20</f>
        <v>36</v>
      </c>
      <c r="AH24" s="91">
        <f t="shared" si="14"/>
        <v>68.5</v>
      </c>
      <c r="AI24" s="62" t="str">
        <f t="shared" si="15"/>
        <v>B</v>
      </c>
      <c r="AJ24" s="62" t="str">
        <f t="shared" si="16"/>
        <v>3.25</v>
      </c>
      <c r="AK24" s="63">
        <v>18</v>
      </c>
      <c r="AL24" s="63">
        <v>18</v>
      </c>
      <c r="AM24" s="91">
        <f t="shared" si="17"/>
        <v>58.125</v>
      </c>
      <c r="AN24" s="91">
        <f t="shared" si="18"/>
        <v>3.2291666666666665</v>
      </c>
      <c r="AO24" s="91">
        <f t="shared" si="19"/>
        <v>3.2291666666666665</v>
      </c>
      <c r="AP24" s="64" t="s">
        <v>125</v>
      </c>
      <c r="AQ24" s="89">
        <f t="shared" si="20"/>
        <v>0</v>
      </c>
      <c r="AR24" s="105"/>
      <c r="AS24" s="8"/>
    </row>
    <row r="25" spans="1:45" ht="51" customHeight="1">
      <c r="A25" s="45">
        <v>5</v>
      </c>
      <c r="B25" s="81"/>
      <c r="C25" s="81"/>
      <c r="D25" s="89"/>
      <c r="E25" s="89" t="s">
        <v>63</v>
      </c>
      <c r="F25" s="82"/>
      <c r="G25" s="62">
        <f>'CSE-4201'!C21</f>
        <v>32</v>
      </c>
      <c r="H25" s="62">
        <f>'CSE-4201'!H21</f>
        <v>29.5</v>
      </c>
      <c r="I25" s="91">
        <f t="shared" si="0"/>
        <v>61.5</v>
      </c>
      <c r="J25" s="62" t="str">
        <f t="shared" si="21"/>
        <v>B-</v>
      </c>
      <c r="K25" s="62" t="str">
        <f t="shared" si="1"/>
        <v>3</v>
      </c>
      <c r="L25" s="62">
        <f>'CSE-4202'!C21</f>
        <v>31</v>
      </c>
      <c r="M25" s="62">
        <f>'CSE-4202'!D21</f>
        <v>29</v>
      </c>
      <c r="N25" s="91">
        <f t="shared" si="2"/>
        <v>60</v>
      </c>
      <c r="O25" s="62" t="str">
        <f t="shared" si="3"/>
        <v>B-</v>
      </c>
      <c r="P25" s="62" t="str">
        <f t="shared" si="4"/>
        <v>3</v>
      </c>
      <c r="Q25" s="62">
        <f>'CSE-4213'!C21</f>
        <v>31.25</v>
      </c>
      <c r="R25" s="62">
        <f>'CSE-4213'!H21</f>
        <v>34</v>
      </c>
      <c r="S25" s="91">
        <f t="shared" si="5"/>
        <v>65.25</v>
      </c>
      <c r="T25" s="62" t="str">
        <f t="shared" si="6"/>
        <v>B</v>
      </c>
      <c r="U25" s="62" t="str">
        <f t="shared" si="7"/>
        <v>3.25</v>
      </c>
      <c r="V25" s="62">
        <f>'CSE-4214'!C21</f>
        <v>32.25</v>
      </c>
      <c r="W25" s="62">
        <f>'CSE-4214'!D21</f>
        <v>40</v>
      </c>
      <c r="X25" s="91">
        <f t="shared" si="8"/>
        <v>72.25</v>
      </c>
      <c r="Y25" s="62" t="str">
        <f t="shared" si="9"/>
        <v>A-</v>
      </c>
      <c r="Z25" s="62" t="str">
        <f t="shared" si="10"/>
        <v>3.50</v>
      </c>
      <c r="AA25" s="62">
        <f>'CSE-4225'!C21</f>
        <v>29.5</v>
      </c>
      <c r="AB25" s="62">
        <f>'CSE-4225'!H21</f>
        <v>44.5</v>
      </c>
      <c r="AC25" s="91">
        <f t="shared" si="11"/>
        <v>74</v>
      </c>
      <c r="AD25" s="62" t="str">
        <f t="shared" si="12"/>
        <v>A-</v>
      </c>
      <c r="AE25" s="62" t="str">
        <f t="shared" si="13"/>
        <v>3.50</v>
      </c>
      <c r="AF25" s="62">
        <f>'CSE-4226'!C21</f>
        <v>35</v>
      </c>
      <c r="AG25" s="62">
        <f>'CSE-4226'!D21</f>
        <v>37.5</v>
      </c>
      <c r="AH25" s="91">
        <f t="shared" si="14"/>
        <v>72.5</v>
      </c>
      <c r="AI25" s="62" t="str">
        <f t="shared" si="15"/>
        <v>A-</v>
      </c>
      <c r="AJ25" s="62" t="str">
        <f t="shared" si="16"/>
        <v>3.50</v>
      </c>
      <c r="AK25" s="63">
        <v>18</v>
      </c>
      <c r="AL25" s="63">
        <v>18</v>
      </c>
      <c r="AM25" s="91">
        <f t="shared" si="17"/>
        <v>57.75</v>
      </c>
      <c r="AN25" s="91">
        <f t="shared" si="18"/>
        <v>3.2083333333333335</v>
      </c>
      <c r="AO25" s="91">
        <f t="shared" si="19"/>
        <v>3.2083333333333335</v>
      </c>
      <c r="AP25" s="64" t="s">
        <v>125</v>
      </c>
      <c r="AQ25" s="89">
        <f t="shared" si="20"/>
        <v>0</v>
      </c>
      <c r="AR25" s="105"/>
      <c r="AS25" s="8"/>
    </row>
    <row r="26" spans="1:45" ht="51" customHeight="1">
      <c r="A26" s="89">
        <v>6</v>
      </c>
      <c r="B26" s="81"/>
      <c r="C26" s="81"/>
      <c r="D26" s="89"/>
      <c r="E26" s="89" t="s">
        <v>64</v>
      </c>
      <c r="F26" s="82"/>
      <c r="G26" s="62">
        <f>'CSE-4201'!C22</f>
        <v>36</v>
      </c>
      <c r="H26" s="62">
        <f>'CSE-4201'!H22</f>
        <v>48</v>
      </c>
      <c r="I26" s="91">
        <f t="shared" si="0"/>
        <v>84</v>
      </c>
      <c r="J26" s="62" t="str">
        <f t="shared" si="21"/>
        <v>A+</v>
      </c>
      <c r="K26" s="62" t="str">
        <f t="shared" si="1"/>
        <v>4</v>
      </c>
      <c r="L26" s="62">
        <f>'CSE-4202'!C22</f>
        <v>33</v>
      </c>
      <c r="M26" s="62">
        <f>'CSE-4202'!D22</f>
        <v>44</v>
      </c>
      <c r="N26" s="91">
        <f t="shared" si="2"/>
        <v>77</v>
      </c>
      <c r="O26" s="62" t="str">
        <f t="shared" si="3"/>
        <v>A</v>
      </c>
      <c r="P26" s="62" t="str">
        <f t="shared" si="4"/>
        <v>3.75</v>
      </c>
      <c r="Q26" s="62">
        <f>'CSE-4213'!C22</f>
        <v>35.75</v>
      </c>
      <c r="R26" s="62">
        <f>'CSE-4213'!H22</f>
        <v>49</v>
      </c>
      <c r="S26" s="91">
        <f t="shared" si="5"/>
        <v>84.75</v>
      </c>
      <c r="T26" s="62" t="str">
        <f t="shared" si="6"/>
        <v>A+</v>
      </c>
      <c r="U26" s="62" t="str">
        <f t="shared" si="7"/>
        <v>4</v>
      </c>
      <c r="V26" s="62">
        <f>'CSE-4214'!C22</f>
        <v>35.75</v>
      </c>
      <c r="W26" s="62">
        <f>'CSE-4214'!D22</f>
        <v>46</v>
      </c>
      <c r="X26" s="91">
        <f t="shared" si="8"/>
        <v>81.75</v>
      </c>
      <c r="Y26" s="62" t="str">
        <f t="shared" si="9"/>
        <v>A+</v>
      </c>
      <c r="Z26" s="62" t="str">
        <f t="shared" si="10"/>
        <v>4</v>
      </c>
      <c r="AA26" s="62">
        <f>'CSE-4225'!C22</f>
        <v>34.5</v>
      </c>
      <c r="AB26" s="62">
        <f>'CSE-4225'!H22</f>
        <v>45.5</v>
      </c>
      <c r="AC26" s="91">
        <f t="shared" si="11"/>
        <v>80</v>
      </c>
      <c r="AD26" s="62" t="str">
        <f t="shared" si="12"/>
        <v>A+</v>
      </c>
      <c r="AE26" s="62" t="str">
        <f t="shared" si="13"/>
        <v>4</v>
      </c>
      <c r="AF26" s="62">
        <f>'CSE-4226'!C22</f>
        <v>35</v>
      </c>
      <c r="AG26" s="62">
        <f>'CSE-4226'!D22</f>
        <v>40.5</v>
      </c>
      <c r="AH26" s="91">
        <f t="shared" si="14"/>
        <v>75.5</v>
      </c>
      <c r="AI26" s="62" t="str">
        <f t="shared" si="15"/>
        <v>A</v>
      </c>
      <c r="AJ26" s="62" t="str">
        <f t="shared" si="16"/>
        <v>3.75</v>
      </c>
      <c r="AK26" s="63">
        <v>18</v>
      </c>
      <c r="AL26" s="63">
        <v>18</v>
      </c>
      <c r="AM26" s="91">
        <f t="shared" si="17"/>
        <v>70.125</v>
      </c>
      <c r="AN26" s="91">
        <f t="shared" si="18"/>
        <v>3.8958333333333335</v>
      </c>
      <c r="AO26" s="91">
        <f t="shared" si="19"/>
        <v>3.8958333333333335</v>
      </c>
      <c r="AP26" s="64" t="s">
        <v>125</v>
      </c>
      <c r="AQ26" s="89">
        <f t="shared" si="20"/>
        <v>0</v>
      </c>
      <c r="AR26" s="105"/>
      <c r="AS26" s="8"/>
    </row>
    <row r="27" spans="1:45" ht="51" customHeight="1">
      <c r="A27" s="45">
        <v>7</v>
      </c>
      <c r="B27" s="81"/>
      <c r="C27" s="81"/>
      <c r="D27" s="89"/>
      <c r="E27" s="89" t="s">
        <v>65</v>
      </c>
      <c r="F27" s="82"/>
      <c r="G27" s="62">
        <f>'CSE-4201'!C23</f>
        <v>32.5</v>
      </c>
      <c r="H27" s="62">
        <f>'CSE-4201'!H23</f>
        <v>38.5</v>
      </c>
      <c r="I27" s="91">
        <f t="shared" si="0"/>
        <v>71</v>
      </c>
      <c r="J27" s="62" t="str">
        <f t="shared" si="21"/>
        <v>A-</v>
      </c>
      <c r="K27" s="62" t="str">
        <f t="shared" si="1"/>
        <v>3.50</v>
      </c>
      <c r="L27" s="62">
        <f>'CSE-4202'!C23</f>
        <v>33</v>
      </c>
      <c r="M27" s="62">
        <f>'CSE-4202'!D23</f>
        <v>42</v>
      </c>
      <c r="N27" s="91">
        <f t="shared" si="2"/>
        <v>75</v>
      </c>
      <c r="O27" s="62" t="str">
        <f t="shared" si="3"/>
        <v>A</v>
      </c>
      <c r="P27" s="62" t="str">
        <f t="shared" si="4"/>
        <v>3.75</v>
      </c>
      <c r="Q27" s="62">
        <f>'CSE-4213'!C23</f>
        <v>32.25</v>
      </c>
      <c r="R27" s="62">
        <f>'CSE-4213'!H23</f>
        <v>41</v>
      </c>
      <c r="S27" s="91">
        <f t="shared" si="5"/>
        <v>73.25</v>
      </c>
      <c r="T27" s="62" t="str">
        <f t="shared" si="6"/>
        <v>A-</v>
      </c>
      <c r="U27" s="62" t="str">
        <f t="shared" si="7"/>
        <v>3.50</v>
      </c>
      <c r="V27" s="62">
        <f>'CSE-4214'!C23</f>
        <v>32.5</v>
      </c>
      <c r="W27" s="62">
        <f>'CSE-4214'!D23</f>
        <v>43</v>
      </c>
      <c r="X27" s="91">
        <f t="shared" si="8"/>
        <v>75.5</v>
      </c>
      <c r="Y27" s="62" t="str">
        <f t="shared" si="9"/>
        <v>A</v>
      </c>
      <c r="Z27" s="62" t="str">
        <f t="shared" si="10"/>
        <v>3.75</v>
      </c>
      <c r="AA27" s="62">
        <f>'CSE-4225'!C23</f>
        <v>32.5</v>
      </c>
      <c r="AB27" s="62">
        <f>'CSE-4225'!H23</f>
        <v>40.5</v>
      </c>
      <c r="AC27" s="91">
        <f t="shared" si="11"/>
        <v>73</v>
      </c>
      <c r="AD27" s="62" t="str">
        <f t="shared" si="12"/>
        <v>A-</v>
      </c>
      <c r="AE27" s="62" t="str">
        <f t="shared" si="13"/>
        <v>3.50</v>
      </c>
      <c r="AF27" s="62">
        <f>'CSE-4226'!C23</f>
        <v>34.5</v>
      </c>
      <c r="AG27" s="62">
        <f>'CSE-4226'!D23</f>
        <v>39</v>
      </c>
      <c r="AH27" s="91">
        <f t="shared" si="14"/>
        <v>73.5</v>
      </c>
      <c r="AI27" s="62" t="str">
        <f t="shared" si="15"/>
        <v>A-</v>
      </c>
      <c r="AJ27" s="62" t="str">
        <f t="shared" si="16"/>
        <v>3.50</v>
      </c>
      <c r="AK27" s="63">
        <v>18</v>
      </c>
      <c r="AL27" s="63">
        <v>18</v>
      </c>
      <c r="AM27" s="91">
        <f t="shared" si="17"/>
        <v>64.875</v>
      </c>
      <c r="AN27" s="91">
        <f t="shared" si="18"/>
        <v>3.6041666666666665</v>
      </c>
      <c r="AO27" s="91">
        <f t="shared" si="19"/>
        <v>3.6041666666666665</v>
      </c>
      <c r="AP27" s="64" t="s">
        <v>125</v>
      </c>
      <c r="AQ27" s="89">
        <f t="shared" si="20"/>
        <v>0</v>
      </c>
      <c r="AR27" s="105"/>
      <c r="AS27" s="8"/>
    </row>
    <row r="28" spans="1:45" ht="51" customHeight="1">
      <c r="A28" s="89">
        <v>8</v>
      </c>
      <c r="B28" s="81"/>
      <c r="C28" s="81"/>
      <c r="D28" s="89"/>
      <c r="E28" s="89" t="s">
        <v>66</v>
      </c>
      <c r="F28" s="82"/>
      <c r="G28" s="62">
        <f>'CSE-4201'!C24</f>
        <v>36</v>
      </c>
      <c r="H28" s="62">
        <f>'CSE-4201'!H24</f>
        <v>43</v>
      </c>
      <c r="I28" s="91">
        <f t="shared" si="0"/>
        <v>79</v>
      </c>
      <c r="J28" s="62" t="str">
        <f t="shared" si="21"/>
        <v>A</v>
      </c>
      <c r="K28" s="62" t="str">
        <f t="shared" si="1"/>
        <v>3.75</v>
      </c>
      <c r="L28" s="62">
        <f>'CSE-4202'!C24</f>
        <v>36</v>
      </c>
      <c r="M28" s="62">
        <f>'CSE-4202'!D24</f>
        <v>52</v>
      </c>
      <c r="N28" s="91">
        <f t="shared" si="2"/>
        <v>88</v>
      </c>
      <c r="O28" s="62" t="str">
        <f t="shared" si="3"/>
        <v>A+</v>
      </c>
      <c r="P28" s="62" t="str">
        <f t="shared" si="4"/>
        <v>4</v>
      </c>
      <c r="Q28" s="62">
        <f>'CSE-4213'!C24</f>
        <v>33.5</v>
      </c>
      <c r="R28" s="62">
        <f>'CSE-4213'!H24</f>
        <v>46.5</v>
      </c>
      <c r="S28" s="91">
        <f t="shared" si="5"/>
        <v>80</v>
      </c>
      <c r="T28" s="62" t="str">
        <f t="shared" si="6"/>
        <v>A+</v>
      </c>
      <c r="U28" s="62" t="str">
        <f t="shared" si="7"/>
        <v>4</v>
      </c>
      <c r="V28" s="62">
        <f>'CSE-4214'!C24</f>
        <v>34.5</v>
      </c>
      <c r="W28" s="62">
        <f>'CSE-4214'!D24</f>
        <v>42.5</v>
      </c>
      <c r="X28" s="91">
        <f t="shared" si="8"/>
        <v>77</v>
      </c>
      <c r="Y28" s="62" t="str">
        <f t="shared" si="9"/>
        <v>A</v>
      </c>
      <c r="Z28" s="62" t="str">
        <f t="shared" si="10"/>
        <v>3.75</v>
      </c>
      <c r="AA28" s="62">
        <f>'CSE-4225'!C24</f>
        <v>31</v>
      </c>
      <c r="AB28" s="62">
        <f>'CSE-4225'!H24</f>
        <v>41</v>
      </c>
      <c r="AC28" s="91">
        <f t="shared" si="11"/>
        <v>72</v>
      </c>
      <c r="AD28" s="62" t="str">
        <f t="shared" si="12"/>
        <v>A-</v>
      </c>
      <c r="AE28" s="62" t="str">
        <f t="shared" si="13"/>
        <v>3.50</v>
      </c>
      <c r="AF28" s="62">
        <f>'CSE-4226'!C24</f>
        <v>34</v>
      </c>
      <c r="AG28" s="62">
        <f>'CSE-4226'!D24</f>
        <v>44</v>
      </c>
      <c r="AH28" s="91">
        <f t="shared" si="14"/>
        <v>78</v>
      </c>
      <c r="AI28" s="62" t="str">
        <f t="shared" si="15"/>
        <v>A</v>
      </c>
      <c r="AJ28" s="62" t="str">
        <f t="shared" si="16"/>
        <v>3.75</v>
      </c>
      <c r="AK28" s="63">
        <v>18</v>
      </c>
      <c r="AL28" s="63">
        <v>18</v>
      </c>
      <c r="AM28" s="91">
        <f t="shared" si="17"/>
        <v>69</v>
      </c>
      <c r="AN28" s="91">
        <f t="shared" si="18"/>
        <v>3.8333333333333335</v>
      </c>
      <c r="AO28" s="91">
        <f t="shared" si="19"/>
        <v>3.8333333333333335</v>
      </c>
      <c r="AP28" s="64" t="s">
        <v>125</v>
      </c>
      <c r="AQ28" s="89">
        <f t="shared" si="20"/>
        <v>0</v>
      </c>
      <c r="AR28" s="105"/>
      <c r="AS28" s="8"/>
    </row>
    <row r="29" spans="1:45" ht="51" customHeight="1">
      <c r="A29" s="45">
        <v>9</v>
      </c>
      <c r="B29" s="81"/>
      <c r="C29" s="81"/>
      <c r="D29" s="89"/>
      <c r="E29" s="89" t="s">
        <v>67</v>
      </c>
      <c r="F29" s="82"/>
      <c r="G29" s="62">
        <f>'CSE-4201'!C25</f>
        <v>31.5</v>
      </c>
      <c r="H29" s="62">
        <f>'CSE-4201'!H25</f>
        <v>41.5</v>
      </c>
      <c r="I29" s="91">
        <f t="shared" si="0"/>
        <v>73</v>
      </c>
      <c r="J29" s="62" t="str">
        <f t="shared" si="21"/>
        <v>A-</v>
      </c>
      <c r="K29" s="62" t="str">
        <f t="shared" si="1"/>
        <v>3.50</v>
      </c>
      <c r="L29" s="62">
        <f>'CSE-4202'!C25</f>
        <v>34.5</v>
      </c>
      <c r="M29" s="62">
        <f>'CSE-4202'!D25</f>
        <v>46.5</v>
      </c>
      <c r="N29" s="91">
        <f t="shared" si="2"/>
        <v>81</v>
      </c>
      <c r="O29" s="62" t="str">
        <f t="shared" si="3"/>
        <v>A+</v>
      </c>
      <c r="P29" s="62" t="str">
        <f t="shared" si="4"/>
        <v>4</v>
      </c>
      <c r="Q29" s="62">
        <f>'CSE-4213'!C25</f>
        <v>30.5</v>
      </c>
      <c r="R29" s="62">
        <f>'CSE-4213'!H25</f>
        <v>42</v>
      </c>
      <c r="S29" s="91">
        <f t="shared" si="5"/>
        <v>72.5</v>
      </c>
      <c r="T29" s="62" t="str">
        <f t="shared" si="6"/>
        <v>A-</v>
      </c>
      <c r="U29" s="62" t="str">
        <f t="shared" si="7"/>
        <v>3.50</v>
      </c>
      <c r="V29" s="62">
        <f>'CSE-4214'!C25</f>
        <v>33.5</v>
      </c>
      <c r="W29" s="62">
        <f>'CSE-4214'!D25</f>
        <v>41.5</v>
      </c>
      <c r="X29" s="91">
        <f t="shared" si="8"/>
        <v>75</v>
      </c>
      <c r="Y29" s="62" t="str">
        <f t="shared" si="9"/>
        <v>A</v>
      </c>
      <c r="Z29" s="62" t="str">
        <f t="shared" si="10"/>
        <v>3.75</v>
      </c>
      <c r="AA29" s="62">
        <f>'CSE-4225'!C25</f>
        <v>29.5</v>
      </c>
      <c r="AB29" s="62">
        <f>'CSE-4225'!H25</f>
        <v>37.5</v>
      </c>
      <c r="AC29" s="91">
        <f t="shared" si="11"/>
        <v>67</v>
      </c>
      <c r="AD29" s="62" t="str">
        <f t="shared" si="12"/>
        <v>B</v>
      </c>
      <c r="AE29" s="62" t="str">
        <f t="shared" si="13"/>
        <v>3.25</v>
      </c>
      <c r="AF29" s="62">
        <f>'CSE-4226'!C25</f>
        <v>31</v>
      </c>
      <c r="AG29" s="62">
        <f>'CSE-4226'!D25</f>
        <v>42.5</v>
      </c>
      <c r="AH29" s="91">
        <f t="shared" si="14"/>
        <v>73.5</v>
      </c>
      <c r="AI29" s="62" t="str">
        <f t="shared" si="15"/>
        <v>A-</v>
      </c>
      <c r="AJ29" s="62" t="str">
        <f t="shared" si="16"/>
        <v>3.50</v>
      </c>
      <c r="AK29" s="63">
        <v>18</v>
      </c>
      <c r="AL29" s="63">
        <v>18</v>
      </c>
      <c r="AM29" s="91">
        <f t="shared" si="17"/>
        <v>65.625</v>
      </c>
      <c r="AN29" s="91">
        <f t="shared" si="18"/>
        <v>3.6458333333333335</v>
      </c>
      <c r="AO29" s="91">
        <f t="shared" si="19"/>
        <v>3.6458333333333335</v>
      </c>
      <c r="AP29" s="64" t="s">
        <v>125</v>
      </c>
      <c r="AQ29" s="89">
        <f t="shared" si="20"/>
        <v>0</v>
      </c>
      <c r="AR29" s="105"/>
      <c r="AS29" s="8"/>
    </row>
    <row r="30" spans="1:45" ht="51" customHeight="1">
      <c r="A30" s="89">
        <v>10</v>
      </c>
      <c r="B30" s="81"/>
      <c r="C30" s="81"/>
      <c r="D30" s="89"/>
      <c r="E30" s="89" t="s">
        <v>68</v>
      </c>
      <c r="F30" s="82"/>
      <c r="G30" s="62">
        <f>'CSE-4201'!C26</f>
        <v>33.5</v>
      </c>
      <c r="H30" s="62">
        <f>'CSE-4201'!H26</f>
        <v>29</v>
      </c>
      <c r="I30" s="91">
        <f t="shared" si="0"/>
        <v>62.5</v>
      </c>
      <c r="J30" s="62" t="str">
        <f t="shared" si="21"/>
        <v>B-</v>
      </c>
      <c r="K30" s="62" t="str">
        <f t="shared" si="1"/>
        <v>3</v>
      </c>
      <c r="L30" s="62">
        <f>'CSE-4202'!C26</f>
        <v>29</v>
      </c>
      <c r="M30" s="62">
        <f>'CSE-4202'!D26</f>
        <v>28</v>
      </c>
      <c r="N30" s="91">
        <f t="shared" si="2"/>
        <v>57</v>
      </c>
      <c r="O30" s="62" t="str">
        <f t="shared" si="3"/>
        <v>C</v>
      </c>
      <c r="P30" s="62" t="str">
        <f t="shared" si="4"/>
        <v>2.75</v>
      </c>
      <c r="Q30" s="62">
        <f>'CSE-4213'!C26</f>
        <v>29</v>
      </c>
      <c r="R30" s="62">
        <f>'CSE-4213'!H26</f>
        <v>34.5</v>
      </c>
      <c r="S30" s="91">
        <f t="shared" si="5"/>
        <v>63.5</v>
      </c>
      <c r="T30" s="62" t="str">
        <f t="shared" si="6"/>
        <v>B-</v>
      </c>
      <c r="U30" s="62" t="str">
        <f t="shared" si="7"/>
        <v>3</v>
      </c>
      <c r="V30" s="62">
        <f>'CSE-4214'!C26</f>
        <v>30.75</v>
      </c>
      <c r="W30" s="62">
        <f>'CSE-4214'!D26</f>
        <v>31.5</v>
      </c>
      <c r="X30" s="91">
        <f t="shared" si="8"/>
        <v>62.25</v>
      </c>
      <c r="Y30" s="62" t="str">
        <f t="shared" si="9"/>
        <v>B-</v>
      </c>
      <c r="Z30" s="62" t="str">
        <f t="shared" si="10"/>
        <v>3</v>
      </c>
      <c r="AA30" s="62">
        <f>'CSE-4225'!C26</f>
        <v>27</v>
      </c>
      <c r="AB30" s="62">
        <f>'CSE-4225'!H26</f>
        <v>35</v>
      </c>
      <c r="AC30" s="91">
        <f t="shared" si="11"/>
        <v>62</v>
      </c>
      <c r="AD30" s="62" t="str">
        <f t="shared" si="12"/>
        <v>B-</v>
      </c>
      <c r="AE30" s="62" t="str">
        <f t="shared" si="13"/>
        <v>3</v>
      </c>
      <c r="AF30" s="62">
        <f>'CSE-4226'!C26</f>
        <v>31</v>
      </c>
      <c r="AG30" s="62">
        <f>'CSE-4226'!D26</f>
        <v>37</v>
      </c>
      <c r="AH30" s="91">
        <f t="shared" si="14"/>
        <v>68</v>
      </c>
      <c r="AI30" s="62" t="str">
        <f t="shared" si="15"/>
        <v>B</v>
      </c>
      <c r="AJ30" s="62" t="str">
        <f t="shared" si="16"/>
        <v>3.25</v>
      </c>
      <c r="AK30" s="63">
        <v>18</v>
      </c>
      <c r="AL30" s="63">
        <v>18</v>
      </c>
      <c r="AM30" s="91">
        <f t="shared" si="17"/>
        <v>52.875</v>
      </c>
      <c r="AN30" s="91">
        <f t="shared" si="18"/>
        <v>2.9375</v>
      </c>
      <c r="AO30" s="91">
        <f t="shared" si="19"/>
        <v>2.9375</v>
      </c>
      <c r="AP30" s="64" t="s">
        <v>125</v>
      </c>
      <c r="AQ30" s="89">
        <f t="shared" si="20"/>
        <v>0</v>
      </c>
      <c r="AR30" s="105"/>
      <c r="AS30" s="8"/>
    </row>
    <row r="31" spans="1:45" ht="51" customHeight="1">
      <c r="A31" s="45">
        <v>11</v>
      </c>
      <c r="B31" s="81"/>
      <c r="C31" s="81"/>
      <c r="D31" s="89"/>
      <c r="E31" s="89" t="s">
        <v>69</v>
      </c>
      <c r="F31" s="82"/>
      <c r="G31" s="62">
        <f>'CSE-4201'!C27</f>
        <v>38</v>
      </c>
      <c r="H31" s="62">
        <f>'CSE-4201'!H27</f>
        <v>49.5</v>
      </c>
      <c r="I31" s="91">
        <f t="shared" si="0"/>
        <v>87.5</v>
      </c>
      <c r="J31" s="62" t="str">
        <f t="shared" si="21"/>
        <v>A+</v>
      </c>
      <c r="K31" s="62" t="str">
        <f t="shared" si="1"/>
        <v>4</v>
      </c>
      <c r="L31" s="62">
        <f>'CSE-4202'!C27</f>
        <v>37.5</v>
      </c>
      <c r="M31" s="62">
        <f>'CSE-4202'!D27</f>
        <v>48</v>
      </c>
      <c r="N31" s="91">
        <f t="shared" si="2"/>
        <v>85.5</v>
      </c>
      <c r="O31" s="62" t="str">
        <f t="shared" si="3"/>
        <v>A+</v>
      </c>
      <c r="P31" s="62" t="str">
        <f t="shared" si="4"/>
        <v>4</v>
      </c>
      <c r="Q31" s="62">
        <f>'CSE-4213'!C27</f>
        <v>35.25</v>
      </c>
      <c r="R31" s="62">
        <f>'CSE-4213'!H27</f>
        <v>48</v>
      </c>
      <c r="S31" s="91">
        <f t="shared" si="5"/>
        <v>83.25</v>
      </c>
      <c r="T31" s="62" t="str">
        <f t="shared" si="6"/>
        <v>A+</v>
      </c>
      <c r="U31" s="62" t="str">
        <f t="shared" si="7"/>
        <v>4</v>
      </c>
      <c r="V31" s="62">
        <f>'CSE-4214'!C27</f>
        <v>37.5</v>
      </c>
      <c r="W31" s="62">
        <f>'CSE-4214'!D27</f>
        <v>51</v>
      </c>
      <c r="X31" s="91">
        <f t="shared" si="8"/>
        <v>88.5</v>
      </c>
      <c r="Y31" s="62" t="str">
        <f t="shared" si="9"/>
        <v>A+</v>
      </c>
      <c r="Z31" s="62" t="str">
        <f t="shared" si="10"/>
        <v>4</v>
      </c>
      <c r="AA31" s="62">
        <f>'CSE-4225'!C27</f>
        <v>36</v>
      </c>
      <c r="AB31" s="62">
        <f>'CSE-4225'!H27</f>
        <v>48</v>
      </c>
      <c r="AC31" s="91">
        <f t="shared" si="11"/>
        <v>84</v>
      </c>
      <c r="AD31" s="62" t="str">
        <f t="shared" si="12"/>
        <v>A+</v>
      </c>
      <c r="AE31" s="62" t="str">
        <f t="shared" si="13"/>
        <v>4</v>
      </c>
      <c r="AF31" s="62">
        <f>'CSE-4226'!C27</f>
        <v>34</v>
      </c>
      <c r="AG31" s="62">
        <f>'CSE-4226'!D27</f>
        <v>50.5</v>
      </c>
      <c r="AH31" s="91">
        <f t="shared" si="14"/>
        <v>84.5</v>
      </c>
      <c r="AI31" s="62" t="str">
        <f t="shared" si="15"/>
        <v>A+</v>
      </c>
      <c r="AJ31" s="62" t="str">
        <f t="shared" si="16"/>
        <v>4</v>
      </c>
      <c r="AK31" s="63">
        <v>18</v>
      </c>
      <c r="AL31" s="63">
        <v>18</v>
      </c>
      <c r="AM31" s="91">
        <f t="shared" si="17"/>
        <v>72</v>
      </c>
      <c r="AN31" s="91">
        <f t="shared" si="18"/>
        <v>4</v>
      </c>
      <c r="AO31" s="91">
        <f t="shared" si="19"/>
        <v>4</v>
      </c>
      <c r="AP31" s="64" t="s">
        <v>125</v>
      </c>
      <c r="AQ31" s="89">
        <f t="shared" si="20"/>
        <v>0</v>
      </c>
      <c r="AR31" s="105"/>
      <c r="AS31" s="8"/>
    </row>
    <row r="32" spans="1:45" ht="51" customHeight="1">
      <c r="A32" s="89">
        <v>12</v>
      </c>
      <c r="B32" s="81"/>
      <c r="C32" s="81"/>
      <c r="D32" s="89"/>
      <c r="E32" s="89" t="s">
        <v>70</v>
      </c>
      <c r="F32" s="82"/>
      <c r="G32" s="62">
        <f>'CSE-4201'!C28</f>
        <v>35.5</v>
      </c>
      <c r="H32" s="62">
        <f>'CSE-4201'!H28</f>
        <v>41</v>
      </c>
      <c r="I32" s="91">
        <f t="shared" si="0"/>
        <v>76.5</v>
      </c>
      <c r="J32" s="62" t="str">
        <f t="shared" si="21"/>
        <v>A</v>
      </c>
      <c r="K32" s="62" t="str">
        <f t="shared" si="1"/>
        <v>3.75</v>
      </c>
      <c r="L32" s="62">
        <f>'CSE-4202'!C28</f>
        <v>36</v>
      </c>
      <c r="M32" s="62">
        <f>'CSE-4202'!D28</f>
        <v>47.5</v>
      </c>
      <c r="N32" s="91">
        <f t="shared" si="2"/>
        <v>83.5</v>
      </c>
      <c r="O32" s="62" t="str">
        <f t="shared" si="3"/>
        <v>A+</v>
      </c>
      <c r="P32" s="62" t="str">
        <f t="shared" si="4"/>
        <v>4</v>
      </c>
      <c r="Q32" s="62">
        <f>'CSE-4213'!C28</f>
        <v>36</v>
      </c>
      <c r="R32" s="62">
        <f>'CSE-4213'!H28</f>
        <v>48.5</v>
      </c>
      <c r="S32" s="91">
        <f t="shared" si="5"/>
        <v>84.5</v>
      </c>
      <c r="T32" s="62" t="str">
        <f t="shared" si="6"/>
        <v>A+</v>
      </c>
      <c r="U32" s="62" t="str">
        <f t="shared" si="7"/>
        <v>4</v>
      </c>
      <c r="V32" s="62">
        <f>'CSE-4214'!C28</f>
        <v>35.25</v>
      </c>
      <c r="W32" s="62">
        <f>'CSE-4214'!D28</f>
        <v>45.5</v>
      </c>
      <c r="X32" s="91">
        <f t="shared" si="8"/>
        <v>80.75</v>
      </c>
      <c r="Y32" s="62" t="str">
        <f t="shared" si="9"/>
        <v>A+</v>
      </c>
      <c r="Z32" s="62" t="str">
        <f t="shared" si="10"/>
        <v>4</v>
      </c>
      <c r="AA32" s="62">
        <f>'CSE-4225'!C28</f>
        <v>32.5</v>
      </c>
      <c r="AB32" s="62">
        <f>'CSE-4225'!H28</f>
        <v>44</v>
      </c>
      <c r="AC32" s="91">
        <f t="shared" si="11"/>
        <v>76.5</v>
      </c>
      <c r="AD32" s="62" t="str">
        <f t="shared" si="12"/>
        <v>A</v>
      </c>
      <c r="AE32" s="62" t="str">
        <f t="shared" si="13"/>
        <v>3.75</v>
      </c>
      <c r="AF32" s="62">
        <f>'CSE-4226'!C28</f>
        <v>35</v>
      </c>
      <c r="AG32" s="62">
        <f>'CSE-4226'!D28</f>
        <v>47</v>
      </c>
      <c r="AH32" s="91">
        <f t="shared" si="14"/>
        <v>82</v>
      </c>
      <c r="AI32" s="62" t="str">
        <f t="shared" si="15"/>
        <v>A+</v>
      </c>
      <c r="AJ32" s="62" t="str">
        <f t="shared" si="16"/>
        <v>4</v>
      </c>
      <c r="AK32" s="63">
        <v>18</v>
      </c>
      <c r="AL32" s="63">
        <v>18</v>
      </c>
      <c r="AM32" s="91">
        <f t="shared" si="17"/>
        <v>70.5</v>
      </c>
      <c r="AN32" s="91">
        <f t="shared" si="18"/>
        <v>3.9166666666666665</v>
      </c>
      <c r="AO32" s="91">
        <f t="shared" si="19"/>
        <v>3.9166666666666665</v>
      </c>
      <c r="AP32" s="64" t="s">
        <v>125</v>
      </c>
      <c r="AQ32" s="89">
        <f t="shared" si="20"/>
        <v>0</v>
      </c>
      <c r="AR32" s="105"/>
      <c r="AS32" s="8"/>
    </row>
    <row r="33" spans="1:67" ht="51" customHeight="1">
      <c r="A33" s="45">
        <v>13</v>
      </c>
      <c r="B33" s="81"/>
      <c r="C33" s="81"/>
      <c r="D33" s="89"/>
      <c r="E33" s="89" t="s">
        <v>71</v>
      </c>
      <c r="F33" s="82"/>
      <c r="G33" s="62">
        <f>'CSE-4201'!C29</f>
        <v>34</v>
      </c>
      <c r="H33" s="62">
        <f>'CSE-4201'!H29</f>
        <v>45.5</v>
      </c>
      <c r="I33" s="91">
        <f t="shared" si="0"/>
        <v>79.5</v>
      </c>
      <c r="J33" s="62" t="str">
        <f t="shared" si="21"/>
        <v>A</v>
      </c>
      <c r="K33" s="62" t="str">
        <f t="shared" si="1"/>
        <v>3.75</v>
      </c>
      <c r="L33" s="62">
        <f>'CSE-4202'!C29</f>
        <v>34</v>
      </c>
      <c r="M33" s="62">
        <f>'CSE-4202'!D29</f>
        <v>31</v>
      </c>
      <c r="N33" s="91">
        <f t="shared" si="2"/>
        <v>65</v>
      </c>
      <c r="O33" s="62" t="str">
        <f t="shared" si="3"/>
        <v>B</v>
      </c>
      <c r="P33" s="62" t="str">
        <f t="shared" si="4"/>
        <v>3.25</v>
      </c>
      <c r="Q33" s="62">
        <f>'CSE-4213'!C29</f>
        <v>32.5</v>
      </c>
      <c r="R33" s="62">
        <f>'CSE-4213'!H29</f>
        <v>40</v>
      </c>
      <c r="S33" s="91">
        <f t="shared" si="5"/>
        <v>72.5</v>
      </c>
      <c r="T33" s="62" t="str">
        <f t="shared" si="6"/>
        <v>A-</v>
      </c>
      <c r="U33" s="62" t="str">
        <f t="shared" si="7"/>
        <v>3.50</v>
      </c>
      <c r="V33" s="62">
        <f>'CSE-4214'!C29</f>
        <v>33</v>
      </c>
      <c r="W33" s="62">
        <f>'CSE-4214'!D29</f>
        <v>42</v>
      </c>
      <c r="X33" s="91">
        <f t="shared" si="8"/>
        <v>75</v>
      </c>
      <c r="Y33" s="62" t="str">
        <f t="shared" si="9"/>
        <v>A</v>
      </c>
      <c r="Z33" s="62" t="str">
        <f t="shared" si="10"/>
        <v>3.75</v>
      </c>
      <c r="AA33" s="62">
        <f>'CSE-4225'!C29</f>
        <v>31</v>
      </c>
      <c r="AB33" s="62">
        <f>'CSE-4225'!H29</f>
        <v>44.5</v>
      </c>
      <c r="AC33" s="91">
        <f t="shared" si="11"/>
        <v>75.5</v>
      </c>
      <c r="AD33" s="62" t="str">
        <f t="shared" si="12"/>
        <v>A</v>
      </c>
      <c r="AE33" s="62" t="str">
        <f t="shared" si="13"/>
        <v>3.75</v>
      </c>
      <c r="AF33" s="62">
        <f>'CSE-4226'!C29</f>
        <v>31.5</v>
      </c>
      <c r="AG33" s="62">
        <f>'CSE-4226'!D29</f>
        <v>39.5</v>
      </c>
      <c r="AH33" s="91">
        <f t="shared" si="14"/>
        <v>71</v>
      </c>
      <c r="AI33" s="62" t="str">
        <f t="shared" si="15"/>
        <v>A-</v>
      </c>
      <c r="AJ33" s="62" t="str">
        <f t="shared" si="16"/>
        <v>3.50</v>
      </c>
      <c r="AK33" s="63">
        <v>18</v>
      </c>
      <c r="AL33" s="63">
        <v>18</v>
      </c>
      <c r="AM33" s="91">
        <f t="shared" si="17"/>
        <v>63.375</v>
      </c>
      <c r="AN33" s="91">
        <f t="shared" si="18"/>
        <v>3.5208333333333335</v>
      </c>
      <c r="AO33" s="91">
        <f t="shared" si="19"/>
        <v>3.5208333333333335</v>
      </c>
      <c r="AP33" s="64" t="s">
        <v>125</v>
      </c>
      <c r="AQ33" s="89">
        <f t="shared" si="20"/>
        <v>0</v>
      </c>
      <c r="AR33" s="105"/>
      <c r="AS33" s="8"/>
    </row>
    <row r="34" spans="1:67" ht="51" customHeight="1">
      <c r="A34" s="89">
        <v>14</v>
      </c>
      <c r="B34" s="81"/>
      <c r="C34" s="81"/>
      <c r="D34" s="89"/>
      <c r="E34" s="89" t="s">
        <v>72</v>
      </c>
      <c r="F34" s="82"/>
      <c r="G34" s="62">
        <f>'CSE-4201'!C30</f>
        <v>34.5</v>
      </c>
      <c r="H34" s="62">
        <f>'CSE-4201'!H30</f>
        <v>45.5</v>
      </c>
      <c r="I34" s="91">
        <f t="shared" si="0"/>
        <v>80</v>
      </c>
      <c r="J34" s="62" t="str">
        <f t="shared" si="21"/>
        <v>A+</v>
      </c>
      <c r="K34" s="62" t="str">
        <f t="shared" si="1"/>
        <v>4</v>
      </c>
      <c r="L34" s="62">
        <f>'CSE-4202'!C30</f>
        <v>34</v>
      </c>
      <c r="M34" s="62">
        <f>'CSE-4202'!D30</f>
        <v>31</v>
      </c>
      <c r="N34" s="91">
        <f t="shared" si="2"/>
        <v>65</v>
      </c>
      <c r="O34" s="62" t="str">
        <f t="shared" si="3"/>
        <v>B</v>
      </c>
      <c r="P34" s="62" t="str">
        <f t="shared" si="4"/>
        <v>3.25</v>
      </c>
      <c r="Q34" s="62">
        <f>'CSE-4213'!C30</f>
        <v>31.25</v>
      </c>
      <c r="R34" s="62">
        <f>'CSE-4213'!H30</f>
        <v>35</v>
      </c>
      <c r="S34" s="91">
        <f t="shared" si="5"/>
        <v>66.25</v>
      </c>
      <c r="T34" s="62" t="str">
        <f t="shared" si="6"/>
        <v>B</v>
      </c>
      <c r="U34" s="62" t="str">
        <f t="shared" si="7"/>
        <v>3.25</v>
      </c>
      <c r="V34" s="62">
        <f>'CSE-4214'!C30</f>
        <v>33</v>
      </c>
      <c r="W34" s="62">
        <f>'CSE-4214'!D30</f>
        <v>42</v>
      </c>
      <c r="X34" s="91">
        <f t="shared" si="8"/>
        <v>75</v>
      </c>
      <c r="Y34" s="62" t="str">
        <f t="shared" si="9"/>
        <v>A</v>
      </c>
      <c r="Z34" s="62" t="str">
        <f t="shared" si="10"/>
        <v>3.75</v>
      </c>
      <c r="AA34" s="62">
        <f>'CSE-4225'!C30</f>
        <v>29</v>
      </c>
      <c r="AB34" s="62">
        <f>'CSE-4225'!H30</f>
        <v>42</v>
      </c>
      <c r="AC34" s="91">
        <f t="shared" si="11"/>
        <v>71</v>
      </c>
      <c r="AD34" s="62" t="str">
        <f t="shared" si="12"/>
        <v>A-</v>
      </c>
      <c r="AE34" s="62" t="str">
        <f t="shared" si="13"/>
        <v>3.50</v>
      </c>
      <c r="AF34" s="62">
        <f>'CSE-4226'!C30</f>
        <v>32</v>
      </c>
      <c r="AG34" s="62">
        <f>'CSE-4226'!D30</f>
        <v>48</v>
      </c>
      <c r="AH34" s="91">
        <f t="shared" si="14"/>
        <v>80</v>
      </c>
      <c r="AI34" s="62" t="str">
        <f t="shared" si="15"/>
        <v>A+</v>
      </c>
      <c r="AJ34" s="62" t="str">
        <f t="shared" si="16"/>
        <v>4</v>
      </c>
      <c r="AK34" s="63">
        <v>18</v>
      </c>
      <c r="AL34" s="63">
        <v>18</v>
      </c>
      <c r="AM34" s="91">
        <f t="shared" si="17"/>
        <v>63.375</v>
      </c>
      <c r="AN34" s="91">
        <f t="shared" si="18"/>
        <v>3.5208333333333335</v>
      </c>
      <c r="AO34" s="91">
        <f t="shared" si="19"/>
        <v>3.5208333333333335</v>
      </c>
      <c r="AP34" s="64" t="s">
        <v>125</v>
      </c>
      <c r="AQ34" s="89">
        <f t="shared" si="20"/>
        <v>0</v>
      </c>
      <c r="AR34" s="105"/>
      <c r="AS34" s="8"/>
    </row>
    <row r="35" spans="1:67" ht="51" customHeight="1">
      <c r="A35" s="45">
        <v>15</v>
      </c>
      <c r="B35" s="81"/>
      <c r="C35" s="81"/>
      <c r="D35" s="89"/>
      <c r="E35" s="89" t="s">
        <v>73</v>
      </c>
      <c r="F35" s="82"/>
      <c r="G35" s="62">
        <f>'CSE-4201'!C31</f>
        <v>35.5</v>
      </c>
      <c r="H35" s="62">
        <f>'CSE-4201'!H31</f>
        <v>47.5</v>
      </c>
      <c r="I35" s="91">
        <f t="shared" si="0"/>
        <v>83</v>
      </c>
      <c r="J35" s="62" t="str">
        <f t="shared" si="21"/>
        <v>A+</v>
      </c>
      <c r="K35" s="62" t="str">
        <f t="shared" si="1"/>
        <v>4</v>
      </c>
      <c r="L35" s="62">
        <f>'CSE-4202'!C31</f>
        <v>37.5</v>
      </c>
      <c r="M35" s="62">
        <f>'CSE-4202'!D31</f>
        <v>54.5</v>
      </c>
      <c r="N35" s="91">
        <f t="shared" si="2"/>
        <v>92</v>
      </c>
      <c r="O35" s="62" t="str">
        <f t="shared" si="3"/>
        <v>A+</v>
      </c>
      <c r="P35" s="62" t="str">
        <f t="shared" si="4"/>
        <v>4</v>
      </c>
      <c r="Q35" s="62">
        <f>'CSE-4213'!C31</f>
        <v>34.75</v>
      </c>
      <c r="R35" s="62">
        <f>'CSE-4213'!H31</f>
        <v>44.5</v>
      </c>
      <c r="S35" s="91">
        <f t="shared" si="5"/>
        <v>79.25</v>
      </c>
      <c r="T35" s="62" t="str">
        <f t="shared" si="6"/>
        <v>A</v>
      </c>
      <c r="U35" s="62" t="str">
        <f t="shared" si="7"/>
        <v>3.75</v>
      </c>
      <c r="V35" s="62">
        <f>'CSE-4214'!C31</f>
        <v>35.75</v>
      </c>
      <c r="W35" s="62">
        <f>'CSE-4214'!D31</f>
        <v>48</v>
      </c>
      <c r="X35" s="91">
        <f t="shared" si="8"/>
        <v>83.75</v>
      </c>
      <c r="Y35" s="62" t="str">
        <f t="shared" si="9"/>
        <v>A+</v>
      </c>
      <c r="Z35" s="62" t="str">
        <f t="shared" si="10"/>
        <v>4</v>
      </c>
      <c r="AA35" s="62">
        <f>'CSE-4225'!C31</f>
        <v>32</v>
      </c>
      <c r="AB35" s="62">
        <f>'CSE-4225'!H31</f>
        <v>48</v>
      </c>
      <c r="AC35" s="91">
        <f t="shared" si="11"/>
        <v>80</v>
      </c>
      <c r="AD35" s="62" t="str">
        <f t="shared" si="12"/>
        <v>A+</v>
      </c>
      <c r="AE35" s="62" t="str">
        <f t="shared" si="13"/>
        <v>4</v>
      </c>
      <c r="AF35" s="62">
        <f>'CSE-4226'!C31</f>
        <v>35</v>
      </c>
      <c r="AG35" s="62">
        <f>'CSE-4226'!D31</f>
        <v>42.5</v>
      </c>
      <c r="AH35" s="91">
        <f t="shared" si="14"/>
        <v>77.5</v>
      </c>
      <c r="AI35" s="62" t="str">
        <f t="shared" si="15"/>
        <v>A</v>
      </c>
      <c r="AJ35" s="62" t="str">
        <f t="shared" si="16"/>
        <v>3.75</v>
      </c>
      <c r="AK35" s="63">
        <v>18</v>
      </c>
      <c r="AL35" s="63">
        <v>18</v>
      </c>
      <c r="AM35" s="91">
        <f t="shared" si="17"/>
        <v>70.875</v>
      </c>
      <c r="AN35" s="91">
        <f t="shared" si="18"/>
        <v>3.9375</v>
      </c>
      <c r="AO35" s="91">
        <f t="shared" si="19"/>
        <v>3.9375</v>
      </c>
      <c r="AP35" s="64" t="s">
        <v>125</v>
      </c>
      <c r="AQ35" s="89">
        <f t="shared" si="20"/>
        <v>0</v>
      </c>
      <c r="AR35" s="105"/>
      <c r="AS35" s="8"/>
    </row>
    <row r="36" spans="1:67" ht="51" customHeight="1">
      <c r="A36" s="89">
        <v>16</v>
      </c>
      <c r="B36" s="81"/>
      <c r="C36" s="81"/>
      <c r="D36" s="89"/>
      <c r="E36" s="89" t="s">
        <v>74</v>
      </c>
      <c r="F36" s="82"/>
      <c r="G36" s="62">
        <f>'CSE-4201'!C32</f>
        <v>36.5</v>
      </c>
      <c r="H36" s="62">
        <f>'CSE-4201'!H32</f>
        <v>49</v>
      </c>
      <c r="I36" s="91">
        <f t="shared" si="0"/>
        <v>85.5</v>
      </c>
      <c r="J36" s="62" t="str">
        <f t="shared" si="21"/>
        <v>A+</v>
      </c>
      <c r="K36" s="62" t="str">
        <f t="shared" si="1"/>
        <v>4</v>
      </c>
      <c r="L36" s="62">
        <f>'CSE-4202'!C32</f>
        <v>36.5</v>
      </c>
      <c r="M36" s="62">
        <f>'CSE-4202'!D32</f>
        <v>46</v>
      </c>
      <c r="N36" s="91">
        <f t="shared" si="2"/>
        <v>82.5</v>
      </c>
      <c r="O36" s="62" t="str">
        <f t="shared" si="3"/>
        <v>A+</v>
      </c>
      <c r="P36" s="62" t="str">
        <f t="shared" si="4"/>
        <v>4</v>
      </c>
      <c r="Q36" s="62">
        <f>'CSE-4213'!C32</f>
        <v>35.25</v>
      </c>
      <c r="R36" s="62">
        <f>'CSE-4213'!H32</f>
        <v>44</v>
      </c>
      <c r="S36" s="91">
        <f t="shared" si="5"/>
        <v>79.25</v>
      </c>
      <c r="T36" s="62" t="str">
        <f t="shared" si="6"/>
        <v>A</v>
      </c>
      <c r="U36" s="62" t="str">
        <f t="shared" si="7"/>
        <v>3.75</v>
      </c>
      <c r="V36" s="62">
        <f>'CSE-4214'!C32</f>
        <v>33.75</v>
      </c>
      <c r="W36" s="62">
        <f>'CSE-4214'!D32</f>
        <v>44</v>
      </c>
      <c r="X36" s="91">
        <f t="shared" si="8"/>
        <v>77.75</v>
      </c>
      <c r="Y36" s="62" t="str">
        <f t="shared" si="9"/>
        <v>A</v>
      </c>
      <c r="Z36" s="62" t="str">
        <f t="shared" si="10"/>
        <v>3.75</v>
      </c>
      <c r="AA36" s="62">
        <f>'CSE-4225'!C32</f>
        <v>34</v>
      </c>
      <c r="AB36" s="62">
        <f>'CSE-4225'!H32</f>
        <v>42</v>
      </c>
      <c r="AC36" s="91">
        <f t="shared" si="11"/>
        <v>76</v>
      </c>
      <c r="AD36" s="62" t="str">
        <f t="shared" si="12"/>
        <v>A</v>
      </c>
      <c r="AE36" s="62" t="str">
        <f t="shared" si="13"/>
        <v>3.75</v>
      </c>
      <c r="AF36" s="62">
        <f>'CSE-4226'!C32</f>
        <v>34</v>
      </c>
      <c r="AG36" s="62">
        <f>'CSE-4226'!D32</f>
        <v>41.5</v>
      </c>
      <c r="AH36" s="91">
        <f t="shared" si="14"/>
        <v>75.5</v>
      </c>
      <c r="AI36" s="62" t="str">
        <f t="shared" si="15"/>
        <v>A</v>
      </c>
      <c r="AJ36" s="62" t="str">
        <f t="shared" si="16"/>
        <v>3.75</v>
      </c>
      <c r="AK36" s="63">
        <v>18</v>
      </c>
      <c r="AL36" s="63">
        <v>18</v>
      </c>
      <c r="AM36" s="91">
        <f t="shared" si="17"/>
        <v>69.75</v>
      </c>
      <c r="AN36" s="91">
        <f t="shared" si="18"/>
        <v>3.875</v>
      </c>
      <c r="AO36" s="91">
        <f t="shared" si="19"/>
        <v>3.875</v>
      </c>
      <c r="AP36" s="64" t="s">
        <v>125</v>
      </c>
      <c r="AQ36" s="89">
        <f t="shared" si="20"/>
        <v>0</v>
      </c>
      <c r="AR36" s="105"/>
      <c r="AS36" s="8"/>
    </row>
    <row r="37" spans="1:67" ht="51" customHeight="1">
      <c r="A37" s="45">
        <v>17</v>
      </c>
      <c r="B37" s="81"/>
      <c r="C37" s="81"/>
      <c r="D37" s="89"/>
      <c r="E37" s="89" t="s">
        <v>75</v>
      </c>
      <c r="F37" s="82"/>
      <c r="G37" s="62">
        <f>'CSE-4201'!C33</f>
        <v>30</v>
      </c>
      <c r="H37" s="62">
        <f>'CSE-4201'!H33</f>
        <v>30</v>
      </c>
      <c r="I37" s="91">
        <f t="shared" si="0"/>
        <v>60</v>
      </c>
      <c r="J37" s="62" t="str">
        <f t="shared" si="21"/>
        <v>B-</v>
      </c>
      <c r="K37" s="62" t="str">
        <f t="shared" si="1"/>
        <v>3</v>
      </c>
      <c r="L37" s="62">
        <f>'CSE-4202'!C33</f>
        <v>32</v>
      </c>
      <c r="M37" s="62">
        <f>'CSE-4202'!D33</f>
        <v>28</v>
      </c>
      <c r="N37" s="91">
        <f t="shared" si="2"/>
        <v>60</v>
      </c>
      <c r="O37" s="62" t="str">
        <f t="shared" si="3"/>
        <v>B-</v>
      </c>
      <c r="P37" s="62" t="str">
        <f t="shared" si="4"/>
        <v>3</v>
      </c>
      <c r="Q37" s="62">
        <f>'CSE-4213'!C33</f>
        <v>29</v>
      </c>
      <c r="R37" s="62">
        <f>'CSE-4213'!H33</f>
        <v>33</v>
      </c>
      <c r="S37" s="91">
        <f t="shared" si="5"/>
        <v>62</v>
      </c>
      <c r="T37" s="62" t="str">
        <f t="shared" si="6"/>
        <v>B-</v>
      </c>
      <c r="U37" s="62" t="str">
        <f t="shared" si="7"/>
        <v>3</v>
      </c>
      <c r="V37" s="62">
        <f>'CSE-4214'!C33</f>
        <v>32.5</v>
      </c>
      <c r="W37" s="62">
        <f>'CSE-4214'!D33</f>
        <v>40.5</v>
      </c>
      <c r="X37" s="91">
        <f t="shared" si="8"/>
        <v>73</v>
      </c>
      <c r="Y37" s="62" t="str">
        <f t="shared" si="9"/>
        <v>A-</v>
      </c>
      <c r="Z37" s="62" t="str">
        <f t="shared" si="10"/>
        <v>3.50</v>
      </c>
      <c r="AA37" s="62">
        <f>'CSE-4225'!C33</f>
        <v>30</v>
      </c>
      <c r="AB37" s="62">
        <f>'CSE-4225'!H33</f>
        <v>34</v>
      </c>
      <c r="AC37" s="91">
        <f t="shared" si="11"/>
        <v>64</v>
      </c>
      <c r="AD37" s="62" t="str">
        <f t="shared" si="12"/>
        <v>B-</v>
      </c>
      <c r="AE37" s="62" t="str">
        <f t="shared" si="13"/>
        <v>3</v>
      </c>
      <c r="AF37" s="62">
        <f>'CSE-4226'!C33</f>
        <v>33.5</v>
      </c>
      <c r="AG37" s="62">
        <f>'CSE-4226'!D33</f>
        <v>39</v>
      </c>
      <c r="AH37" s="91">
        <f t="shared" si="14"/>
        <v>72.5</v>
      </c>
      <c r="AI37" s="62" t="str">
        <f t="shared" si="15"/>
        <v>A-</v>
      </c>
      <c r="AJ37" s="62" t="str">
        <f t="shared" si="16"/>
        <v>3.50</v>
      </c>
      <c r="AK37" s="63">
        <v>18</v>
      </c>
      <c r="AL37" s="63">
        <v>18</v>
      </c>
      <c r="AM37" s="91">
        <f t="shared" si="17"/>
        <v>55.5</v>
      </c>
      <c r="AN37" s="91">
        <f t="shared" si="18"/>
        <v>3.0833333333333335</v>
      </c>
      <c r="AO37" s="91">
        <f t="shared" si="19"/>
        <v>3.0833333333333335</v>
      </c>
      <c r="AP37" s="64" t="s">
        <v>125</v>
      </c>
      <c r="AQ37" s="89">
        <f t="shared" si="20"/>
        <v>0</v>
      </c>
      <c r="AR37" s="105"/>
      <c r="AS37" s="8"/>
    </row>
    <row r="38" spans="1:67" ht="51" customHeight="1">
      <c r="A38" s="89">
        <v>18</v>
      </c>
      <c r="B38" s="81"/>
      <c r="C38" s="81"/>
      <c r="D38" s="89"/>
      <c r="E38" s="89" t="s">
        <v>76</v>
      </c>
      <c r="F38" s="82"/>
      <c r="G38" s="62">
        <f>'CSE-4201'!C34</f>
        <v>31.5</v>
      </c>
      <c r="H38" s="62">
        <f>'CSE-4201'!H34</f>
        <v>47</v>
      </c>
      <c r="I38" s="91">
        <f t="shared" si="0"/>
        <v>78.5</v>
      </c>
      <c r="J38" s="62" t="str">
        <f t="shared" si="21"/>
        <v>A</v>
      </c>
      <c r="K38" s="62" t="str">
        <f t="shared" si="1"/>
        <v>3.75</v>
      </c>
      <c r="L38" s="62">
        <f>'CSE-4202'!C34</f>
        <v>31</v>
      </c>
      <c r="M38" s="62">
        <f>'CSE-4202'!D34</f>
        <v>31</v>
      </c>
      <c r="N38" s="91">
        <f t="shared" si="2"/>
        <v>62</v>
      </c>
      <c r="O38" s="62" t="str">
        <f t="shared" si="3"/>
        <v>B-</v>
      </c>
      <c r="P38" s="62" t="str">
        <f t="shared" si="4"/>
        <v>3</v>
      </c>
      <c r="Q38" s="62">
        <f>'CSE-4213'!C34</f>
        <v>33.5</v>
      </c>
      <c r="R38" s="62">
        <f>'CSE-4213'!H34</f>
        <v>44.5</v>
      </c>
      <c r="S38" s="91">
        <f t="shared" si="5"/>
        <v>78</v>
      </c>
      <c r="T38" s="62" t="str">
        <f t="shared" si="6"/>
        <v>A</v>
      </c>
      <c r="U38" s="62" t="str">
        <f t="shared" si="7"/>
        <v>3.75</v>
      </c>
      <c r="V38" s="62">
        <f>'CSE-4214'!C34</f>
        <v>33</v>
      </c>
      <c r="W38" s="62">
        <f>'CSE-4214'!D34</f>
        <v>37</v>
      </c>
      <c r="X38" s="91">
        <f t="shared" si="8"/>
        <v>70</v>
      </c>
      <c r="Y38" s="62" t="str">
        <f t="shared" si="9"/>
        <v>A-</v>
      </c>
      <c r="Z38" s="62" t="str">
        <f t="shared" si="10"/>
        <v>3.50</v>
      </c>
      <c r="AA38" s="62">
        <f>'CSE-4225'!C34</f>
        <v>30</v>
      </c>
      <c r="AB38" s="62">
        <f>'CSE-4225'!H34</f>
        <v>43.5</v>
      </c>
      <c r="AC38" s="91">
        <f t="shared" si="11"/>
        <v>73.5</v>
      </c>
      <c r="AD38" s="62" t="str">
        <f t="shared" si="12"/>
        <v>A-</v>
      </c>
      <c r="AE38" s="62" t="str">
        <f t="shared" si="13"/>
        <v>3.50</v>
      </c>
      <c r="AF38" s="62">
        <f>'CSE-4226'!C34</f>
        <v>32</v>
      </c>
      <c r="AG38" s="62">
        <f>'CSE-4226'!D34</f>
        <v>39</v>
      </c>
      <c r="AH38" s="91">
        <f t="shared" si="14"/>
        <v>71</v>
      </c>
      <c r="AI38" s="62" t="str">
        <f t="shared" si="15"/>
        <v>A-</v>
      </c>
      <c r="AJ38" s="62" t="str">
        <f t="shared" si="16"/>
        <v>3.50</v>
      </c>
      <c r="AK38" s="63">
        <v>18</v>
      </c>
      <c r="AL38" s="63">
        <v>18</v>
      </c>
      <c r="AM38" s="91">
        <f t="shared" si="17"/>
        <v>61.5</v>
      </c>
      <c r="AN38" s="91">
        <f t="shared" si="18"/>
        <v>3.4166666666666665</v>
      </c>
      <c r="AO38" s="91">
        <f t="shared" si="19"/>
        <v>3.4166666666666665</v>
      </c>
      <c r="AP38" s="64" t="s">
        <v>125</v>
      </c>
      <c r="AQ38" s="89">
        <f t="shared" si="20"/>
        <v>0</v>
      </c>
      <c r="AR38" s="105"/>
      <c r="AS38" s="8"/>
    </row>
    <row r="39" spans="1:67" ht="24" customHeight="1">
      <c r="B39" s="38"/>
      <c r="C39" s="11" t="s">
        <v>108</v>
      </c>
      <c r="D39" s="11"/>
      <c r="E39" s="11"/>
      <c r="F39" s="11"/>
      <c r="G39" s="62"/>
      <c r="H39" s="62"/>
      <c r="I39" s="91"/>
      <c r="J39" s="11"/>
      <c r="K39" s="11"/>
      <c r="L39" s="62"/>
      <c r="M39" s="62"/>
      <c r="N39" s="91"/>
      <c r="O39" s="80"/>
      <c r="P39" s="80"/>
      <c r="Q39" s="80"/>
      <c r="R39" s="80"/>
      <c r="S39" s="80"/>
      <c r="T39" s="80"/>
      <c r="U39" s="80"/>
      <c r="V39" s="80"/>
      <c r="W39" s="80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63">
        <v>18</v>
      </c>
      <c r="AL39" s="63">
        <v>18</v>
      </c>
      <c r="AM39" s="91">
        <f t="shared" si="17"/>
        <v>0</v>
      </c>
      <c r="AN39" s="91">
        <f t="shared" si="18"/>
        <v>0</v>
      </c>
      <c r="AO39" s="91">
        <f t="shared" si="19"/>
        <v>0</v>
      </c>
      <c r="AP39" s="64" t="s">
        <v>125</v>
      </c>
    </row>
    <row r="40" spans="1:67" ht="24" customHeight="1">
      <c r="B40" s="38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6"/>
      <c r="Z40" s="46"/>
      <c r="AA40" s="46"/>
      <c r="AB40" s="46"/>
      <c r="AC40" s="10"/>
      <c r="AD40" s="46"/>
      <c r="AE40" s="46"/>
      <c r="AF40" s="46"/>
      <c r="AG40" s="46"/>
      <c r="AH40" s="10"/>
      <c r="AI40" s="46"/>
      <c r="AJ40" s="46"/>
      <c r="AK40" s="10"/>
      <c r="AL40" s="46"/>
      <c r="AM40" s="46"/>
      <c r="AN40" s="11"/>
      <c r="AO40" s="11"/>
    </row>
    <row r="41" spans="1:67" s="8" customFormat="1" ht="24" customHeight="1">
      <c r="A41" s="65"/>
      <c r="B41" s="65"/>
      <c r="C41" s="66"/>
      <c r="D41" s="65"/>
      <c r="E41" s="67"/>
      <c r="F41" s="68"/>
      <c r="G41" s="68"/>
      <c r="H41" s="46"/>
      <c r="I41" s="46"/>
      <c r="J41" s="68"/>
      <c r="K41" s="68"/>
      <c r="L41" s="10"/>
      <c r="M41" s="46"/>
      <c r="N41" s="46"/>
      <c r="O41" s="68"/>
      <c r="P41" s="68"/>
      <c r="Q41" s="10"/>
      <c r="R41" s="46"/>
      <c r="S41" s="46"/>
      <c r="T41" s="68"/>
      <c r="U41" s="68"/>
      <c r="V41" s="10"/>
      <c r="W41" s="46"/>
      <c r="X41" s="46"/>
      <c r="Y41" s="46"/>
      <c r="Z41" s="68"/>
      <c r="AA41" s="10"/>
      <c r="AB41" s="46"/>
      <c r="AC41" s="46"/>
      <c r="AD41" s="46"/>
      <c r="AE41" s="68"/>
      <c r="AF41" s="10"/>
      <c r="AG41" s="46"/>
      <c r="AH41" s="46"/>
      <c r="AI41" s="46"/>
      <c r="AJ41" s="68"/>
      <c r="AK41" s="46"/>
      <c r="AL41" s="46"/>
      <c r="AR41" s="39"/>
    </row>
    <row r="42" spans="1:67" s="8" customFormat="1" ht="24" customHeight="1">
      <c r="A42" s="43"/>
      <c r="B42" s="43"/>
      <c r="C42" s="43"/>
      <c r="D42" s="43"/>
      <c r="E42" s="43"/>
      <c r="AG42" s="126"/>
      <c r="AH42" s="126"/>
      <c r="AI42" s="126"/>
      <c r="AJ42" s="126"/>
      <c r="AK42" s="126"/>
      <c r="AL42" s="126"/>
      <c r="AO42" s="93"/>
      <c r="BL42" s="70"/>
      <c r="BM42" s="43"/>
      <c r="BN42" s="43"/>
    </row>
    <row r="43" spans="1:67" s="8" customFormat="1" ht="27.95" customHeight="1">
      <c r="A43" s="43"/>
      <c r="B43" s="127"/>
      <c r="C43" s="127"/>
      <c r="D43" s="43"/>
      <c r="E43" s="43"/>
      <c r="F43" s="43"/>
      <c r="H43" s="127"/>
      <c r="I43" s="127"/>
      <c r="J43" s="127"/>
      <c r="K43" s="43"/>
      <c r="M43" s="43"/>
      <c r="N43" s="43"/>
      <c r="O43" s="43"/>
      <c r="P43" s="43"/>
      <c r="Q43" s="43"/>
      <c r="R43" s="43"/>
      <c r="S43" s="43"/>
      <c r="W43" s="69"/>
      <c r="Y43" s="69"/>
      <c r="AG43" s="128"/>
      <c r="AH43" s="128"/>
      <c r="AI43" s="128"/>
      <c r="AJ43" s="128"/>
      <c r="AK43" s="128"/>
      <c r="AL43" s="128"/>
      <c r="AO43" s="92"/>
      <c r="BL43" s="79"/>
      <c r="BM43" s="79"/>
      <c r="BN43" s="79"/>
    </row>
    <row r="44" spans="1:67" s="8" customFormat="1" ht="27.95" customHeight="1">
      <c r="A44" s="43"/>
      <c r="B44" s="127"/>
      <c r="C44" s="127"/>
      <c r="D44" s="43"/>
      <c r="E44" s="43"/>
      <c r="F44" s="43"/>
      <c r="H44" s="127"/>
      <c r="I44" s="127"/>
      <c r="J44" s="127"/>
      <c r="K44" s="43"/>
      <c r="M44" s="43"/>
      <c r="N44" s="43"/>
      <c r="O44" s="43"/>
      <c r="P44" s="43"/>
      <c r="Q44" s="43"/>
      <c r="R44" s="43"/>
      <c r="S44" s="43"/>
      <c r="AG44" s="128"/>
      <c r="AH44" s="128"/>
      <c r="AI44" s="128"/>
      <c r="AJ44" s="128"/>
      <c r="AK44" s="128"/>
      <c r="AL44" s="128"/>
      <c r="AO44" s="92"/>
      <c r="BL44" s="79"/>
      <c r="BM44" s="79"/>
      <c r="BN44" s="79"/>
    </row>
    <row r="45" spans="1:67" s="8" customFormat="1" ht="27.95" customHeight="1">
      <c r="A45" s="43"/>
      <c r="B45" s="43"/>
      <c r="C45" s="43"/>
      <c r="D45" s="70"/>
      <c r="E45" s="70"/>
      <c r="F45" s="43"/>
      <c r="H45" s="127"/>
      <c r="I45" s="127"/>
      <c r="J45" s="127"/>
      <c r="K45" s="43"/>
      <c r="M45" s="43"/>
      <c r="N45" s="43"/>
      <c r="O45" s="43"/>
      <c r="P45" s="43"/>
      <c r="Q45" s="43"/>
      <c r="R45" s="43"/>
      <c r="S45" s="43"/>
      <c r="AG45" s="125"/>
      <c r="AH45" s="125"/>
      <c r="AI45" s="125"/>
      <c r="AJ45" s="125"/>
      <c r="AK45" s="125"/>
      <c r="AL45" s="125"/>
      <c r="AO45" s="94"/>
      <c r="BL45" s="43"/>
      <c r="BM45" s="43"/>
      <c r="BN45" s="43"/>
    </row>
    <row r="46" spans="1:67" s="8" customFormat="1" ht="27.95" customHeight="1">
      <c r="A46" s="43"/>
      <c r="B46" s="43"/>
      <c r="D46" s="12"/>
      <c r="E46" s="12"/>
      <c r="H46" s="127"/>
      <c r="I46" s="127"/>
      <c r="J46" s="127"/>
      <c r="K46" s="43"/>
      <c r="M46" s="43"/>
      <c r="N46" s="43"/>
      <c r="O46" s="43"/>
      <c r="P46" s="43"/>
      <c r="Q46" s="43"/>
      <c r="R46" s="43"/>
      <c r="S46" s="43"/>
      <c r="AT46" s="39"/>
      <c r="BJ46" s="39"/>
      <c r="BK46" s="39"/>
      <c r="BL46" s="39"/>
      <c r="BM46" s="39"/>
      <c r="BN46" s="39"/>
      <c r="BO46" s="39"/>
    </row>
    <row r="47" spans="1:67" ht="15" customHeight="1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4"/>
      <c r="AQ47" s="14"/>
      <c r="AR47" s="13"/>
    </row>
    <row r="48" spans="1:67" s="8" customFormat="1" ht="18" customHeight="1">
      <c r="AK48" s="1"/>
    </row>
    <row r="49" spans="37:37" s="8" customFormat="1" ht="18" customHeight="1">
      <c r="AK49" s="11"/>
    </row>
    <row r="50" spans="37:37" s="8" customFormat="1" ht="18" customHeight="1"/>
    <row r="51" spans="37:37" s="8" customFormat="1" ht="18" customHeight="1"/>
    <row r="52" spans="37:37" s="8" customFormat="1" ht="18" customHeight="1"/>
    <row r="53" spans="37:37" s="8" customFormat="1" ht="18" customHeight="1"/>
    <row r="54" spans="37:37" s="8" customFormat="1" ht="18" customHeight="1"/>
    <row r="55" spans="37:37" s="8" customFormat="1" ht="18" customHeight="1"/>
    <row r="56" spans="37:37" s="8" customFormat="1" ht="18" customHeight="1"/>
    <row r="57" spans="37:37" s="8" customFormat="1" ht="18" customHeight="1"/>
    <row r="58" spans="37:37" s="8" customFormat="1" ht="18" customHeight="1"/>
    <row r="59" spans="37:37" s="8" customFormat="1" ht="18" customHeight="1"/>
    <row r="60" spans="37:37" s="8" customFormat="1" ht="18" customHeight="1"/>
    <row r="61" spans="37:37" s="8" customFormat="1" ht="18" customHeight="1"/>
    <row r="62" spans="37:37" s="8" customFormat="1" ht="18" customHeight="1"/>
    <row r="63" spans="37:37" s="8" customFormat="1" ht="18" customHeight="1"/>
    <row r="64" spans="37:37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8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81" s="8" customFormat="1" ht="15" customHeight="1"/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  <row r="113" spans="1:43" ht="15" customHeight="1">
      <c r="A113" s="8"/>
      <c r="B113" s="8"/>
      <c r="C113" s="8"/>
      <c r="D113" s="8"/>
      <c r="E113" s="8"/>
      <c r="AQ113" s="8"/>
    </row>
  </sheetData>
  <mergeCells count="41">
    <mergeCell ref="A17:A20"/>
    <mergeCell ref="B17:B20"/>
    <mergeCell ref="C17:C20"/>
    <mergeCell ref="D17:D20"/>
    <mergeCell ref="E17:E20"/>
    <mergeCell ref="AQ17:AQ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P17:AP20"/>
    <mergeCell ref="AA19:AE19"/>
    <mergeCell ref="Q18:U18"/>
    <mergeCell ref="V18:Z18"/>
    <mergeCell ref="AA18:AE18"/>
    <mergeCell ref="AO3:AQ4"/>
    <mergeCell ref="AO17:AO20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AN17:AN20"/>
    <mergeCell ref="AM17:AM20"/>
    <mergeCell ref="G18:K18"/>
    <mergeCell ref="L18:P18"/>
    <mergeCell ref="AG45:AL45"/>
    <mergeCell ref="AG42:AL42"/>
  </mergeCells>
  <conditionalFormatting sqref="J21:J38 O21:O38 Q21:R38 T21:T38 V21:W38 Y21:Y38 AA21:AB38 AD21:AD38 AF21:AG38 AI21:AI38 G21:H39 L21:M39">
    <cfRule type="containsText" dxfId="7" priority="41" operator="containsText" text="F">
      <formula>NOT(ISERROR(SEARCH("F",G21)))</formula>
    </cfRule>
  </conditionalFormatting>
  <conditionalFormatting sqref="J21:M21 O21:R38 T21:W38 Y21:AB38 AD21:AG38 AI21:AJ38 G21:H39 J22:K38 L22:M39">
    <cfRule type="cellIs" dxfId="6" priority="42" operator="lessThan">
      <formula>2</formula>
    </cfRule>
  </conditionalFormatting>
  <conditionalFormatting sqref="AK21:AK39">
    <cfRule type="cellIs" dxfId="5" priority="43" operator="lessThan">
      <formula>17</formula>
    </cfRule>
  </conditionalFormatting>
  <conditionalFormatting sqref="AP21:AP39">
    <cfRule type="containsText" dxfId="4" priority="113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112"/>
  <sheetViews>
    <sheetView topLeftCell="W18" workbookViewId="0">
      <selection activeCell="AP21" sqref="AP21"/>
    </sheetView>
  </sheetViews>
  <sheetFormatPr defaultColWidth="9.14453125" defaultRowHeight="15" customHeight="1"/>
  <cols>
    <col min="1" max="1" width="5.6484375" style="1" customWidth="1"/>
    <col min="2" max="2" width="11.703125" style="1" customWidth="1"/>
    <col min="3" max="3" width="11.43359375" style="1" customWidth="1"/>
    <col min="4" max="4" width="10.0859375" style="1" customWidth="1"/>
    <col min="5" max="5" width="14.2578125" style="1" customWidth="1"/>
    <col min="6" max="6" width="26.23046875" style="1" customWidth="1"/>
    <col min="7" max="36" width="6.58984375" style="1" customWidth="1"/>
    <col min="37" max="41" width="9.81640625" style="1" customWidth="1"/>
    <col min="42" max="43" width="11.97265625" style="1" customWidth="1"/>
    <col min="44" max="44" width="9.4140625" style="1" bestFit="1" customWidth="1"/>
    <col min="45" max="45" width="11.56640625" style="1" bestFit="1" customWidth="1"/>
    <col min="46" max="16384" width="9.144531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29" t="s">
        <v>107</v>
      </c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K2" s="52"/>
      <c r="AL2" s="52"/>
      <c r="AM2" s="52"/>
      <c r="AN2" s="52"/>
      <c r="AO2" s="52"/>
      <c r="AP2" s="52"/>
      <c r="AQ2" s="52"/>
    </row>
    <row r="3" spans="1:5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O3" s="132"/>
      <c r="AP3" s="132"/>
      <c r="AQ3" s="133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O4" s="134"/>
      <c r="AP4" s="134"/>
      <c r="AQ4" s="135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O5" s="85" t="s">
        <v>40</v>
      </c>
      <c r="AP5" s="85" t="s">
        <v>41</v>
      </c>
      <c r="AQ5" s="86" t="s">
        <v>42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O6" s="84">
        <v>0</v>
      </c>
      <c r="AP6" s="88">
        <v>23</v>
      </c>
      <c r="AQ6" s="87">
        <v>100</v>
      </c>
    </row>
    <row r="7" spans="1:5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O7" s="84">
        <v>0</v>
      </c>
      <c r="AP7" s="88">
        <v>12</v>
      </c>
      <c r="AQ7" s="87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O8" s="84">
        <v>0</v>
      </c>
      <c r="AP8" s="88">
        <v>35</v>
      </c>
      <c r="AQ8" s="87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0" t="s">
        <v>121</v>
      </c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N9" s="55"/>
      <c r="AO9" s="55"/>
      <c r="AR9" s="53"/>
      <c r="AS9" s="54"/>
      <c r="AT9" s="54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N10" s="56"/>
      <c r="AO10" s="56"/>
      <c r="AR10" s="57"/>
      <c r="AS10" s="57"/>
      <c r="AT10" s="57"/>
    </row>
    <row r="11" spans="1:5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N11" s="56"/>
      <c r="AO11" s="56"/>
      <c r="AR11" s="58"/>
      <c r="AS11" s="59"/>
      <c r="AT11" s="59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N12" s="56"/>
      <c r="AO12" s="56"/>
      <c r="AR12" s="58"/>
      <c r="AS12" s="59"/>
      <c r="AT12" s="59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3" t="s">
        <v>36</v>
      </c>
      <c r="B17" s="123" t="s">
        <v>45</v>
      </c>
      <c r="C17" s="123" t="s">
        <v>4</v>
      </c>
      <c r="D17" s="123" t="s">
        <v>0</v>
      </c>
      <c r="E17" s="123" t="s">
        <v>37</v>
      </c>
      <c r="F17" s="124" t="s">
        <v>5</v>
      </c>
      <c r="G17" s="124" t="s">
        <v>97</v>
      </c>
      <c r="H17" s="124"/>
      <c r="I17" s="124"/>
      <c r="J17" s="124"/>
      <c r="K17" s="124"/>
      <c r="L17" s="124" t="s">
        <v>99</v>
      </c>
      <c r="M17" s="124"/>
      <c r="N17" s="124"/>
      <c r="O17" s="124"/>
      <c r="P17" s="124"/>
      <c r="Q17" s="124" t="s">
        <v>101</v>
      </c>
      <c r="R17" s="124"/>
      <c r="S17" s="124"/>
      <c r="T17" s="124"/>
      <c r="U17" s="124"/>
      <c r="V17" s="124" t="s">
        <v>110</v>
      </c>
      <c r="W17" s="124"/>
      <c r="X17" s="124"/>
      <c r="Y17" s="124"/>
      <c r="Z17" s="124"/>
      <c r="AA17" s="124" t="s">
        <v>104</v>
      </c>
      <c r="AB17" s="124"/>
      <c r="AC17" s="124"/>
      <c r="AD17" s="124"/>
      <c r="AE17" s="124"/>
      <c r="AF17" s="124" t="s">
        <v>111</v>
      </c>
      <c r="AG17" s="124"/>
      <c r="AH17" s="124"/>
      <c r="AI17" s="124"/>
      <c r="AJ17" s="124"/>
      <c r="AK17" s="123" t="s">
        <v>112</v>
      </c>
      <c r="AL17" s="123" t="s">
        <v>116</v>
      </c>
      <c r="AM17" s="123" t="s">
        <v>113</v>
      </c>
      <c r="AN17" s="123" t="s">
        <v>115</v>
      </c>
      <c r="AO17" s="123" t="s">
        <v>58</v>
      </c>
      <c r="AP17" s="123" t="s">
        <v>3</v>
      </c>
      <c r="AQ17" s="123" t="s">
        <v>45</v>
      </c>
    </row>
    <row r="18" spans="1:45" s="8" customFormat="1" ht="51" customHeight="1">
      <c r="A18" s="123"/>
      <c r="B18" s="123"/>
      <c r="C18" s="123"/>
      <c r="D18" s="123"/>
      <c r="E18" s="123"/>
      <c r="F18" s="124"/>
      <c r="G18" s="124" t="s">
        <v>98</v>
      </c>
      <c r="H18" s="124"/>
      <c r="I18" s="124"/>
      <c r="J18" s="124"/>
      <c r="K18" s="124"/>
      <c r="L18" s="124" t="s">
        <v>100</v>
      </c>
      <c r="M18" s="124"/>
      <c r="N18" s="124"/>
      <c r="O18" s="124"/>
      <c r="P18" s="124"/>
      <c r="Q18" s="124" t="s">
        <v>102</v>
      </c>
      <c r="R18" s="124"/>
      <c r="S18" s="124"/>
      <c r="T18" s="124"/>
      <c r="U18" s="124"/>
      <c r="V18" s="124" t="s">
        <v>103</v>
      </c>
      <c r="W18" s="124"/>
      <c r="X18" s="124"/>
      <c r="Y18" s="124"/>
      <c r="Z18" s="124"/>
      <c r="AA18" s="131" t="s">
        <v>105</v>
      </c>
      <c r="AB18" s="131"/>
      <c r="AC18" s="131"/>
      <c r="AD18" s="131"/>
      <c r="AE18" s="131"/>
      <c r="AF18" s="131" t="s">
        <v>106</v>
      </c>
      <c r="AG18" s="131"/>
      <c r="AH18" s="131"/>
      <c r="AI18" s="131"/>
      <c r="AJ18" s="131"/>
      <c r="AK18" s="123"/>
      <c r="AL18" s="123"/>
      <c r="AM18" s="123"/>
      <c r="AN18" s="123"/>
      <c r="AO18" s="123"/>
      <c r="AP18" s="123"/>
      <c r="AQ18" s="123"/>
    </row>
    <row r="19" spans="1:45" s="8" customFormat="1" ht="16.5" customHeight="1">
      <c r="A19" s="123"/>
      <c r="B19" s="123"/>
      <c r="C19" s="123"/>
      <c r="D19" s="123"/>
      <c r="E19" s="123"/>
      <c r="F19" s="124"/>
      <c r="G19" s="124" t="s">
        <v>43</v>
      </c>
      <c r="H19" s="124"/>
      <c r="I19" s="124"/>
      <c r="J19" s="124"/>
      <c r="K19" s="124"/>
      <c r="L19" s="124" t="s">
        <v>114</v>
      </c>
      <c r="M19" s="124"/>
      <c r="N19" s="124"/>
      <c r="O19" s="124"/>
      <c r="P19" s="124"/>
      <c r="Q19" s="124" t="s">
        <v>43</v>
      </c>
      <c r="R19" s="124"/>
      <c r="S19" s="124"/>
      <c r="T19" s="124"/>
      <c r="U19" s="124"/>
      <c r="V19" s="124" t="s">
        <v>44</v>
      </c>
      <c r="W19" s="124"/>
      <c r="X19" s="124"/>
      <c r="Y19" s="124"/>
      <c r="Z19" s="124"/>
      <c r="AA19" s="131" t="s">
        <v>43</v>
      </c>
      <c r="AB19" s="131"/>
      <c r="AC19" s="131"/>
      <c r="AD19" s="131"/>
      <c r="AE19" s="131"/>
      <c r="AF19" s="124" t="s">
        <v>44</v>
      </c>
      <c r="AG19" s="124"/>
      <c r="AH19" s="124"/>
      <c r="AI19" s="124"/>
      <c r="AJ19" s="124"/>
      <c r="AK19" s="123"/>
      <c r="AL19" s="123"/>
      <c r="AM19" s="123"/>
      <c r="AN19" s="123"/>
      <c r="AO19" s="123"/>
      <c r="AP19" s="123"/>
      <c r="AQ19" s="123"/>
    </row>
    <row r="20" spans="1:45" s="8" customFormat="1" ht="90" customHeight="1">
      <c r="A20" s="123"/>
      <c r="B20" s="123"/>
      <c r="C20" s="123"/>
      <c r="D20" s="123"/>
      <c r="E20" s="123"/>
      <c r="F20" s="124"/>
      <c r="G20" s="90" t="s">
        <v>38</v>
      </c>
      <c r="H20" s="90" t="s">
        <v>31</v>
      </c>
      <c r="I20" s="90" t="s">
        <v>17</v>
      </c>
      <c r="J20" s="89" t="s">
        <v>1</v>
      </c>
      <c r="K20" s="89" t="s">
        <v>2</v>
      </c>
      <c r="L20" s="90" t="s">
        <v>38</v>
      </c>
      <c r="M20" s="90" t="s">
        <v>31</v>
      </c>
      <c r="N20" s="90" t="s">
        <v>17</v>
      </c>
      <c r="O20" s="89" t="s">
        <v>1</v>
      </c>
      <c r="P20" s="89" t="s">
        <v>2</v>
      </c>
      <c r="Q20" s="90" t="s">
        <v>38</v>
      </c>
      <c r="R20" s="90" t="s">
        <v>31</v>
      </c>
      <c r="S20" s="90" t="s">
        <v>17</v>
      </c>
      <c r="T20" s="89" t="s">
        <v>1</v>
      </c>
      <c r="U20" s="89" t="s">
        <v>2</v>
      </c>
      <c r="V20" s="90" t="s">
        <v>38</v>
      </c>
      <c r="W20" s="90" t="s">
        <v>31</v>
      </c>
      <c r="X20" s="90" t="s">
        <v>17</v>
      </c>
      <c r="Y20" s="89" t="s">
        <v>1</v>
      </c>
      <c r="Z20" s="89" t="s">
        <v>2</v>
      </c>
      <c r="AA20" s="90" t="s">
        <v>38</v>
      </c>
      <c r="AB20" s="90" t="s">
        <v>31</v>
      </c>
      <c r="AC20" s="90" t="s">
        <v>17</v>
      </c>
      <c r="AD20" s="89" t="s">
        <v>1</v>
      </c>
      <c r="AE20" s="89" t="s">
        <v>2</v>
      </c>
      <c r="AF20" s="90" t="s">
        <v>38</v>
      </c>
      <c r="AG20" s="90" t="s">
        <v>31</v>
      </c>
      <c r="AH20" s="90" t="s">
        <v>17</v>
      </c>
      <c r="AI20" s="89" t="s">
        <v>1</v>
      </c>
      <c r="AJ20" s="89" t="s">
        <v>2</v>
      </c>
      <c r="AK20" s="123"/>
      <c r="AL20" s="123"/>
      <c r="AM20" s="123"/>
      <c r="AN20" s="123"/>
      <c r="AO20" s="123"/>
      <c r="AP20" s="123"/>
      <c r="AQ20" s="123"/>
    </row>
    <row r="21" spans="1:45" ht="51" customHeight="1">
      <c r="A21" s="45">
        <v>19</v>
      </c>
      <c r="B21" s="81"/>
      <c r="C21" s="81"/>
      <c r="D21" s="89"/>
      <c r="E21" s="89" t="s">
        <v>77</v>
      </c>
      <c r="F21" s="82"/>
      <c r="G21" s="62">
        <f>'CSE-4201'!C35</f>
        <v>31</v>
      </c>
      <c r="H21" s="62">
        <f>'CSE-4201'!H35</f>
        <v>38</v>
      </c>
      <c r="I21" s="91">
        <f>G21+H21</f>
        <v>69</v>
      </c>
      <c r="J21" s="62" t="str">
        <f>IF(I21&gt;=80,"A+",IF(I21&gt;=75,"A",IF(I21&gt;=70,"A-",IF(I21&gt;=65,"B",IF(I21&gt;=60,"B-", IF(I21&gt;=55,"C","D"))))))</f>
        <v>B</v>
      </c>
      <c r="K21" s="62" t="str">
        <f>IF(I21&gt;=80,"4",IF(I21&gt;=75,"3.75",IF(I21&gt;=70,"3.50",IF(I21&gt;=65,"3.25",IF(I21&gt;=60,"3", IF(I21&gt;=55,"2.75","2.5"))))))</f>
        <v>3.25</v>
      </c>
      <c r="L21" s="62">
        <f>'CSE-4202'!C35</f>
        <v>31</v>
      </c>
      <c r="M21" s="62">
        <f>'CSE-4202'!D35</f>
        <v>39</v>
      </c>
      <c r="N21" s="91">
        <f>M21+L21</f>
        <v>70</v>
      </c>
      <c r="O21" s="62" t="str">
        <f>IF(N21&gt;=80,"A+",IF(N21&gt;=75,"A",IF(N21&gt;=70,"A-",IF(N21&gt;=65,"B",IF(N21&gt;=60,"B-",IF(N21&gt;=55,"C","D"))))))</f>
        <v>A-</v>
      </c>
      <c r="P21" s="62" t="str">
        <f>IF(N21&gt;=80,"4",IF(N21&gt;=75,"3.75",IF(N21&gt;=70,"3.50",IF(N21&gt;=65,"3.25",IF(N21&gt;=60,"3",IF(N21&gt;=55,"2.75","2.5"))))))</f>
        <v>3.50</v>
      </c>
      <c r="Q21" s="62">
        <f>'CSE-4213'!C35</f>
        <v>30</v>
      </c>
      <c r="R21" s="62">
        <f>'CSE-4213'!H35</f>
        <v>38.5</v>
      </c>
      <c r="S21" s="91">
        <f>R21+Q21</f>
        <v>68.5</v>
      </c>
      <c r="T21" s="62" t="str">
        <f>IF(S21&gt;=80,"A+",IF(S21&gt;=75,"A",IF(S21&gt;=70,"A-",IF(S21&gt;=65,"B",IF(S21&gt;=60,"B-",IF(S21&gt;=55,"C","D"))))))</f>
        <v>B</v>
      </c>
      <c r="U21" s="62" t="str">
        <f>IF(S21&gt;=80,"4",IF(S21&gt;=75,"3.75",IF(S21&gt;=70,"3.50",IF(S21&gt;=65,"3.25",IF(S21&gt;=60,"3",IF(S21&gt;=55,"2.75","2.5"))))))</f>
        <v>3.25</v>
      </c>
      <c r="V21" s="62">
        <f>'CSE-4214'!C35</f>
        <v>32</v>
      </c>
      <c r="W21" s="62">
        <f>'CSE-4214'!D35</f>
        <v>38</v>
      </c>
      <c r="X21" s="91">
        <f>V21+W21</f>
        <v>70</v>
      </c>
      <c r="Y21" s="62" t="str">
        <f>IF(X21&gt;=80,"A+",IF(X21&gt;=75,"A",IF(X21&gt;=70,"A-",IF(X21&gt;=65,"B",IF(X21&gt;=60,"B-",IF(X21&gt;=55,"C","D"))))))</f>
        <v>A-</v>
      </c>
      <c r="Z21" s="62" t="str">
        <f>IF(X21&gt;=80,"4",IF(X21&gt;=75,"3.75",IF(X21&gt;=70,"3.50",IF(X21&gt;=65,"3.25",IF(X21&gt;=60,"3", IF(X21&gt;=55,"2.75","2.5"))))))</f>
        <v>3.50</v>
      </c>
      <c r="AA21" s="62">
        <f>'CSE-4225'!C35</f>
        <v>27.5</v>
      </c>
      <c r="AB21" s="62">
        <f>'CSE-4225'!H35</f>
        <v>37</v>
      </c>
      <c r="AC21" s="91">
        <f>AB21+AA21</f>
        <v>64.5</v>
      </c>
      <c r="AD21" s="62" t="str">
        <f>IF(AC21&gt;=80,"A+",IF(AC21&gt;=75,"A",IF(AC21&gt;=70,"A-",IF(AC21&gt;=65,"B",IF(AC21&gt;=60,"B-",IF(AC21&gt;=55,"C","D"))))))</f>
        <v>B-</v>
      </c>
      <c r="AE21" s="62" t="str">
        <f>IF(AC21&gt;=80,"4",IF(AC21&gt;=75,"3.75",IF(AC21&gt;=70,"3.50",IF(AC21&gt;=65,"3.25",IF(AC21&gt;=60,"3", IF(AC21&gt;=55,"2.75","2.5"))))))</f>
        <v>3</v>
      </c>
      <c r="AF21" s="62">
        <f>'CSE-4226'!C35</f>
        <v>34</v>
      </c>
      <c r="AG21" s="62">
        <f>'CSE-4226'!D35</f>
        <v>38.5</v>
      </c>
      <c r="AH21" s="91">
        <f>AG21+AF21</f>
        <v>72.5</v>
      </c>
      <c r="AI21" s="62" t="str">
        <f>IF(AH21&gt;=80,"A+",IF(AH21&gt;=75,"A",IF(AH21&gt;=70,"A-",IF(AH21&gt;=65,"B",IF(AH21&gt;=60,"B-",IF(AH21&gt;=55,"C","D"))))))</f>
        <v>A-</v>
      </c>
      <c r="AJ21" s="62" t="str">
        <f>IF(AH21&gt;=80,"4",IF(AH21&gt;=75,"3.75",IF(AH21&gt;=70,"3.50",IF(AH21&gt;=65,"3.25",IF(AH21&gt;=60,"3", IF(AH21&gt;=55,"2.75","2.5"))))))</f>
        <v>3.50</v>
      </c>
      <c r="AK21" s="63">
        <v>18</v>
      </c>
      <c r="AL21" s="63">
        <v>18</v>
      </c>
      <c r="AM21" s="91">
        <f>K21*3+P21*6+U21*3+Z21*1.5+AE21*3+AJ21*1.5</f>
        <v>60</v>
      </c>
      <c r="AN21" s="91">
        <f>(K21*3+P21*6+U21*3+Z21*1.5+AE21*3+AJ21*1.5)/18</f>
        <v>3.3333333333333335</v>
      </c>
      <c r="AO21" s="91">
        <f>(K21*3+P21*6+U21*3+Z21*1.5+AE21*3+AJ21*1.5)/18</f>
        <v>3.3333333333333335</v>
      </c>
      <c r="AP21" s="64" t="s">
        <v>125</v>
      </c>
      <c r="AQ21" s="89"/>
      <c r="AR21" s="105"/>
      <c r="AS21" s="8"/>
    </row>
    <row r="22" spans="1:45" ht="51" customHeight="1">
      <c r="A22" s="89">
        <v>20</v>
      </c>
      <c r="B22" s="81"/>
      <c r="C22" s="81"/>
      <c r="D22" s="89"/>
      <c r="E22" s="89" t="s">
        <v>78</v>
      </c>
      <c r="F22" s="82"/>
      <c r="G22" s="62">
        <f>'CSE-4201'!C36</f>
        <v>33.5</v>
      </c>
      <c r="H22" s="62">
        <f>'CSE-4201'!H36</f>
        <v>42.5</v>
      </c>
      <c r="I22" s="91">
        <f t="shared" ref="I22:I37" si="0">G22+H22</f>
        <v>76</v>
      </c>
      <c r="J22" s="62" t="str">
        <f t="shared" ref="J22:J37" si="1">IF(I22&gt;=80,"A+",IF(I22&gt;=75,"A",IF(I22&gt;=70,"A-",IF(I22&gt;=65,"B",IF(I22&gt;=60,"B-", IF(I22&gt;=55,"C","D"))))))</f>
        <v>A</v>
      </c>
      <c r="K22" s="62" t="str">
        <f t="shared" ref="K22:K37" si="2">IF(I22&gt;=80,"4",IF(I22&gt;=75,"3.75",IF(I22&gt;=70,"3.50",IF(I22&gt;=65,"3.25",IF(I22&gt;=60,"3", IF(I22&gt;=55,"2.75","2.5"))))))</f>
        <v>3.75</v>
      </c>
      <c r="L22" s="62">
        <f>'CSE-4202'!C36</f>
        <v>36</v>
      </c>
      <c r="M22" s="62">
        <f>'CSE-4202'!D36</f>
        <v>34</v>
      </c>
      <c r="N22" s="91">
        <f t="shared" ref="N22:N37" si="3">M22+L22</f>
        <v>70</v>
      </c>
      <c r="O22" s="62" t="str">
        <f t="shared" ref="O22:O37" si="4">IF(N22&gt;=80,"A+",IF(N22&gt;=75,"A",IF(N22&gt;=70,"A-",IF(N22&gt;=65,"B",IF(N22&gt;=60,"B-",IF(N22&gt;=55,"C","D"))))))</f>
        <v>A-</v>
      </c>
      <c r="P22" s="62" t="str">
        <f t="shared" ref="P22:P37" si="5">IF(N22&gt;=80,"4",IF(N22&gt;=75,"3.75",IF(N22&gt;=70,"3.50",IF(N22&gt;=65,"3.25",IF(N22&gt;=60,"3",IF(N22&gt;=55,"2.75","2.5"))))))</f>
        <v>3.50</v>
      </c>
      <c r="Q22" s="62">
        <f>'CSE-4213'!C36</f>
        <v>34.75</v>
      </c>
      <c r="R22" s="62">
        <f>'CSE-4213'!H36</f>
        <v>41</v>
      </c>
      <c r="S22" s="91">
        <f t="shared" ref="S22:S37" si="6">R22+Q22</f>
        <v>75.75</v>
      </c>
      <c r="T22" s="62" t="str">
        <f t="shared" ref="T22:T37" si="7">IF(S22&gt;=80,"A+",IF(S22&gt;=75,"A",IF(S22&gt;=70,"A-",IF(S22&gt;=65,"B",IF(S22&gt;=60,"B-",IF(S22&gt;=55,"C","D"))))))</f>
        <v>A</v>
      </c>
      <c r="U22" s="62" t="str">
        <f t="shared" ref="U22:U37" si="8">IF(S22&gt;=80,"4",IF(S22&gt;=75,"3.75",IF(S22&gt;=70,"3.50",IF(S22&gt;=65,"3.25",IF(S22&gt;=60,"3",IF(S22&gt;=55,"2.75","2.5"))))))</f>
        <v>3.75</v>
      </c>
      <c r="V22" s="62">
        <f>'CSE-4214'!C36</f>
        <v>34.5</v>
      </c>
      <c r="W22" s="62">
        <f>'CSE-4214'!D36</f>
        <v>42.5</v>
      </c>
      <c r="X22" s="91">
        <f t="shared" ref="X22:X37" si="9">V22+W22</f>
        <v>77</v>
      </c>
      <c r="Y22" s="62" t="str">
        <f t="shared" ref="Y22:Y37" si="10">IF(X22&gt;=80,"A+",IF(X22&gt;=75,"A",IF(X22&gt;=70,"A-",IF(X22&gt;=65,"B",IF(X22&gt;=60,"B-",IF(X22&gt;=55,"C","D"))))))</f>
        <v>A</v>
      </c>
      <c r="Z22" s="62" t="str">
        <f t="shared" ref="Z22:Z37" si="11">IF(X22&gt;=80,"4",IF(X22&gt;=75,"3.75",IF(X22&gt;=70,"3.50",IF(X22&gt;=65,"3.25",IF(X22&gt;=60,"3", IF(X22&gt;=55,"2.75","2.5"))))))</f>
        <v>3.75</v>
      </c>
      <c r="AA22" s="62">
        <f>'CSE-4225'!C36</f>
        <v>32.5</v>
      </c>
      <c r="AB22" s="62">
        <f>'CSE-4225'!H36</f>
        <v>43.5</v>
      </c>
      <c r="AC22" s="91">
        <f t="shared" ref="AC22:AC37" si="12">AB22+AA22</f>
        <v>76</v>
      </c>
      <c r="AD22" s="62" t="str">
        <f t="shared" ref="AD22:AD37" si="13">IF(AC22&gt;=80,"A+",IF(AC22&gt;=75,"A",IF(AC22&gt;=70,"A-",IF(AC22&gt;=65,"B",IF(AC22&gt;=60,"B-",IF(AC22&gt;=55,"C","D"))))))</f>
        <v>A</v>
      </c>
      <c r="AE22" s="62" t="str">
        <f t="shared" ref="AE22:AE37" si="14">IF(AC22&gt;=80,"4",IF(AC22&gt;=75,"3.75",IF(AC22&gt;=70,"3.50",IF(AC22&gt;=65,"3.25",IF(AC22&gt;=60,"3", IF(AC22&gt;=55,"2.75","2.5"))))))</f>
        <v>3.75</v>
      </c>
      <c r="AF22" s="62">
        <f>'CSE-4226'!C36</f>
        <v>34</v>
      </c>
      <c r="AG22" s="62">
        <f>'CSE-4226'!D36</f>
        <v>43.5</v>
      </c>
      <c r="AH22" s="91">
        <f t="shared" ref="AH22:AH37" si="15">AG22+AF22</f>
        <v>77.5</v>
      </c>
      <c r="AI22" s="62" t="str">
        <f t="shared" ref="AI22:AI37" si="16">IF(AH22&gt;=80,"A+",IF(AH22&gt;=75,"A",IF(AH22&gt;=70,"A-",IF(AH22&gt;=65,"B",IF(AH22&gt;=60,"B-",IF(AH22&gt;=55,"C","D"))))))</f>
        <v>A</v>
      </c>
      <c r="AJ22" s="62" t="str">
        <f t="shared" ref="AJ22:AJ37" si="17">IF(AH22&gt;=80,"4",IF(AH22&gt;=75,"3.75",IF(AH22&gt;=70,"3.50",IF(AH22&gt;=65,"3.25",IF(AH22&gt;=60,"3", IF(AH22&gt;=55,"2.75","2.5"))))))</f>
        <v>3.75</v>
      </c>
      <c r="AK22" s="63">
        <v>18</v>
      </c>
      <c r="AL22" s="63">
        <v>18</v>
      </c>
      <c r="AM22" s="91">
        <f t="shared" ref="AM22:AM38" si="18">K22*3+P22*6+U22*3+Z22*1.5+AE22*3+AJ22*1.5</f>
        <v>66</v>
      </c>
      <c r="AN22" s="91">
        <f t="shared" ref="AN22:AN38" si="19">(K22*3+P22*6+U22*3+Z22*1.5+AE22*3+AJ22*1.5)/18</f>
        <v>3.6666666666666665</v>
      </c>
      <c r="AO22" s="91">
        <f t="shared" ref="AO22:AO38" si="20">(K22*3+P22*6+U22*3+Z22*1.5+AE22*3+AJ22*1.5)/18</f>
        <v>3.6666666666666665</v>
      </c>
      <c r="AP22" s="64" t="s">
        <v>125</v>
      </c>
      <c r="AQ22" s="89"/>
      <c r="AR22" s="105"/>
      <c r="AS22" s="8"/>
    </row>
    <row r="23" spans="1:45" ht="51" customHeight="1">
      <c r="A23" s="45">
        <v>21</v>
      </c>
      <c r="B23" s="81"/>
      <c r="C23" s="81"/>
      <c r="D23" s="89"/>
      <c r="E23" s="89" t="s">
        <v>79</v>
      </c>
      <c r="F23" s="82"/>
      <c r="G23" s="62">
        <f>'CSE-4201'!C37</f>
        <v>31</v>
      </c>
      <c r="H23" s="62">
        <f>'CSE-4201'!H37</f>
        <v>42</v>
      </c>
      <c r="I23" s="91">
        <f t="shared" si="0"/>
        <v>73</v>
      </c>
      <c r="J23" s="62" t="str">
        <f t="shared" si="1"/>
        <v>A-</v>
      </c>
      <c r="K23" s="62" t="str">
        <f t="shared" si="2"/>
        <v>3.50</v>
      </c>
      <c r="L23" s="62">
        <f>'CSE-4202'!C37</f>
        <v>31</v>
      </c>
      <c r="M23" s="62">
        <f>'CSE-4202'!D37</f>
        <v>32</v>
      </c>
      <c r="N23" s="91">
        <f t="shared" si="3"/>
        <v>63</v>
      </c>
      <c r="O23" s="62" t="str">
        <f t="shared" si="4"/>
        <v>B-</v>
      </c>
      <c r="P23" s="62" t="str">
        <f t="shared" si="5"/>
        <v>3</v>
      </c>
      <c r="Q23" s="62">
        <f>'CSE-4213'!C37</f>
        <v>32</v>
      </c>
      <c r="R23" s="62">
        <f>'CSE-4213'!H37</f>
        <v>41</v>
      </c>
      <c r="S23" s="91">
        <f t="shared" si="6"/>
        <v>73</v>
      </c>
      <c r="T23" s="62" t="str">
        <f t="shared" si="7"/>
        <v>A-</v>
      </c>
      <c r="U23" s="62" t="str">
        <f t="shared" si="8"/>
        <v>3.50</v>
      </c>
      <c r="V23" s="62">
        <f>'CSE-4214'!C37</f>
        <v>34.5</v>
      </c>
      <c r="W23" s="62">
        <f>'CSE-4214'!D37</f>
        <v>40.5</v>
      </c>
      <c r="X23" s="91">
        <f t="shared" si="9"/>
        <v>75</v>
      </c>
      <c r="Y23" s="62" t="str">
        <f t="shared" si="10"/>
        <v>A</v>
      </c>
      <c r="Z23" s="62" t="str">
        <f t="shared" si="11"/>
        <v>3.75</v>
      </c>
      <c r="AA23" s="62">
        <f>'CSE-4225'!C37</f>
        <v>29.5</v>
      </c>
      <c r="AB23" s="62">
        <f>'CSE-4225'!H37</f>
        <v>41.5</v>
      </c>
      <c r="AC23" s="91">
        <f t="shared" si="12"/>
        <v>71</v>
      </c>
      <c r="AD23" s="62" t="str">
        <f t="shared" si="13"/>
        <v>A-</v>
      </c>
      <c r="AE23" s="62" t="str">
        <f t="shared" si="14"/>
        <v>3.50</v>
      </c>
      <c r="AF23" s="62">
        <f>'CSE-4226'!C37</f>
        <v>31</v>
      </c>
      <c r="AG23" s="62">
        <f>'CSE-4226'!D37</f>
        <v>40</v>
      </c>
      <c r="AH23" s="91">
        <f t="shared" si="15"/>
        <v>71</v>
      </c>
      <c r="AI23" s="62" t="str">
        <f t="shared" si="16"/>
        <v>A-</v>
      </c>
      <c r="AJ23" s="62" t="str">
        <f t="shared" si="17"/>
        <v>3.50</v>
      </c>
      <c r="AK23" s="63">
        <v>18</v>
      </c>
      <c r="AL23" s="63">
        <v>18</v>
      </c>
      <c r="AM23" s="91">
        <f t="shared" si="18"/>
        <v>60.375</v>
      </c>
      <c r="AN23" s="91">
        <f t="shared" si="19"/>
        <v>3.3541666666666665</v>
      </c>
      <c r="AO23" s="91">
        <f t="shared" si="20"/>
        <v>3.3541666666666665</v>
      </c>
      <c r="AP23" s="64" t="s">
        <v>125</v>
      </c>
      <c r="AQ23" s="89"/>
      <c r="AR23" s="105"/>
      <c r="AS23" s="8"/>
    </row>
    <row r="24" spans="1:45" ht="51" customHeight="1">
      <c r="A24" s="89">
        <v>22</v>
      </c>
      <c r="B24" s="81"/>
      <c r="C24" s="81"/>
      <c r="D24" s="89"/>
      <c r="E24" s="89" t="s">
        <v>80</v>
      </c>
      <c r="F24" s="82"/>
      <c r="G24" s="62">
        <f>'CSE-4201'!C38</f>
        <v>34.5</v>
      </c>
      <c r="H24" s="62">
        <f>'CSE-4201'!H38</f>
        <v>34</v>
      </c>
      <c r="I24" s="91">
        <f t="shared" si="0"/>
        <v>68.5</v>
      </c>
      <c r="J24" s="62" t="str">
        <f t="shared" si="1"/>
        <v>B</v>
      </c>
      <c r="K24" s="62" t="str">
        <f t="shared" si="2"/>
        <v>3.25</v>
      </c>
      <c r="L24" s="62">
        <f>'CSE-4202'!C38</f>
        <v>36</v>
      </c>
      <c r="M24" s="62">
        <f>'CSE-4202'!D38</f>
        <v>40</v>
      </c>
      <c r="N24" s="91">
        <f t="shared" si="3"/>
        <v>76</v>
      </c>
      <c r="O24" s="62" t="str">
        <f t="shared" si="4"/>
        <v>A</v>
      </c>
      <c r="P24" s="62" t="str">
        <f t="shared" si="5"/>
        <v>3.75</v>
      </c>
      <c r="Q24" s="62">
        <f>'CSE-4213'!C38</f>
        <v>33.75</v>
      </c>
      <c r="R24" s="62">
        <f>'CSE-4213'!H38</f>
        <v>41.5</v>
      </c>
      <c r="S24" s="91">
        <f t="shared" si="6"/>
        <v>75.25</v>
      </c>
      <c r="T24" s="62" t="str">
        <f t="shared" si="7"/>
        <v>A</v>
      </c>
      <c r="U24" s="62" t="str">
        <f t="shared" si="8"/>
        <v>3.75</v>
      </c>
      <c r="V24" s="62">
        <f>'CSE-4214'!C38</f>
        <v>34</v>
      </c>
      <c r="W24" s="62">
        <f>'CSE-4214'!D38</f>
        <v>42</v>
      </c>
      <c r="X24" s="91">
        <f t="shared" si="9"/>
        <v>76</v>
      </c>
      <c r="Y24" s="62" t="str">
        <f t="shared" si="10"/>
        <v>A</v>
      </c>
      <c r="Z24" s="62" t="str">
        <f t="shared" si="11"/>
        <v>3.75</v>
      </c>
      <c r="AA24" s="62">
        <f>'CSE-4225'!C38</f>
        <v>31</v>
      </c>
      <c r="AB24" s="62">
        <f>'CSE-4225'!H38</f>
        <v>39.5</v>
      </c>
      <c r="AC24" s="91">
        <f t="shared" si="12"/>
        <v>70.5</v>
      </c>
      <c r="AD24" s="62" t="str">
        <f t="shared" si="13"/>
        <v>A-</v>
      </c>
      <c r="AE24" s="62" t="str">
        <f t="shared" si="14"/>
        <v>3.50</v>
      </c>
      <c r="AF24" s="62">
        <f>'CSE-4226'!C38</f>
        <v>34</v>
      </c>
      <c r="AG24" s="62">
        <f>'CSE-4226'!D38</f>
        <v>43.5</v>
      </c>
      <c r="AH24" s="91">
        <f t="shared" si="15"/>
        <v>77.5</v>
      </c>
      <c r="AI24" s="62" t="str">
        <f t="shared" si="16"/>
        <v>A</v>
      </c>
      <c r="AJ24" s="62" t="str">
        <f t="shared" si="17"/>
        <v>3.75</v>
      </c>
      <c r="AK24" s="63">
        <v>18</v>
      </c>
      <c r="AL24" s="63">
        <v>18</v>
      </c>
      <c r="AM24" s="91">
        <f t="shared" si="18"/>
        <v>65.25</v>
      </c>
      <c r="AN24" s="91">
        <f t="shared" si="19"/>
        <v>3.625</v>
      </c>
      <c r="AO24" s="91">
        <f t="shared" si="20"/>
        <v>3.625</v>
      </c>
      <c r="AP24" s="64" t="s">
        <v>125</v>
      </c>
      <c r="AQ24" s="89"/>
      <c r="AR24" s="105"/>
      <c r="AS24" s="8"/>
    </row>
    <row r="25" spans="1:45" ht="51" customHeight="1">
      <c r="A25" s="45">
        <v>23</v>
      </c>
      <c r="B25" s="81"/>
      <c r="C25" s="81"/>
      <c r="D25" s="89"/>
      <c r="E25" s="89" t="s">
        <v>81</v>
      </c>
      <c r="F25" s="82"/>
      <c r="G25" s="62">
        <f>'CSE-4201'!C39</f>
        <v>34</v>
      </c>
      <c r="H25" s="62">
        <f>'CSE-4201'!H39</f>
        <v>40</v>
      </c>
      <c r="I25" s="91">
        <f t="shared" si="0"/>
        <v>74</v>
      </c>
      <c r="J25" s="62" t="str">
        <f t="shared" si="1"/>
        <v>A-</v>
      </c>
      <c r="K25" s="62" t="str">
        <f t="shared" si="2"/>
        <v>3.50</v>
      </c>
      <c r="L25" s="62">
        <f>'CSE-4202'!C39</f>
        <v>36</v>
      </c>
      <c r="M25" s="62">
        <f>'CSE-4202'!D39</f>
        <v>45.5</v>
      </c>
      <c r="N25" s="91">
        <f t="shared" si="3"/>
        <v>81.5</v>
      </c>
      <c r="O25" s="62" t="str">
        <f t="shared" si="4"/>
        <v>A+</v>
      </c>
      <c r="P25" s="62" t="str">
        <f t="shared" si="5"/>
        <v>4</v>
      </c>
      <c r="Q25" s="62">
        <f>'CSE-4213'!C39</f>
        <v>34.25</v>
      </c>
      <c r="R25" s="62">
        <f>'CSE-4213'!H39</f>
        <v>45</v>
      </c>
      <c r="S25" s="91">
        <f t="shared" si="6"/>
        <v>79.25</v>
      </c>
      <c r="T25" s="62" t="str">
        <f t="shared" si="7"/>
        <v>A</v>
      </c>
      <c r="U25" s="62" t="str">
        <f t="shared" si="8"/>
        <v>3.75</v>
      </c>
      <c r="V25" s="62">
        <f>'CSE-4214'!C39</f>
        <v>34.5</v>
      </c>
      <c r="W25" s="62">
        <f>'CSE-4214'!D39</f>
        <v>46.5</v>
      </c>
      <c r="X25" s="91">
        <f t="shared" si="9"/>
        <v>81</v>
      </c>
      <c r="Y25" s="62" t="str">
        <f t="shared" si="10"/>
        <v>A+</v>
      </c>
      <c r="Z25" s="62" t="str">
        <f t="shared" si="11"/>
        <v>4</v>
      </c>
      <c r="AA25" s="62">
        <f>'CSE-4225'!C39</f>
        <v>32.5</v>
      </c>
      <c r="AB25" s="62">
        <f>'CSE-4225'!H39</f>
        <v>43.5</v>
      </c>
      <c r="AC25" s="91">
        <f t="shared" si="12"/>
        <v>76</v>
      </c>
      <c r="AD25" s="62" t="str">
        <f t="shared" si="13"/>
        <v>A</v>
      </c>
      <c r="AE25" s="62" t="str">
        <f t="shared" si="14"/>
        <v>3.75</v>
      </c>
      <c r="AF25" s="62">
        <f>'CSE-4226'!C39</f>
        <v>35</v>
      </c>
      <c r="AG25" s="62">
        <f>'CSE-4226'!D39</f>
        <v>48</v>
      </c>
      <c r="AH25" s="91">
        <f t="shared" si="15"/>
        <v>83</v>
      </c>
      <c r="AI25" s="62" t="str">
        <f t="shared" si="16"/>
        <v>A+</v>
      </c>
      <c r="AJ25" s="62" t="str">
        <f t="shared" si="17"/>
        <v>4</v>
      </c>
      <c r="AK25" s="63">
        <v>18</v>
      </c>
      <c r="AL25" s="63">
        <v>18</v>
      </c>
      <c r="AM25" s="91">
        <f t="shared" si="18"/>
        <v>69</v>
      </c>
      <c r="AN25" s="91">
        <f t="shared" si="19"/>
        <v>3.8333333333333335</v>
      </c>
      <c r="AO25" s="91">
        <f t="shared" si="20"/>
        <v>3.8333333333333335</v>
      </c>
      <c r="AP25" s="64" t="s">
        <v>125</v>
      </c>
      <c r="AQ25" s="89"/>
      <c r="AR25" s="105"/>
      <c r="AS25" s="8"/>
    </row>
    <row r="26" spans="1:45" ht="51" customHeight="1">
      <c r="A26" s="89">
        <v>24</v>
      </c>
      <c r="B26" s="81"/>
      <c r="C26" s="81"/>
      <c r="D26" s="89"/>
      <c r="E26" s="89" t="s">
        <v>82</v>
      </c>
      <c r="F26" s="82"/>
      <c r="G26" s="62">
        <f>'CSE-4201'!C40</f>
        <v>34</v>
      </c>
      <c r="H26" s="62">
        <f>'CSE-4201'!H40</f>
        <v>46</v>
      </c>
      <c r="I26" s="91">
        <f t="shared" si="0"/>
        <v>80</v>
      </c>
      <c r="J26" s="62" t="str">
        <f t="shared" si="1"/>
        <v>A+</v>
      </c>
      <c r="K26" s="62" t="str">
        <f t="shared" si="2"/>
        <v>4</v>
      </c>
      <c r="L26" s="62">
        <f>'CSE-4202'!C40</f>
        <v>35</v>
      </c>
      <c r="M26" s="62">
        <f>'CSE-4202'!D40</f>
        <v>45</v>
      </c>
      <c r="N26" s="91">
        <f t="shared" si="3"/>
        <v>80</v>
      </c>
      <c r="O26" s="62" t="str">
        <f t="shared" si="4"/>
        <v>A+</v>
      </c>
      <c r="P26" s="62" t="str">
        <f t="shared" si="5"/>
        <v>4</v>
      </c>
      <c r="Q26" s="62">
        <f>'CSE-4213'!C40</f>
        <v>33.25</v>
      </c>
      <c r="R26" s="62">
        <f>'CSE-4213'!H40</f>
        <v>44.5</v>
      </c>
      <c r="S26" s="91">
        <f t="shared" si="6"/>
        <v>77.75</v>
      </c>
      <c r="T26" s="62" t="str">
        <f t="shared" si="7"/>
        <v>A</v>
      </c>
      <c r="U26" s="62" t="str">
        <f t="shared" si="8"/>
        <v>3.75</v>
      </c>
      <c r="V26" s="62">
        <f>'CSE-4214'!C40</f>
        <v>34.5</v>
      </c>
      <c r="W26" s="62">
        <f>'CSE-4214'!D40</f>
        <v>42.5</v>
      </c>
      <c r="X26" s="91">
        <f t="shared" si="9"/>
        <v>77</v>
      </c>
      <c r="Y26" s="62" t="str">
        <f t="shared" si="10"/>
        <v>A</v>
      </c>
      <c r="Z26" s="62" t="str">
        <f t="shared" si="11"/>
        <v>3.75</v>
      </c>
      <c r="AA26" s="62">
        <f>'CSE-4225'!C40</f>
        <v>31.5</v>
      </c>
      <c r="AB26" s="62">
        <f>'CSE-4225'!H40</f>
        <v>44</v>
      </c>
      <c r="AC26" s="91">
        <f t="shared" si="12"/>
        <v>75.5</v>
      </c>
      <c r="AD26" s="62" t="str">
        <f t="shared" si="13"/>
        <v>A</v>
      </c>
      <c r="AE26" s="62" t="str">
        <f t="shared" si="14"/>
        <v>3.75</v>
      </c>
      <c r="AF26" s="62">
        <f>'CSE-4226'!C40</f>
        <v>33</v>
      </c>
      <c r="AG26" s="62">
        <f>'CSE-4226'!D40</f>
        <v>44</v>
      </c>
      <c r="AH26" s="91">
        <f t="shared" si="15"/>
        <v>77</v>
      </c>
      <c r="AI26" s="62" t="str">
        <f t="shared" si="16"/>
        <v>A</v>
      </c>
      <c r="AJ26" s="62" t="str">
        <f t="shared" si="17"/>
        <v>3.75</v>
      </c>
      <c r="AK26" s="63">
        <v>18</v>
      </c>
      <c r="AL26" s="63">
        <v>18</v>
      </c>
      <c r="AM26" s="91">
        <f t="shared" si="18"/>
        <v>69.75</v>
      </c>
      <c r="AN26" s="91">
        <f t="shared" si="19"/>
        <v>3.875</v>
      </c>
      <c r="AO26" s="91">
        <f t="shared" si="20"/>
        <v>3.875</v>
      </c>
      <c r="AP26" s="64" t="s">
        <v>125</v>
      </c>
      <c r="AQ26" s="89"/>
      <c r="AR26" s="105"/>
      <c r="AS26" s="8"/>
    </row>
    <row r="27" spans="1:45" ht="51" customHeight="1">
      <c r="A27" s="45">
        <v>25</v>
      </c>
      <c r="B27" s="81"/>
      <c r="C27" s="81"/>
      <c r="D27" s="89"/>
      <c r="E27" s="89" t="s">
        <v>83</v>
      </c>
      <c r="F27" s="82"/>
      <c r="G27" s="62">
        <f>'CSE-4201'!C41</f>
        <v>31</v>
      </c>
      <c r="H27" s="62">
        <f>'CSE-4201'!H41</f>
        <v>28</v>
      </c>
      <c r="I27" s="91">
        <f t="shared" si="0"/>
        <v>59</v>
      </c>
      <c r="J27" s="62" t="str">
        <f t="shared" si="1"/>
        <v>C</v>
      </c>
      <c r="K27" s="62" t="str">
        <f t="shared" si="2"/>
        <v>2.75</v>
      </c>
      <c r="L27" s="62">
        <f>'CSE-4202'!C41</f>
        <v>30</v>
      </c>
      <c r="M27" s="62">
        <f>'CSE-4202'!D41</f>
        <v>40</v>
      </c>
      <c r="N27" s="91">
        <f t="shared" si="3"/>
        <v>70</v>
      </c>
      <c r="O27" s="62" t="str">
        <f t="shared" si="4"/>
        <v>A-</v>
      </c>
      <c r="P27" s="62" t="str">
        <f t="shared" si="5"/>
        <v>3.50</v>
      </c>
      <c r="Q27" s="62">
        <f>'CSE-4213'!C41</f>
        <v>29.25</v>
      </c>
      <c r="R27" s="62">
        <f>'CSE-4213'!H41</f>
        <v>34.5</v>
      </c>
      <c r="S27" s="91">
        <f t="shared" si="6"/>
        <v>63.75</v>
      </c>
      <c r="T27" s="62" t="str">
        <f t="shared" si="7"/>
        <v>B-</v>
      </c>
      <c r="U27" s="62" t="str">
        <f t="shared" si="8"/>
        <v>3</v>
      </c>
      <c r="V27" s="62">
        <f>'CSE-4214'!C41</f>
        <v>32.5</v>
      </c>
      <c r="W27" s="62">
        <f>'CSE-4214'!D41</f>
        <v>39.5</v>
      </c>
      <c r="X27" s="91">
        <f t="shared" si="9"/>
        <v>72</v>
      </c>
      <c r="Y27" s="62" t="str">
        <f t="shared" si="10"/>
        <v>A-</v>
      </c>
      <c r="Z27" s="62" t="str">
        <f t="shared" si="11"/>
        <v>3.50</v>
      </c>
      <c r="AA27" s="62">
        <f>'CSE-4225'!C41</f>
        <v>28</v>
      </c>
      <c r="AB27" s="62">
        <f>'CSE-4225'!H41</f>
        <v>39.5</v>
      </c>
      <c r="AC27" s="91">
        <f t="shared" si="12"/>
        <v>67.5</v>
      </c>
      <c r="AD27" s="62" t="str">
        <f t="shared" si="13"/>
        <v>B</v>
      </c>
      <c r="AE27" s="62" t="str">
        <f t="shared" si="14"/>
        <v>3.25</v>
      </c>
      <c r="AF27" s="62">
        <f>'CSE-4226'!C41</f>
        <v>33</v>
      </c>
      <c r="AG27" s="62">
        <f>'CSE-4226'!D41</f>
        <v>39</v>
      </c>
      <c r="AH27" s="91">
        <f t="shared" si="15"/>
        <v>72</v>
      </c>
      <c r="AI27" s="62" t="str">
        <f t="shared" si="16"/>
        <v>A-</v>
      </c>
      <c r="AJ27" s="62" t="str">
        <f t="shared" si="17"/>
        <v>3.50</v>
      </c>
      <c r="AK27" s="63">
        <v>18</v>
      </c>
      <c r="AL27" s="63">
        <v>18</v>
      </c>
      <c r="AM27" s="91">
        <f t="shared" si="18"/>
        <v>58.5</v>
      </c>
      <c r="AN27" s="91">
        <f t="shared" si="19"/>
        <v>3.25</v>
      </c>
      <c r="AO27" s="91">
        <f t="shared" si="20"/>
        <v>3.25</v>
      </c>
      <c r="AP27" s="64" t="s">
        <v>125</v>
      </c>
      <c r="AQ27" s="89"/>
      <c r="AR27" s="105"/>
      <c r="AS27" s="8"/>
    </row>
    <row r="28" spans="1:45" ht="51" customHeight="1">
      <c r="A28" s="89">
        <v>26</v>
      </c>
      <c r="B28" s="81"/>
      <c r="C28" s="81"/>
      <c r="D28" s="89"/>
      <c r="E28" s="89" t="s">
        <v>84</v>
      </c>
      <c r="F28" s="82"/>
      <c r="G28" s="62">
        <f>'CSE-4201'!C42</f>
        <v>34</v>
      </c>
      <c r="H28" s="62">
        <f>'CSE-4201'!H42</f>
        <v>39.5</v>
      </c>
      <c r="I28" s="91">
        <f t="shared" si="0"/>
        <v>73.5</v>
      </c>
      <c r="J28" s="62" t="str">
        <f t="shared" si="1"/>
        <v>A-</v>
      </c>
      <c r="K28" s="62" t="str">
        <f t="shared" si="2"/>
        <v>3.50</v>
      </c>
      <c r="L28" s="62">
        <f>'CSE-4202'!C42</f>
        <v>35</v>
      </c>
      <c r="M28" s="62">
        <f>'CSE-4202'!D42</f>
        <v>35</v>
      </c>
      <c r="N28" s="91">
        <f t="shared" si="3"/>
        <v>70</v>
      </c>
      <c r="O28" s="62" t="str">
        <f t="shared" si="4"/>
        <v>A-</v>
      </c>
      <c r="P28" s="62" t="str">
        <f t="shared" si="5"/>
        <v>3.50</v>
      </c>
      <c r="Q28" s="62">
        <f>'CSE-4213'!C42</f>
        <v>32.5</v>
      </c>
      <c r="R28" s="62">
        <f>'CSE-4213'!H42</f>
        <v>43.5</v>
      </c>
      <c r="S28" s="91">
        <f t="shared" si="6"/>
        <v>76</v>
      </c>
      <c r="T28" s="62" t="str">
        <f t="shared" si="7"/>
        <v>A</v>
      </c>
      <c r="U28" s="62" t="str">
        <f t="shared" si="8"/>
        <v>3.75</v>
      </c>
      <c r="V28" s="62">
        <f>'CSE-4214'!C42</f>
        <v>34</v>
      </c>
      <c r="W28" s="62">
        <f>'CSE-4214'!D42</f>
        <v>42</v>
      </c>
      <c r="X28" s="91">
        <f t="shared" si="9"/>
        <v>76</v>
      </c>
      <c r="Y28" s="62" t="str">
        <f t="shared" si="10"/>
        <v>A</v>
      </c>
      <c r="Z28" s="62" t="str">
        <f t="shared" si="11"/>
        <v>3.75</v>
      </c>
      <c r="AA28" s="62">
        <f>'CSE-4225'!C42</f>
        <v>32</v>
      </c>
      <c r="AB28" s="62">
        <f>'CSE-4225'!H42</f>
        <v>40</v>
      </c>
      <c r="AC28" s="91">
        <f t="shared" si="12"/>
        <v>72</v>
      </c>
      <c r="AD28" s="62" t="str">
        <f t="shared" si="13"/>
        <v>A-</v>
      </c>
      <c r="AE28" s="62" t="str">
        <f t="shared" si="14"/>
        <v>3.50</v>
      </c>
      <c r="AF28" s="62">
        <f>'CSE-4226'!C42</f>
        <v>33</v>
      </c>
      <c r="AG28" s="62">
        <f>'CSE-4226'!D42</f>
        <v>40.5</v>
      </c>
      <c r="AH28" s="91">
        <f t="shared" si="15"/>
        <v>73.5</v>
      </c>
      <c r="AI28" s="62" t="str">
        <f t="shared" si="16"/>
        <v>A-</v>
      </c>
      <c r="AJ28" s="62" t="str">
        <f t="shared" si="17"/>
        <v>3.50</v>
      </c>
      <c r="AK28" s="63">
        <v>18</v>
      </c>
      <c r="AL28" s="63">
        <v>18</v>
      </c>
      <c r="AM28" s="91">
        <f t="shared" si="18"/>
        <v>64.125</v>
      </c>
      <c r="AN28" s="91">
        <f t="shared" si="19"/>
        <v>3.5625</v>
      </c>
      <c r="AO28" s="91">
        <f t="shared" si="20"/>
        <v>3.5625</v>
      </c>
      <c r="AP28" s="64" t="s">
        <v>125</v>
      </c>
      <c r="AQ28" s="89"/>
      <c r="AR28" s="105"/>
      <c r="AS28" s="8"/>
    </row>
    <row r="29" spans="1:45" ht="51" customHeight="1">
      <c r="A29" s="45">
        <v>27</v>
      </c>
      <c r="B29" s="81"/>
      <c r="C29" s="81"/>
      <c r="D29" s="89"/>
      <c r="E29" s="89" t="s">
        <v>85</v>
      </c>
      <c r="F29" s="82"/>
      <c r="G29" s="62">
        <f>'CSE-4201'!C43</f>
        <v>34.5</v>
      </c>
      <c r="H29" s="62">
        <f>'CSE-4201'!H43</f>
        <v>42</v>
      </c>
      <c r="I29" s="91">
        <f t="shared" si="0"/>
        <v>76.5</v>
      </c>
      <c r="J29" s="62" t="str">
        <f t="shared" si="1"/>
        <v>A</v>
      </c>
      <c r="K29" s="62" t="str">
        <f t="shared" si="2"/>
        <v>3.75</v>
      </c>
      <c r="L29" s="62">
        <f>'CSE-4202'!C43</f>
        <v>35</v>
      </c>
      <c r="M29" s="62">
        <f>'CSE-4202'!D43</f>
        <v>45</v>
      </c>
      <c r="N29" s="91">
        <f t="shared" si="3"/>
        <v>80</v>
      </c>
      <c r="O29" s="62" t="str">
        <f t="shared" si="4"/>
        <v>A+</v>
      </c>
      <c r="P29" s="62" t="str">
        <f t="shared" si="5"/>
        <v>4</v>
      </c>
      <c r="Q29" s="62">
        <f>'CSE-4213'!C43</f>
        <v>33.75</v>
      </c>
      <c r="R29" s="62">
        <f>'CSE-4213'!H43</f>
        <v>38.5</v>
      </c>
      <c r="S29" s="91">
        <f t="shared" si="6"/>
        <v>72.25</v>
      </c>
      <c r="T29" s="62" t="str">
        <f t="shared" si="7"/>
        <v>A-</v>
      </c>
      <c r="U29" s="62" t="str">
        <f t="shared" si="8"/>
        <v>3.50</v>
      </c>
      <c r="V29" s="62">
        <f>'CSE-4214'!C43</f>
        <v>33.5</v>
      </c>
      <c r="W29" s="62">
        <f>'CSE-4214'!D43</f>
        <v>42.5</v>
      </c>
      <c r="X29" s="91">
        <f t="shared" si="9"/>
        <v>76</v>
      </c>
      <c r="Y29" s="62" t="str">
        <f t="shared" si="10"/>
        <v>A</v>
      </c>
      <c r="Z29" s="62" t="str">
        <f t="shared" si="11"/>
        <v>3.75</v>
      </c>
      <c r="AA29" s="62">
        <f>'CSE-4225'!C43</f>
        <v>36</v>
      </c>
      <c r="AB29" s="62">
        <f>'CSE-4225'!H43</f>
        <v>43</v>
      </c>
      <c r="AC29" s="91">
        <f t="shared" si="12"/>
        <v>79</v>
      </c>
      <c r="AD29" s="62" t="str">
        <f t="shared" si="13"/>
        <v>A</v>
      </c>
      <c r="AE29" s="62" t="str">
        <f t="shared" si="14"/>
        <v>3.75</v>
      </c>
      <c r="AF29" s="62">
        <f>'CSE-4226'!C43</f>
        <v>35</v>
      </c>
      <c r="AG29" s="62">
        <f>'CSE-4226'!D43</f>
        <v>48</v>
      </c>
      <c r="AH29" s="91">
        <f t="shared" si="15"/>
        <v>83</v>
      </c>
      <c r="AI29" s="62" t="str">
        <f t="shared" si="16"/>
        <v>A+</v>
      </c>
      <c r="AJ29" s="62" t="str">
        <f t="shared" si="17"/>
        <v>4</v>
      </c>
      <c r="AK29" s="63">
        <v>18</v>
      </c>
      <c r="AL29" s="63">
        <v>18</v>
      </c>
      <c r="AM29" s="91">
        <f t="shared" si="18"/>
        <v>68.625</v>
      </c>
      <c r="AN29" s="91">
        <f t="shared" si="19"/>
        <v>3.8125</v>
      </c>
      <c r="AO29" s="91">
        <f t="shared" si="20"/>
        <v>3.8125</v>
      </c>
      <c r="AP29" s="64" t="s">
        <v>125</v>
      </c>
      <c r="AQ29" s="89"/>
      <c r="AR29" s="105"/>
      <c r="AS29" s="8"/>
    </row>
    <row r="30" spans="1:45" ht="51" customHeight="1">
      <c r="A30" s="89">
        <v>28</v>
      </c>
      <c r="B30" s="81"/>
      <c r="C30" s="81"/>
      <c r="D30" s="89"/>
      <c r="E30" s="89" t="s">
        <v>86</v>
      </c>
      <c r="F30" s="82"/>
      <c r="G30" s="62">
        <f>'CSE-4201'!C44</f>
        <v>32</v>
      </c>
      <c r="H30" s="62">
        <f>'CSE-4201'!H44</f>
        <v>42</v>
      </c>
      <c r="I30" s="91">
        <f t="shared" si="0"/>
        <v>74</v>
      </c>
      <c r="J30" s="62" t="str">
        <f t="shared" si="1"/>
        <v>A-</v>
      </c>
      <c r="K30" s="62" t="str">
        <f t="shared" si="2"/>
        <v>3.50</v>
      </c>
      <c r="L30" s="62">
        <f>'CSE-4202'!C44</f>
        <v>36.5</v>
      </c>
      <c r="M30" s="62">
        <f>'CSE-4202'!D44</f>
        <v>38</v>
      </c>
      <c r="N30" s="91">
        <f t="shared" si="3"/>
        <v>74.5</v>
      </c>
      <c r="O30" s="62" t="str">
        <f t="shared" si="4"/>
        <v>A-</v>
      </c>
      <c r="P30" s="62" t="str">
        <f t="shared" si="5"/>
        <v>3.50</v>
      </c>
      <c r="Q30" s="62">
        <f>'CSE-4213'!C44</f>
        <v>31.75</v>
      </c>
      <c r="R30" s="62">
        <f>'CSE-4213'!H44</f>
        <v>44</v>
      </c>
      <c r="S30" s="91">
        <f t="shared" si="6"/>
        <v>75.75</v>
      </c>
      <c r="T30" s="62" t="str">
        <f t="shared" si="7"/>
        <v>A</v>
      </c>
      <c r="U30" s="62" t="str">
        <f t="shared" si="8"/>
        <v>3.75</v>
      </c>
      <c r="V30" s="62">
        <f>'CSE-4214'!C44</f>
        <v>33</v>
      </c>
      <c r="W30" s="62">
        <f>'CSE-4214'!D44</f>
        <v>43</v>
      </c>
      <c r="X30" s="91">
        <f t="shared" si="9"/>
        <v>76</v>
      </c>
      <c r="Y30" s="62" t="str">
        <f t="shared" si="10"/>
        <v>A</v>
      </c>
      <c r="Z30" s="62" t="str">
        <f t="shared" si="11"/>
        <v>3.75</v>
      </c>
      <c r="AA30" s="62">
        <f>'CSE-4225'!C44</f>
        <v>31.5</v>
      </c>
      <c r="AB30" s="62">
        <f>'CSE-4225'!H44</f>
        <v>43.5</v>
      </c>
      <c r="AC30" s="91">
        <f t="shared" si="12"/>
        <v>75</v>
      </c>
      <c r="AD30" s="62" t="str">
        <f t="shared" si="13"/>
        <v>A</v>
      </c>
      <c r="AE30" s="62" t="str">
        <f t="shared" si="14"/>
        <v>3.75</v>
      </c>
      <c r="AF30" s="62">
        <f>'CSE-4226'!C44</f>
        <v>31</v>
      </c>
      <c r="AG30" s="62">
        <f>'CSE-4226'!D44</f>
        <v>46.5</v>
      </c>
      <c r="AH30" s="91">
        <f t="shared" si="15"/>
        <v>77.5</v>
      </c>
      <c r="AI30" s="62" t="str">
        <f t="shared" si="16"/>
        <v>A</v>
      </c>
      <c r="AJ30" s="62" t="str">
        <f t="shared" si="17"/>
        <v>3.75</v>
      </c>
      <c r="AK30" s="63">
        <v>18</v>
      </c>
      <c r="AL30" s="63">
        <v>18</v>
      </c>
      <c r="AM30" s="91">
        <f t="shared" si="18"/>
        <v>65.25</v>
      </c>
      <c r="AN30" s="91">
        <f t="shared" si="19"/>
        <v>3.625</v>
      </c>
      <c r="AO30" s="91">
        <f t="shared" si="20"/>
        <v>3.625</v>
      </c>
      <c r="AP30" s="64" t="s">
        <v>125</v>
      </c>
      <c r="AQ30" s="89"/>
      <c r="AR30" s="105"/>
      <c r="AS30" s="8"/>
    </row>
    <row r="31" spans="1:45" ht="51" customHeight="1">
      <c r="A31" s="45">
        <v>29</v>
      </c>
      <c r="B31" s="81"/>
      <c r="C31" s="81"/>
      <c r="D31" s="89"/>
      <c r="E31" s="89" t="s">
        <v>87</v>
      </c>
      <c r="F31" s="82"/>
      <c r="G31" s="62">
        <f>'CSE-4201'!C45</f>
        <v>35.5</v>
      </c>
      <c r="H31" s="62">
        <f>'CSE-4201'!H45</f>
        <v>37</v>
      </c>
      <c r="I31" s="91">
        <f t="shared" si="0"/>
        <v>72.5</v>
      </c>
      <c r="J31" s="62" t="str">
        <f t="shared" si="1"/>
        <v>A-</v>
      </c>
      <c r="K31" s="62" t="str">
        <f t="shared" si="2"/>
        <v>3.50</v>
      </c>
      <c r="L31" s="62">
        <f>'CSE-4202'!C45</f>
        <v>34.5</v>
      </c>
      <c r="M31" s="62">
        <f>'CSE-4202'!D45</f>
        <v>48</v>
      </c>
      <c r="N31" s="91">
        <f t="shared" si="3"/>
        <v>82.5</v>
      </c>
      <c r="O31" s="62" t="str">
        <f t="shared" si="4"/>
        <v>A+</v>
      </c>
      <c r="P31" s="62" t="str">
        <f t="shared" si="5"/>
        <v>4</v>
      </c>
      <c r="Q31" s="62">
        <f>'CSE-4213'!C45</f>
        <v>36.5</v>
      </c>
      <c r="R31" s="62">
        <f>'CSE-4213'!H45</f>
        <v>48.5</v>
      </c>
      <c r="S31" s="91">
        <f t="shared" si="6"/>
        <v>85</v>
      </c>
      <c r="T31" s="62" t="str">
        <f t="shared" si="7"/>
        <v>A+</v>
      </c>
      <c r="U31" s="62" t="str">
        <f t="shared" si="8"/>
        <v>4</v>
      </c>
      <c r="V31" s="62">
        <f>'CSE-4214'!C45</f>
        <v>38</v>
      </c>
      <c r="W31" s="62">
        <f>'CSE-4214'!D45</f>
        <v>48</v>
      </c>
      <c r="X31" s="91">
        <f t="shared" si="9"/>
        <v>86</v>
      </c>
      <c r="Y31" s="62" t="str">
        <f t="shared" si="10"/>
        <v>A+</v>
      </c>
      <c r="Z31" s="62" t="str">
        <f t="shared" si="11"/>
        <v>4</v>
      </c>
      <c r="AA31" s="62">
        <f>'CSE-4225'!C45</f>
        <v>31</v>
      </c>
      <c r="AB31" s="62">
        <f>'CSE-4225'!H45</f>
        <v>40</v>
      </c>
      <c r="AC31" s="91">
        <f t="shared" si="12"/>
        <v>71</v>
      </c>
      <c r="AD31" s="62" t="str">
        <f t="shared" si="13"/>
        <v>A-</v>
      </c>
      <c r="AE31" s="62" t="str">
        <f t="shared" si="14"/>
        <v>3.50</v>
      </c>
      <c r="AF31" s="62">
        <f>'CSE-4226'!C45</f>
        <v>33</v>
      </c>
      <c r="AG31" s="62">
        <f>'CSE-4226'!D45</f>
        <v>43</v>
      </c>
      <c r="AH31" s="91">
        <f t="shared" si="15"/>
        <v>76</v>
      </c>
      <c r="AI31" s="62" t="str">
        <f t="shared" si="16"/>
        <v>A</v>
      </c>
      <c r="AJ31" s="62" t="str">
        <f t="shared" si="17"/>
        <v>3.75</v>
      </c>
      <c r="AK31" s="63">
        <v>18</v>
      </c>
      <c r="AL31" s="63">
        <v>18</v>
      </c>
      <c r="AM31" s="91">
        <f t="shared" si="18"/>
        <v>68.625</v>
      </c>
      <c r="AN31" s="91">
        <f t="shared" si="19"/>
        <v>3.8125</v>
      </c>
      <c r="AO31" s="91">
        <f t="shared" si="20"/>
        <v>3.8125</v>
      </c>
      <c r="AP31" s="64" t="s">
        <v>125</v>
      </c>
      <c r="AQ31" s="89"/>
      <c r="AR31" s="105"/>
      <c r="AS31" s="8"/>
    </row>
    <row r="32" spans="1:45" ht="51" customHeight="1">
      <c r="A32" s="89">
        <v>30</v>
      </c>
      <c r="B32" s="81"/>
      <c r="C32" s="81"/>
      <c r="D32" s="89"/>
      <c r="E32" s="89" t="s">
        <v>88</v>
      </c>
      <c r="F32" s="82"/>
      <c r="G32" s="62">
        <f>'CSE-4201'!C46</f>
        <v>37</v>
      </c>
      <c r="H32" s="62">
        <f>'CSE-4201'!H46</f>
        <v>48</v>
      </c>
      <c r="I32" s="91">
        <f t="shared" si="0"/>
        <v>85</v>
      </c>
      <c r="J32" s="62" t="str">
        <f t="shared" si="1"/>
        <v>A+</v>
      </c>
      <c r="K32" s="62" t="str">
        <f t="shared" si="2"/>
        <v>4</v>
      </c>
      <c r="L32" s="62">
        <f>'CSE-4202'!C46</f>
        <v>35.5</v>
      </c>
      <c r="M32" s="62">
        <f>'CSE-4202'!D46</f>
        <v>51.5</v>
      </c>
      <c r="N32" s="91">
        <f t="shared" si="3"/>
        <v>87</v>
      </c>
      <c r="O32" s="62" t="str">
        <f t="shared" si="4"/>
        <v>A+</v>
      </c>
      <c r="P32" s="62" t="str">
        <f t="shared" si="5"/>
        <v>4</v>
      </c>
      <c r="Q32" s="62">
        <f>'CSE-4213'!C46</f>
        <v>35</v>
      </c>
      <c r="R32" s="62">
        <f>'CSE-4213'!H46</f>
        <v>48</v>
      </c>
      <c r="S32" s="91">
        <f t="shared" si="6"/>
        <v>83</v>
      </c>
      <c r="T32" s="62" t="str">
        <f t="shared" si="7"/>
        <v>A+</v>
      </c>
      <c r="U32" s="62" t="str">
        <f t="shared" si="8"/>
        <v>4</v>
      </c>
      <c r="V32" s="62">
        <f>'CSE-4214'!C46</f>
        <v>36</v>
      </c>
      <c r="W32" s="62">
        <f>'CSE-4214'!D46</f>
        <v>47</v>
      </c>
      <c r="X32" s="91">
        <f t="shared" si="9"/>
        <v>83</v>
      </c>
      <c r="Y32" s="62" t="str">
        <f t="shared" si="10"/>
        <v>A+</v>
      </c>
      <c r="Z32" s="62" t="str">
        <f t="shared" si="11"/>
        <v>4</v>
      </c>
      <c r="AA32" s="62">
        <f>'CSE-4225'!C46</f>
        <v>32.5</v>
      </c>
      <c r="AB32" s="62">
        <f>'CSE-4225'!H46</f>
        <v>44.5</v>
      </c>
      <c r="AC32" s="91">
        <f t="shared" si="12"/>
        <v>77</v>
      </c>
      <c r="AD32" s="62" t="str">
        <f t="shared" si="13"/>
        <v>A</v>
      </c>
      <c r="AE32" s="62" t="str">
        <f t="shared" si="14"/>
        <v>3.75</v>
      </c>
      <c r="AF32" s="62">
        <f>'CSE-4226'!C46</f>
        <v>33</v>
      </c>
      <c r="AG32" s="62">
        <f>'CSE-4226'!D46</f>
        <v>50.5</v>
      </c>
      <c r="AH32" s="91">
        <f t="shared" si="15"/>
        <v>83.5</v>
      </c>
      <c r="AI32" s="62" t="str">
        <f t="shared" si="16"/>
        <v>A+</v>
      </c>
      <c r="AJ32" s="62" t="str">
        <f t="shared" si="17"/>
        <v>4</v>
      </c>
      <c r="AK32" s="63">
        <v>18</v>
      </c>
      <c r="AL32" s="63">
        <v>18</v>
      </c>
      <c r="AM32" s="91">
        <f t="shared" si="18"/>
        <v>71.25</v>
      </c>
      <c r="AN32" s="91">
        <f t="shared" si="19"/>
        <v>3.9583333333333335</v>
      </c>
      <c r="AO32" s="91">
        <f t="shared" si="20"/>
        <v>3.9583333333333335</v>
      </c>
      <c r="AP32" s="64" t="s">
        <v>125</v>
      </c>
      <c r="AQ32" s="89"/>
      <c r="AR32" s="105"/>
      <c r="AS32" s="8"/>
    </row>
    <row r="33" spans="1:67" ht="51" customHeight="1">
      <c r="A33" s="45">
        <v>31</v>
      </c>
      <c r="B33" s="81"/>
      <c r="C33" s="81"/>
      <c r="D33" s="89"/>
      <c r="E33" s="89" t="s">
        <v>89</v>
      </c>
      <c r="F33" s="82"/>
      <c r="G33" s="62">
        <f>'CSE-4201'!C47</f>
        <v>33.5</v>
      </c>
      <c r="H33" s="62">
        <f>'CSE-4201'!H47</f>
        <v>35.5</v>
      </c>
      <c r="I33" s="91">
        <f t="shared" si="0"/>
        <v>69</v>
      </c>
      <c r="J33" s="62" t="str">
        <f t="shared" si="1"/>
        <v>B</v>
      </c>
      <c r="K33" s="62" t="str">
        <f t="shared" si="2"/>
        <v>3.25</v>
      </c>
      <c r="L33" s="62">
        <f>'CSE-4202'!C47</f>
        <v>36</v>
      </c>
      <c r="M33" s="62">
        <f>'CSE-4202'!D47</f>
        <v>39</v>
      </c>
      <c r="N33" s="91">
        <f t="shared" si="3"/>
        <v>75</v>
      </c>
      <c r="O33" s="62" t="str">
        <f t="shared" si="4"/>
        <v>A</v>
      </c>
      <c r="P33" s="62" t="str">
        <f t="shared" si="5"/>
        <v>3.75</v>
      </c>
      <c r="Q33" s="62">
        <f>'CSE-4213'!C47</f>
        <v>31.75</v>
      </c>
      <c r="R33" s="62">
        <f>'CSE-4213'!H47</f>
        <v>39</v>
      </c>
      <c r="S33" s="91">
        <f t="shared" si="6"/>
        <v>70.75</v>
      </c>
      <c r="T33" s="62" t="str">
        <f t="shared" si="7"/>
        <v>A-</v>
      </c>
      <c r="U33" s="62" t="str">
        <f t="shared" si="8"/>
        <v>3.50</v>
      </c>
      <c r="V33" s="62">
        <f>'CSE-4214'!C47</f>
        <v>34</v>
      </c>
      <c r="W33" s="62">
        <f>'CSE-4214'!D47</f>
        <v>37</v>
      </c>
      <c r="X33" s="91">
        <f t="shared" si="9"/>
        <v>71</v>
      </c>
      <c r="Y33" s="62" t="str">
        <f t="shared" si="10"/>
        <v>A-</v>
      </c>
      <c r="Z33" s="62" t="str">
        <f t="shared" si="11"/>
        <v>3.50</v>
      </c>
      <c r="AA33" s="62">
        <f>'CSE-4225'!C47</f>
        <v>30.5</v>
      </c>
      <c r="AB33" s="62">
        <f>'CSE-4225'!H47</f>
        <v>36.5</v>
      </c>
      <c r="AC33" s="91">
        <f t="shared" si="12"/>
        <v>67</v>
      </c>
      <c r="AD33" s="62" t="str">
        <f t="shared" si="13"/>
        <v>B</v>
      </c>
      <c r="AE33" s="62" t="str">
        <f t="shared" si="14"/>
        <v>3.25</v>
      </c>
      <c r="AF33" s="62">
        <f>'CSE-4226'!C47</f>
        <v>33</v>
      </c>
      <c r="AG33" s="62">
        <f>'CSE-4226'!D47</f>
        <v>45</v>
      </c>
      <c r="AH33" s="91">
        <f t="shared" si="15"/>
        <v>78</v>
      </c>
      <c r="AI33" s="62" t="str">
        <f t="shared" si="16"/>
        <v>A</v>
      </c>
      <c r="AJ33" s="62" t="str">
        <f t="shared" si="17"/>
        <v>3.75</v>
      </c>
      <c r="AK33" s="63">
        <v>18</v>
      </c>
      <c r="AL33" s="63">
        <v>18</v>
      </c>
      <c r="AM33" s="91">
        <f t="shared" si="18"/>
        <v>63.375</v>
      </c>
      <c r="AN33" s="91">
        <f t="shared" si="19"/>
        <v>3.5208333333333335</v>
      </c>
      <c r="AO33" s="91">
        <f t="shared" si="20"/>
        <v>3.5208333333333335</v>
      </c>
      <c r="AP33" s="64" t="s">
        <v>125</v>
      </c>
      <c r="AQ33" s="89"/>
      <c r="AR33" s="105"/>
      <c r="AS33" s="8"/>
    </row>
    <row r="34" spans="1:67" ht="51" customHeight="1">
      <c r="A34" s="89">
        <v>32</v>
      </c>
      <c r="B34" s="81"/>
      <c r="C34" s="81"/>
      <c r="D34" s="89"/>
      <c r="E34" s="89" t="s">
        <v>90</v>
      </c>
      <c r="F34" s="82"/>
      <c r="G34" s="62">
        <f>'CSE-4201'!C48</f>
        <v>33.5</v>
      </c>
      <c r="H34" s="62">
        <f>'CSE-4201'!H48</f>
        <v>38</v>
      </c>
      <c r="I34" s="91">
        <f t="shared" si="0"/>
        <v>71.5</v>
      </c>
      <c r="J34" s="62" t="str">
        <f t="shared" si="1"/>
        <v>A-</v>
      </c>
      <c r="K34" s="62" t="str">
        <f t="shared" si="2"/>
        <v>3.50</v>
      </c>
      <c r="L34" s="62">
        <f>'CSE-4202'!C48</f>
        <v>35</v>
      </c>
      <c r="M34" s="62">
        <f>'CSE-4202'!D48</f>
        <v>35</v>
      </c>
      <c r="N34" s="91">
        <f t="shared" si="3"/>
        <v>70</v>
      </c>
      <c r="O34" s="62" t="str">
        <f t="shared" si="4"/>
        <v>A-</v>
      </c>
      <c r="P34" s="62" t="str">
        <f t="shared" si="5"/>
        <v>3.50</v>
      </c>
      <c r="Q34" s="62">
        <f>'CSE-4213'!C48</f>
        <v>31</v>
      </c>
      <c r="R34" s="62">
        <f>'CSE-4213'!H48</f>
        <v>42.5</v>
      </c>
      <c r="S34" s="91">
        <f t="shared" si="6"/>
        <v>73.5</v>
      </c>
      <c r="T34" s="62" t="str">
        <f t="shared" si="7"/>
        <v>A-</v>
      </c>
      <c r="U34" s="62" t="str">
        <f t="shared" si="8"/>
        <v>3.50</v>
      </c>
      <c r="V34" s="62">
        <f>'CSE-4214'!C48</f>
        <v>32.5</v>
      </c>
      <c r="W34" s="62">
        <f>'CSE-4214'!D48</f>
        <v>37.5</v>
      </c>
      <c r="X34" s="91">
        <f t="shared" si="9"/>
        <v>70</v>
      </c>
      <c r="Y34" s="62" t="str">
        <f t="shared" si="10"/>
        <v>A-</v>
      </c>
      <c r="Z34" s="62" t="str">
        <f t="shared" si="11"/>
        <v>3.50</v>
      </c>
      <c r="AA34" s="62">
        <f>'CSE-4225'!C48</f>
        <v>28</v>
      </c>
      <c r="AB34" s="62">
        <f>'CSE-4225'!H48</f>
        <v>38.5</v>
      </c>
      <c r="AC34" s="91">
        <f t="shared" si="12"/>
        <v>66.5</v>
      </c>
      <c r="AD34" s="62" t="str">
        <f t="shared" si="13"/>
        <v>B</v>
      </c>
      <c r="AE34" s="62" t="str">
        <f t="shared" si="14"/>
        <v>3.25</v>
      </c>
      <c r="AF34" s="62">
        <f>'CSE-4226'!C48</f>
        <v>28</v>
      </c>
      <c r="AG34" s="62">
        <f>'CSE-4226'!D48</f>
        <v>38</v>
      </c>
      <c r="AH34" s="91">
        <f t="shared" si="15"/>
        <v>66</v>
      </c>
      <c r="AI34" s="62" t="str">
        <f t="shared" si="16"/>
        <v>B</v>
      </c>
      <c r="AJ34" s="62" t="str">
        <f t="shared" si="17"/>
        <v>3.25</v>
      </c>
      <c r="AK34" s="63">
        <v>18</v>
      </c>
      <c r="AL34" s="63">
        <v>18</v>
      </c>
      <c r="AM34" s="91">
        <f t="shared" si="18"/>
        <v>61.875</v>
      </c>
      <c r="AN34" s="91">
        <f t="shared" si="19"/>
        <v>3.4375</v>
      </c>
      <c r="AO34" s="91">
        <f t="shared" si="20"/>
        <v>3.4375</v>
      </c>
      <c r="AP34" s="64" t="s">
        <v>125</v>
      </c>
      <c r="AQ34" s="89"/>
      <c r="AR34" s="105"/>
      <c r="AS34" s="8"/>
    </row>
    <row r="35" spans="1:67" ht="51" customHeight="1">
      <c r="A35" s="45">
        <v>33</v>
      </c>
      <c r="B35" s="81"/>
      <c r="C35" s="81"/>
      <c r="D35" s="89"/>
      <c r="E35" s="89" t="s">
        <v>91</v>
      </c>
      <c r="F35" s="82"/>
      <c r="G35" s="62">
        <f>'CSE-4201'!C49</f>
        <v>31.5</v>
      </c>
      <c r="H35" s="62">
        <f>'CSE-4201'!H49</f>
        <v>27</v>
      </c>
      <c r="I35" s="91">
        <f t="shared" si="0"/>
        <v>58.5</v>
      </c>
      <c r="J35" s="62" t="str">
        <f t="shared" si="1"/>
        <v>C</v>
      </c>
      <c r="K35" s="62" t="str">
        <f t="shared" si="2"/>
        <v>2.75</v>
      </c>
      <c r="L35" s="62">
        <f>'CSE-4202'!C49</f>
        <v>33</v>
      </c>
      <c r="M35" s="62">
        <f>'CSE-4202'!D49</f>
        <v>22</v>
      </c>
      <c r="N35" s="91">
        <f t="shared" si="3"/>
        <v>55</v>
      </c>
      <c r="O35" s="62" t="str">
        <f t="shared" si="4"/>
        <v>C</v>
      </c>
      <c r="P35" s="62" t="str">
        <f t="shared" si="5"/>
        <v>2.75</v>
      </c>
      <c r="Q35" s="62">
        <f>'CSE-4213'!C49</f>
        <v>28.25</v>
      </c>
      <c r="R35" s="62">
        <f>'CSE-4213'!H49</f>
        <v>40</v>
      </c>
      <c r="S35" s="91">
        <f t="shared" si="6"/>
        <v>68.25</v>
      </c>
      <c r="T35" s="62" t="str">
        <f t="shared" si="7"/>
        <v>B</v>
      </c>
      <c r="U35" s="62" t="str">
        <f t="shared" si="8"/>
        <v>3.25</v>
      </c>
      <c r="V35" s="62">
        <f>'CSE-4214'!C49</f>
        <v>28.5</v>
      </c>
      <c r="W35" s="62">
        <f>'CSE-4214'!D49</f>
        <v>31.5</v>
      </c>
      <c r="X35" s="91">
        <f t="shared" si="9"/>
        <v>60</v>
      </c>
      <c r="Y35" s="62" t="str">
        <f t="shared" si="10"/>
        <v>B-</v>
      </c>
      <c r="Z35" s="62" t="str">
        <f t="shared" si="11"/>
        <v>3</v>
      </c>
      <c r="AA35" s="62">
        <f>'CSE-4225'!C49</f>
        <v>27</v>
      </c>
      <c r="AB35" s="62">
        <f>'CSE-4225'!H49</f>
        <v>36</v>
      </c>
      <c r="AC35" s="91">
        <f t="shared" si="12"/>
        <v>63</v>
      </c>
      <c r="AD35" s="62" t="str">
        <f t="shared" si="13"/>
        <v>B-</v>
      </c>
      <c r="AE35" s="62" t="str">
        <f t="shared" si="14"/>
        <v>3</v>
      </c>
      <c r="AF35" s="62">
        <f>'CSE-4226'!C49</f>
        <v>30</v>
      </c>
      <c r="AG35" s="62">
        <f>'CSE-4226'!D49</f>
        <v>37</v>
      </c>
      <c r="AH35" s="91">
        <f t="shared" si="15"/>
        <v>67</v>
      </c>
      <c r="AI35" s="62" t="str">
        <f t="shared" si="16"/>
        <v>B</v>
      </c>
      <c r="AJ35" s="62" t="str">
        <f t="shared" si="17"/>
        <v>3.25</v>
      </c>
      <c r="AK35" s="63">
        <v>18</v>
      </c>
      <c r="AL35" s="63">
        <v>18</v>
      </c>
      <c r="AM35" s="91">
        <f t="shared" si="18"/>
        <v>52.875</v>
      </c>
      <c r="AN35" s="91">
        <f t="shared" si="19"/>
        <v>2.9375</v>
      </c>
      <c r="AO35" s="91">
        <f t="shared" si="20"/>
        <v>2.9375</v>
      </c>
      <c r="AP35" s="64" t="s">
        <v>125</v>
      </c>
      <c r="AQ35" s="89"/>
      <c r="AR35" s="105"/>
      <c r="AS35" s="8"/>
    </row>
    <row r="36" spans="1:67" ht="51" customHeight="1">
      <c r="A36" s="89">
        <v>34</v>
      </c>
      <c r="B36" s="81"/>
      <c r="C36" s="81"/>
      <c r="D36" s="89"/>
      <c r="E36" s="89" t="s">
        <v>92</v>
      </c>
      <c r="F36" s="82"/>
      <c r="G36" s="62">
        <f>'CSE-4201'!C50</f>
        <v>35</v>
      </c>
      <c r="H36" s="62">
        <f>'CSE-4201'!H50</f>
        <v>41.5</v>
      </c>
      <c r="I36" s="91">
        <f t="shared" si="0"/>
        <v>76.5</v>
      </c>
      <c r="J36" s="62" t="str">
        <f t="shared" si="1"/>
        <v>A</v>
      </c>
      <c r="K36" s="62" t="str">
        <f t="shared" si="2"/>
        <v>3.75</v>
      </c>
      <c r="L36" s="62">
        <f>'CSE-4202'!C50</f>
        <v>34</v>
      </c>
      <c r="M36" s="62">
        <f>'CSE-4202'!D50</f>
        <v>43</v>
      </c>
      <c r="N36" s="91">
        <f t="shared" si="3"/>
        <v>77</v>
      </c>
      <c r="O36" s="62" t="str">
        <f t="shared" si="4"/>
        <v>A</v>
      </c>
      <c r="P36" s="62" t="str">
        <f t="shared" si="5"/>
        <v>3.75</v>
      </c>
      <c r="Q36" s="62">
        <f>'CSE-4213'!C50</f>
        <v>34</v>
      </c>
      <c r="R36" s="62">
        <f>'CSE-4213'!H50</f>
        <v>47.5</v>
      </c>
      <c r="S36" s="91">
        <f t="shared" si="6"/>
        <v>81.5</v>
      </c>
      <c r="T36" s="62" t="str">
        <f t="shared" si="7"/>
        <v>A+</v>
      </c>
      <c r="U36" s="62" t="str">
        <f t="shared" si="8"/>
        <v>4</v>
      </c>
      <c r="V36" s="62">
        <f>'CSE-4214'!C50</f>
        <v>33.5</v>
      </c>
      <c r="W36" s="62">
        <f>'CSE-4214'!D50</f>
        <v>42.5</v>
      </c>
      <c r="X36" s="91">
        <f t="shared" si="9"/>
        <v>76</v>
      </c>
      <c r="Y36" s="62" t="str">
        <f t="shared" si="10"/>
        <v>A</v>
      </c>
      <c r="Z36" s="62" t="str">
        <f t="shared" si="11"/>
        <v>3.75</v>
      </c>
      <c r="AA36" s="62">
        <f>'CSE-4225'!C50</f>
        <v>29.5</v>
      </c>
      <c r="AB36" s="62">
        <f>'CSE-4225'!H50</f>
        <v>36</v>
      </c>
      <c r="AC36" s="91">
        <f t="shared" si="12"/>
        <v>65.5</v>
      </c>
      <c r="AD36" s="62" t="str">
        <f t="shared" si="13"/>
        <v>B</v>
      </c>
      <c r="AE36" s="62" t="str">
        <f t="shared" si="14"/>
        <v>3.25</v>
      </c>
      <c r="AF36" s="62">
        <f>'CSE-4226'!C50</f>
        <v>33</v>
      </c>
      <c r="AG36" s="62">
        <f>'CSE-4226'!D50</f>
        <v>40.5</v>
      </c>
      <c r="AH36" s="91">
        <f t="shared" si="15"/>
        <v>73.5</v>
      </c>
      <c r="AI36" s="62" t="str">
        <f t="shared" si="16"/>
        <v>A-</v>
      </c>
      <c r="AJ36" s="62" t="str">
        <f t="shared" si="17"/>
        <v>3.50</v>
      </c>
      <c r="AK36" s="63">
        <v>18</v>
      </c>
      <c r="AL36" s="63">
        <v>18</v>
      </c>
      <c r="AM36" s="91">
        <f t="shared" si="18"/>
        <v>66.375</v>
      </c>
      <c r="AN36" s="91">
        <f t="shared" si="19"/>
        <v>3.6875</v>
      </c>
      <c r="AO36" s="91">
        <f t="shared" si="20"/>
        <v>3.6875</v>
      </c>
      <c r="AP36" s="64" t="s">
        <v>125</v>
      </c>
      <c r="AQ36" s="89"/>
      <c r="AR36" s="105"/>
      <c r="AS36" s="8"/>
    </row>
    <row r="37" spans="1:67" ht="51" customHeight="1">
      <c r="A37" s="45">
        <v>35</v>
      </c>
      <c r="B37" s="81"/>
      <c r="C37" s="81"/>
      <c r="D37" s="89"/>
      <c r="E37" s="89" t="s">
        <v>93</v>
      </c>
      <c r="F37" s="82"/>
      <c r="G37" s="62">
        <f>'CSE-4201'!C51</f>
        <v>34.5</v>
      </c>
      <c r="H37" s="62">
        <f>'CSE-4201'!H51</f>
        <v>32</v>
      </c>
      <c r="I37" s="91">
        <f t="shared" si="0"/>
        <v>66.5</v>
      </c>
      <c r="J37" s="62" t="str">
        <f t="shared" si="1"/>
        <v>B</v>
      </c>
      <c r="K37" s="62" t="str">
        <f t="shared" si="2"/>
        <v>3.25</v>
      </c>
      <c r="L37" s="62">
        <f>'CSE-4202'!C51</f>
        <v>31</v>
      </c>
      <c r="M37" s="62">
        <f>'CSE-4202'!D51</f>
        <v>29</v>
      </c>
      <c r="N37" s="91">
        <f t="shared" si="3"/>
        <v>60</v>
      </c>
      <c r="O37" s="62" t="str">
        <f t="shared" si="4"/>
        <v>B-</v>
      </c>
      <c r="P37" s="62" t="str">
        <f t="shared" si="5"/>
        <v>3</v>
      </c>
      <c r="Q37" s="62">
        <f>'CSE-4213'!C51</f>
        <v>30</v>
      </c>
      <c r="R37" s="62">
        <f>'CSE-4213'!H51</f>
        <v>32</v>
      </c>
      <c r="S37" s="91">
        <f t="shared" si="6"/>
        <v>62</v>
      </c>
      <c r="T37" s="62" t="str">
        <f t="shared" si="7"/>
        <v>B-</v>
      </c>
      <c r="U37" s="62" t="str">
        <f t="shared" si="8"/>
        <v>3</v>
      </c>
      <c r="V37" s="62">
        <f>'CSE-4214'!C51</f>
        <v>33</v>
      </c>
      <c r="W37" s="62">
        <f>'CSE-4214'!D51</f>
        <v>37</v>
      </c>
      <c r="X37" s="91">
        <f t="shared" si="9"/>
        <v>70</v>
      </c>
      <c r="Y37" s="62" t="str">
        <f t="shared" si="10"/>
        <v>A-</v>
      </c>
      <c r="Z37" s="62" t="str">
        <f t="shared" si="11"/>
        <v>3.50</v>
      </c>
      <c r="AA37" s="62">
        <f>'CSE-4225'!C51</f>
        <v>25</v>
      </c>
      <c r="AB37" s="62">
        <f>'CSE-4225'!H51</f>
        <v>33</v>
      </c>
      <c r="AC37" s="91">
        <f t="shared" si="12"/>
        <v>58</v>
      </c>
      <c r="AD37" s="62" t="str">
        <f t="shared" si="13"/>
        <v>C</v>
      </c>
      <c r="AE37" s="62" t="str">
        <f t="shared" si="14"/>
        <v>2.75</v>
      </c>
      <c r="AF37" s="62">
        <f>'CSE-4226'!C51</f>
        <v>28</v>
      </c>
      <c r="AG37" s="62">
        <f>'CSE-4226'!D51</f>
        <v>38</v>
      </c>
      <c r="AH37" s="91">
        <f t="shared" si="15"/>
        <v>66</v>
      </c>
      <c r="AI37" s="62" t="str">
        <f t="shared" si="16"/>
        <v>B</v>
      </c>
      <c r="AJ37" s="62" t="str">
        <f t="shared" si="17"/>
        <v>3.25</v>
      </c>
      <c r="AK37" s="63">
        <v>18</v>
      </c>
      <c r="AL37" s="63">
        <v>18</v>
      </c>
      <c r="AM37" s="91">
        <f t="shared" si="18"/>
        <v>55.125</v>
      </c>
      <c r="AN37" s="91">
        <f t="shared" si="19"/>
        <v>3.0625</v>
      </c>
      <c r="AO37" s="91">
        <f t="shared" si="20"/>
        <v>3.0625</v>
      </c>
      <c r="AP37" s="64" t="s">
        <v>125</v>
      </c>
      <c r="AQ37" s="89"/>
      <c r="AR37" s="105"/>
      <c r="AS37" s="8"/>
    </row>
    <row r="38" spans="1:67" ht="24" customHeight="1">
      <c r="B38" s="38"/>
      <c r="C38" s="11" t="s">
        <v>108</v>
      </c>
      <c r="D38" s="11"/>
      <c r="E38" s="11"/>
      <c r="F38" s="11"/>
      <c r="G38" s="62"/>
      <c r="H38" s="62"/>
      <c r="I38" s="91"/>
      <c r="J38" s="11"/>
      <c r="K38" s="11"/>
      <c r="L38" s="62"/>
      <c r="M38" s="62"/>
      <c r="N38" s="91"/>
      <c r="O38" s="80"/>
      <c r="P38" s="80"/>
      <c r="Q38" s="80"/>
      <c r="R38" s="80"/>
      <c r="S38" s="80"/>
      <c r="T38" s="80"/>
      <c r="U38" s="80"/>
      <c r="V38" s="80"/>
      <c r="W38" s="80"/>
      <c r="X38" s="10"/>
      <c r="Y38" s="46"/>
      <c r="Z38" s="46"/>
      <c r="AA38" s="46"/>
      <c r="AB38" s="46"/>
      <c r="AC38" s="10"/>
      <c r="AD38" s="46"/>
      <c r="AE38" s="46"/>
      <c r="AF38" s="46"/>
      <c r="AG38" s="46"/>
      <c r="AH38" s="10"/>
      <c r="AI38" s="46"/>
      <c r="AJ38" s="46"/>
      <c r="AK38" s="63">
        <v>18</v>
      </c>
      <c r="AL38" s="63">
        <v>18</v>
      </c>
      <c r="AM38" s="91">
        <f t="shared" si="18"/>
        <v>0</v>
      </c>
      <c r="AN38" s="91">
        <f t="shared" si="19"/>
        <v>0</v>
      </c>
      <c r="AO38" s="91">
        <f t="shared" si="20"/>
        <v>0</v>
      </c>
      <c r="AP38" s="64" t="s">
        <v>125</v>
      </c>
    </row>
    <row r="39" spans="1:67" ht="24" customHeight="1">
      <c r="B39" s="3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10"/>
      <c r="AL39" s="46"/>
      <c r="AM39" s="46"/>
      <c r="AN39" s="11"/>
      <c r="AO39" s="11"/>
    </row>
    <row r="40" spans="1:67" s="8" customFormat="1" ht="24" customHeight="1">
      <c r="A40" s="65"/>
      <c r="B40" s="65"/>
      <c r="C40" s="66"/>
      <c r="D40" s="65"/>
      <c r="E40" s="67"/>
      <c r="F40" s="68"/>
      <c r="G40" s="68"/>
      <c r="H40" s="46"/>
      <c r="I40" s="46"/>
      <c r="J40" s="68"/>
      <c r="K40" s="68"/>
      <c r="L40" s="10"/>
      <c r="M40" s="46"/>
      <c r="N40" s="46"/>
      <c r="O40" s="68"/>
      <c r="P40" s="68"/>
      <c r="Q40" s="10"/>
      <c r="R40" s="46"/>
      <c r="S40" s="46"/>
      <c r="T40" s="68"/>
      <c r="U40" s="68"/>
      <c r="V40" s="10"/>
      <c r="W40" s="46"/>
      <c r="X40" s="46"/>
      <c r="Y40" s="46"/>
      <c r="Z40" s="68"/>
      <c r="AA40" s="10"/>
      <c r="AB40" s="46"/>
      <c r="AC40" s="46"/>
      <c r="AD40" s="46"/>
      <c r="AE40" s="68"/>
      <c r="AF40" s="10"/>
      <c r="AG40" s="46"/>
      <c r="AH40" s="46"/>
      <c r="AI40" s="46"/>
      <c r="AJ40" s="68"/>
      <c r="AK40" s="46"/>
      <c r="AL40" s="46"/>
      <c r="AR40" s="39"/>
    </row>
    <row r="41" spans="1:67" s="8" customFormat="1" ht="24" customHeight="1">
      <c r="A41" s="43"/>
      <c r="B41" s="43"/>
      <c r="C41" s="43"/>
      <c r="D41" s="43"/>
      <c r="E41" s="43"/>
      <c r="AG41" s="126"/>
      <c r="AH41" s="126"/>
      <c r="AI41" s="126"/>
      <c r="AJ41" s="126"/>
      <c r="AK41" s="126"/>
      <c r="AL41" s="126"/>
      <c r="AO41" s="93"/>
      <c r="BL41" s="70"/>
      <c r="BM41" s="43"/>
      <c r="BN41" s="43"/>
    </row>
    <row r="42" spans="1:67" s="8" customFormat="1" ht="27.95" customHeight="1">
      <c r="A42" s="43"/>
      <c r="B42" s="127"/>
      <c r="C42" s="127"/>
      <c r="D42" s="43"/>
      <c r="E42" s="43"/>
      <c r="F42" s="43"/>
      <c r="H42" s="127"/>
      <c r="I42" s="127"/>
      <c r="J42" s="127"/>
      <c r="K42" s="43"/>
      <c r="M42" s="43"/>
      <c r="N42" s="43"/>
      <c r="O42" s="43"/>
      <c r="P42" s="43"/>
      <c r="Q42" s="43"/>
      <c r="R42" s="43"/>
      <c r="S42" s="43"/>
      <c r="W42" s="69"/>
      <c r="Y42" s="69"/>
      <c r="AG42" s="128"/>
      <c r="AH42" s="128"/>
      <c r="AI42" s="128"/>
      <c r="AJ42" s="128"/>
      <c r="AK42" s="128"/>
      <c r="AL42" s="128"/>
      <c r="AO42" s="92"/>
      <c r="BL42" s="79"/>
      <c r="BM42" s="79"/>
      <c r="BN42" s="79"/>
    </row>
    <row r="43" spans="1:67" s="8" customFormat="1" ht="27.95" customHeight="1">
      <c r="A43" s="43"/>
      <c r="B43" s="127"/>
      <c r="C43" s="127"/>
      <c r="D43" s="43"/>
      <c r="E43" s="43"/>
      <c r="F43" s="43"/>
      <c r="H43" s="127"/>
      <c r="I43" s="127"/>
      <c r="J43" s="127"/>
      <c r="K43" s="43"/>
      <c r="M43" s="43"/>
      <c r="N43" s="43"/>
      <c r="O43" s="43"/>
      <c r="P43" s="43"/>
      <c r="Q43" s="43"/>
      <c r="R43" s="43"/>
      <c r="S43" s="43"/>
      <c r="AG43" s="128"/>
      <c r="AH43" s="128"/>
      <c r="AI43" s="128"/>
      <c r="AJ43" s="128"/>
      <c r="AK43" s="128"/>
      <c r="AL43" s="128"/>
      <c r="AO43" s="92"/>
      <c r="BL43" s="79"/>
      <c r="BM43" s="79"/>
      <c r="BN43" s="79"/>
    </row>
    <row r="44" spans="1:67" s="8" customFormat="1" ht="27.95" customHeight="1">
      <c r="A44" s="43"/>
      <c r="B44" s="43"/>
      <c r="C44" s="43"/>
      <c r="D44" s="70"/>
      <c r="E44" s="70"/>
      <c r="F44" s="43"/>
      <c r="H44" s="127"/>
      <c r="I44" s="127"/>
      <c r="J44" s="127"/>
      <c r="K44" s="43"/>
      <c r="M44" s="43"/>
      <c r="N44" s="43"/>
      <c r="O44" s="43"/>
      <c r="P44" s="43"/>
      <c r="Q44" s="43"/>
      <c r="R44" s="43"/>
      <c r="S44" s="43"/>
      <c r="AG44" s="125"/>
      <c r="AH44" s="125"/>
      <c r="AI44" s="125"/>
      <c r="AJ44" s="125"/>
      <c r="AK44" s="125"/>
      <c r="AL44" s="125"/>
      <c r="AO44" s="94"/>
      <c r="BL44" s="43"/>
      <c r="BM44" s="43"/>
      <c r="BN44" s="43"/>
    </row>
    <row r="45" spans="1:67" s="8" customFormat="1" ht="27.95" customHeight="1">
      <c r="A45" s="43"/>
      <c r="B45" s="43"/>
      <c r="D45" s="12"/>
      <c r="E45" s="12"/>
      <c r="H45" s="127"/>
      <c r="I45" s="127"/>
      <c r="J45" s="127"/>
      <c r="K45" s="43"/>
      <c r="M45" s="43"/>
      <c r="N45" s="43"/>
      <c r="O45" s="43"/>
      <c r="P45" s="43"/>
      <c r="Q45" s="43"/>
      <c r="R45" s="43"/>
      <c r="S45" s="43"/>
      <c r="AT45" s="39"/>
      <c r="BJ45" s="39"/>
      <c r="BK45" s="39"/>
      <c r="BL45" s="39"/>
      <c r="BM45" s="39"/>
      <c r="BN45" s="39"/>
      <c r="BO45" s="39"/>
    </row>
    <row r="46" spans="1:67" ht="15" customHeight="1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4"/>
      <c r="AQ46" s="14"/>
      <c r="AR46" s="13"/>
    </row>
    <row r="47" spans="1:67" s="8" customFormat="1" ht="18" customHeight="1">
      <c r="AK47" s="1"/>
    </row>
    <row r="48" spans="1:67" s="8" customFormat="1" ht="18" customHeight="1">
      <c r="AK48" s="11"/>
    </row>
    <row r="49" s="8" customFormat="1" ht="18" customHeight="1"/>
    <row r="50" s="8" customFormat="1" ht="18" customHeight="1"/>
    <row r="51" s="8" customFormat="1" ht="18" customHeight="1"/>
    <row r="52" s="8" customFormat="1" ht="18" customHeight="1"/>
    <row r="53" s="8" customFormat="1" ht="18" customHeight="1"/>
    <row r="54" s="8" customFormat="1" ht="18" customHeight="1"/>
    <row r="55" s="8" customFormat="1" ht="18" customHeight="1"/>
    <row r="56" s="8" customFormat="1" ht="18" customHeight="1"/>
    <row r="57" s="8" customFormat="1" ht="18" customHeight="1"/>
    <row r="58" s="8" customFormat="1" ht="18" customHeight="1"/>
    <row r="59" s="8" customFormat="1" ht="18" customHeight="1"/>
    <row r="60" s="8" customFormat="1" ht="18" customHeight="1"/>
    <row r="61" s="8" customFormat="1" ht="18" customHeight="1"/>
    <row r="62" s="8" customFormat="1" ht="18" customHeight="1"/>
    <row r="63" s="8" customFormat="1" ht="18" customHeight="1"/>
    <row r="64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5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96" spans="1:43" ht="15" customHeight="1">
      <c r="A96" s="8"/>
      <c r="B96" s="8"/>
      <c r="C96" s="8"/>
      <c r="D96" s="8"/>
      <c r="E96" s="8"/>
      <c r="AQ96" s="8"/>
    </row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</sheetData>
  <mergeCells count="41">
    <mergeCell ref="AG44:AL44"/>
    <mergeCell ref="AG41:AL41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  <mergeCell ref="AA17:AE17"/>
    <mergeCell ref="G18:K18"/>
    <mergeCell ref="AQ17:AQ20"/>
    <mergeCell ref="AF17:AJ17"/>
    <mergeCell ref="AK17:AK20"/>
    <mergeCell ref="AL17:AL20"/>
    <mergeCell ref="AM17:AM20"/>
    <mergeCell ref="AN17:AN20"/>
    <mergeCell ref="AF18:AJ18"/>
    <mergeCell ref="AO3:AQ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O17:AO20"/>
    <mergeCell ref="AP17:AP20"/>
  </mergeCells>
  <conditionalFormatting sqref="J21:J37 O21:O37 Q21:R37 T21:T37 V21:W37 Y21:Y37 AA21:AB37 AD21:AD37 AF21:AG37 AI21:AI37 G21:H38 L21:M38">
    <cfRule type="containsText" dxfId="3" priority="43" operator="containsText" text="F">
      <formula>NOT(ISERROR(SEARCH("F",G21)))</formula>
    </cfRule>
  </conditionalFormatting>
  <conditionalFormatting sqref="J21:M21 O21:R37 T21:W37 Y21:AB37 AD21:AG37 AI21:AJ37 G21:H38 J22:K37 L22:M38">
    <cfRule type="cellIs" dxfId="2" priority="44" operator="lessThan">
      <formula>2</formula>
    </cfRule>
  </conditionalFormatting>
  <conditionalFormatting sqref="AK21:AL38">
    <cfRule type="cellIs" dxfId="1" priority="1" operator="lessThan">
      <formula>17</formula>
    </cfRule>
  </conditionalFormatting>
  <conditionalFormatting sqref="AP21:AP38">
    <cfRule type="containsText" dxfId="0" priority="49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9"/>
  <sheetViews>
    <sheetView topLeftCell="A5" workbookViewId="0">
      <selection activeCell="D20" sqref="D20"/>
    </sheetView>
  </sheetViews>
  <sheetFormatPr defaultColWidth="9.14453125" defaultRowHeight="15"/>
  <cols>
    <col min="1" max="1" width="4.03515625" style="26" customWidth="1"/>
    <col min="2" max="2" width="13.1796875" style="33" customWidth="1"/>
    <col min="3" max="3" width="11.703125" style="33" customWidth="1"/>
    <col min="4" max="4" width="27.44140625" style="33" customWidth="1"/>
    <col min="5" max="5" width="9.14453125" style="32" customWidth="1"/>
    <col min="6" max="6" width="7.53125" style="32" customWidth="1"/>
    <col min="7" max="7" width="7.3984375" style="33" customWidth="1"/>
    <col min="8" max="8" width="13.71875" style="34" customWidth="1"/>
    <col min="9" max="18" width="9.14453125" style="25"/>
    <col min="19" max="16384" width="9.14453125" style="26"/>
  </cols>
  <sheetData>
    <row r="1" spans="1:8" customFormat="1" ht="32.25" customHeight="1">
      <c r="A1" s="136" t="s">
        <v>27</v>
      </c>
      <c r="B1" s="136"/>
      <c r="C1" s="136"/>
      <c r="D1" s="136"/>
      <c r="E1" s="136"/>
      <c r="F1" s="136"/>
      <c r="G1" s="136"/>
      <c r="H1" s="136"/>
    </row>
    <row r="2" spans="1:8" customFormat="1" ht="42" customHeight="1">
      <c r="A2" s="137" t="s">
        <v>57</v>
      </c>
      <c r="B2" s="137"/>
      <c r="C2" s="137"/>
      <c r="D2" s="137"/>
      <c r="E2" s="137"/>
      <c r="F2" s="137"/>
      <c r="G2" s="137"/>
      <c r="H2" s="137"/>
    </row>
    <row r="3" spans="1:8" customFormat="1" ht="15" customHeight="1">
      <c r="A3" s="141" t="s">
        <v>46</v>
      </c>
      <c r="B3" s="141"/>
      <c r="C3" s="141"/>
      <c r="D3" s="141"/>
      <c r="E3" s="142"/>
      <c r="F3" s="95"/>
      <c r="G3" s="142" t="s">
        <v>35</v>
      </c>
      <c r="H3" s="107" t="s">
        <v>118</v>
      </c>
    </row>
    <row r="4" spans="1:8" customFormat="1" ht="15" customHeight="1">
      <c r="A4" s="141"/>
      <c r="B4" s="141"/>
      <c r="C4" s="141"/>
      <c r="D4" s="141"/>
      <c r="E4" s="142"/>
      <c r="F4" s="95"/>
      <c r="G4" s="142"/>
      <c r="H4" s="106"/>
    </row>
    <row r="5" spans="1:8" ht="9" customHeight="1">
      <c r="B5" s="27"/>
      <c r="C5" s="27"/>
      <c r="D5" s="28"/>
      <c r="E5" s="29"/>
      <c r="F5" s="29"/>
      <c r="G5" s="28"/>
      <c r="H5" s="30"/>
    </row>
    <row r="6" spans="1:8" ht="9" customHeight="1">
      <c r="B6" s="27"/>
      <c r="C6" s="27"/>
      <c r="D6" s="28"/>
      <c r="E6" s="29"/>
      <c r="F6" s="29"/>
      <c r="G6" s="28"/>
      <c r="H6" s="30"/>
    </row>
    <row r="7" spans="1:8" ht="39" customHeight="1">
      <c r="A7" s="138"/>
      <c r="B7" s="138"/>
      <c r="C7" s="138"/>
      <c r="D7" s="138"/>
      <c r="E7" s="138"/>
      <c r="F7" s="138"/>
      <c r="G7" s="138"/>
      <c r="H7" s="138"/>
    </row>
    <row r="8" spans="1:8" ht="9.75" customHeight="1">
      <c r="A8" s="138"/>
      <c r="B8" s="138"/>
      <c r="C8" s="138"/>
      <c r="D8" s="138"/>
      <c r="E8" s="138"/>
      <c r="F8" s="138"/>
      <c r="G8" s="138"/>
      <c r="H8" s="138"/>
    </row>
    <row r="9" spans="1:8" ht="111" customHeight="1">
      <c r="A9" s="31" t="s">
        <v>39</v>
      </c>
      <c r="B9" s="31" t="s">
        <v>34</v>
      </c>
      <c r="C9" s="31" t="s">
        <v>28</v>
      </c>
      <c r="D9" s="31" t="s">
        <v>29</v>
      </c>
      <c r="E9" s="71" t="s">
        <v>117</v>
      </c>
      <c r="F9" s="31" t="s">
        <v>30</v>
      </c>
      <c r="G9" s="31" t="s">
        <v>58</v>
      </c>
      <c r="H9" s="31" t="s">
        <v>3</v>
      </c>
    </row>
    <row r="10" spans="1:8" ht="18" customHeight="1">
      <c r="A10" s="72">
        <v>1</v>
      </c>
      <c r="B10" s="50"/>
      <c r="C10" s="48" t="s">
        <v>59</v>
      </c>
      <c r="D10" s="44"/>
      <c r="E10" s="73">
        <f>'TS1'!AN21</f>
        <v>3.125</v>
      </c>
      <c r="F10" s="73"/>
      <c r="G10" s="73">
        <f>E10</f>
        <v>3.125</v>
      </c>
      <c r="H10" s="73" t="s">
        <v>125</v>
      </c>
    </row>
    <row r="11" spans="1:8" ht="18" customHeight="1">
      <c r="A11" s="48">
        <v>2</v>
      </c>
      <c r="B11" s="50"/>
      <c r="C11" s="48" t="s">
        <v>60</v>
      </c>
      <c r="D11" s="44"/>
      <c r="E11" s="73">
        <f>'TS1'!AN22</f>
        <v>3.6041666666666665</v>
      </c>
      <c r="F11" s="73"/>
      <c r="G11" s="73">
        <f t="shared" ref="G11:G44" si="0">E11</f>
        <v>3.6041666666666665</v>
      </c>
      <c r="H11" s="73" t="s">
        <v>125</v>
      </c>
    </row>
    <row r="12" spans="1:8" ht="18" customHeight="1">
      <c r="A12" s="72">
        <v>3</v>
      </c>
      <c r="B12" s="50"/>
      <c r="C12" s="48" t="s">
        <v>61</v>
      </c>
      <c r="D12" s="44"/>
      <c r="E12" s="73">
        <f>'TS1'!AN23</f>
        <v>3.5208333333333335</v>
      </c>
      <c r="F12" s="73"/>
      <c r="G12" s="73">
        <f t="shared" si="0"/>
        <v>3.5208333333333335</v>
      </c>
      <c r="H12" s="73" t="s">
        <v>125</v>
      </c>
    </row>
    <row r="13" spans="1:8" ht="18" customHeight="1">
      <c r="A13" s="48">
        <v>4</v>
      </c>
      <c r="B13" s="50"/>
      <c r="C13" s="48" t="s">
        <v>62</v>
      </c>
      <c r="D13" s="44"/>
      <c r="E13" s="73">
        <f>'TS1'!AN24</f>
        <v>3.2291666666666665</v>
      </c>
      <c r="F13" s="73"/>
      <c r="G13" s="73">
        <f t="shared" si="0"/>
        <v>3.2291666666666665</v>
      </c>
      <c r="H13" s="73" t="s">
        <v>125</v>
      </c>
    </row>
    <row r="14" spans="1:8" ht="18" customHeight="1">
      <c r="A14" s="72">
        <v>5</v>
      </c>
      <c r="B14" s="50"/>
      <c r="C14" s="48" t="s">
        <v>63</v>
      </c>
      <c r="D14" s="44"/>
      <c r="E14" s="73">
        <f>'TS1'!AN25</f>
        <v>3.2083333333333335</v>
      </c>
      <c r="F14" s="73"/>
      <c r="G14" s="73">
        <f t="shared" si="0"/>
        <v>3.2083333333333335</v>
      </c>
      <c r="H14" s="73" t="s">
        <v>125</v>
      </c>
    </row>
    <row r="15" spans="1:8" ht="18" customHeight="1">
      <c r="A15" s="48">
        <v>6</v>
      </c>
      <c r="B15" s="50"/>
      <c r="C15" s="48" t="s">
        <v>64</v>
      </c>
      <c r="D15" s="44"/>
      <c r="E15" s="73">
        <f>'TS1'!AN26</f>
        <v>3.8958333333333335</v>
      </c>
      <c r="F15" s="73"/>
      <c r="G15" s="73">
        <f t="shared" si="0"/>
        <v>3.8958333333333335</v>
      </c>
      <c r="H15" s="73" t="s">
        <v>125</v>
      </c>
    </row>
    <row r="16" spans="1:8" ht="18" customHeight="1">
      <c r="A16" s="72">
        <v>7</v>
      </c>
      <c r="B16" s="50"/>
      <c r="C16" s="48" t="s">
        <v>65</v>
      </c>
      <c r="D16" s="44"/>
      <c r="E16" s="73">
        <f>'TS1'!AN27</f>
        <v>3.6041666666666665</v>
      </c>
      <c r="F16" s="73"/>
      <c r="G16" s="73">
        <f t="shared" si="0"/>
        <v>3.6041666666666665</v>
      </c>
      <c r="H16" s="73" t="s">
        <v>125</v>
      </c>
    </row>
    <row r="17" spans="1:8" ht="18" customHeight="1">
      <c r="A17" s="48">
        <v>8</v>
      </c>
      <c r="B17" s="50"/>
      <c r="C17" s="48" t="s">
        <v>66</v>
      </c>
      <c r="D17" s="44"/>
      <c r="E17" s="73">
        <f>'TS1'!AN28</f>
        <v>3.8333333333333335</v>
      </c>
      <c r="F17" s="73"/>
      <c r="G17" s="73">
        <f t="shared" si="0"/>
        <v>3.8333333333333335</v>
      </c>
      <c r="H17" s="73" t="s">
        <v>125</v>
      </c>
    </row>
    <row r="18" spans="1:8" ht="18" customHeight="1">
      <c r="A18" s="72">
        <v>9</v>
      </c>
      <c r="B18" s="50"/>
      <c r="C18" s="48" t="s">
        <v>67</v>
      </c>
      <c r="D18" s="44"/>
      <c r="E18" s="73">
        <f>'TS1'!AN29</f>
        <v>3.6458333333333335</v>
      </c>
      <c r="F18" s="73"/>
      <c r="G18" s="73">
        <f t="shared" si="0"/>
        <v>3.6458333333333335</v>
      </c>
      <c r="H18" s="73" t="s">
        <v>125</v>
      </c>
    </row>
    <row r="19" spans="1:8" ht="18" customHeight="1">
      <c r="A19" s="48">
        <v>10</v>
      </c>
      <c r="B19" s="50"/>
      <c r="C19" s="48" t="s">
        <v>68</v>
      </c>
      <c r="D19" s="44"/>
      <c r="E19" s="73">
        <f>'TS1'!AN30</f>
        <v>2.9375</v>
      </c>
      <c r="F19" s="73"/>
      <c r="G19" s="73">
        <f t="shared" si="0"/>
        <v>2.9375</v>
      </c>
      <c r="H19" s="73" t="s">
        <v>125</v>
      </c>
    </row>
    <row r="20" spans="1:8" ht="18" customHeight="1">
      <c r="A20" s="72">
        <v>11</v>
      </c>
      <c r="B20" s="50"/>
      <c r="C20" s="48" t="s">
        <v>69</v>
      </c>
      <c r="D20" s="44"/>
      <c r="E20" s="73">
        <f>'TS1'!AN31</f>
        <v>4</v>
      </c>
      <c r="F20" s="73"/>
      <c r="G20" s="73">
        <f t="shared" si="0"/>
        <v>4</v>
      </c>
      <c r="H20" s="73" t="s">
        <v>125</v>
      </c>
    </row>
    <row r="21" spans="1:8" ht="18" customHeight="1">
      <c r="A21" s="48">
        <v>12</v>
      </c>
      <c r="B21" s="50"/>
      <c r="C21" s="48" t="s">
        <v>70</v>
      </c>
      <c r="D21" s="44"/>
      <c r="E21" s="73">
        <f>'TS1'!AN32</f>
        <v>3.9166666666666665</v>
      </c>
      <c r="F21" s="73"/>
      <c r="G21" s="73">
        <f t="shared" si="0"/>
        <v>3.9166666666666665</v>
      </c>
      <c r="H21" s="73" t="s">
        <v>125</v>
      </c>
    </row>
    <row r="22" spans="1:8" ht="18" customHeight="1">
      <c r="A22" s="72">
        <v>13</v>
      </c>
      <c r="B22" s="50"/>
      <c r="C22" s="48" t="s">
        <v>71</v>
      </c>
      <c r="D22" s="44"/>
      <c r="E22" s="73">
        <f>'TS1'!AN33</f>
        <v>3.5208333333333335</v>
      </c>
      <c r="F22" s="73"/>
      <c r="G22" s="73">
        <f t="shared" si="0"/>
        <v>3.5208333333333335</v>
      </c>
      <c r="H22" s="73" t="s">
        <v>125</v>
      </c>
    </row>
    <row r="23" spans="1:8" ht="18" customHeight="1">
      <c r="A23" s="48">
        <v>14</v>
      </c>
      <c r="B23" s="50"/>
      <c r="C23" s="48" t="s">
        <v>72</v>
      </c>
      <c r="D23" s="44"/>
      <c r="E23" s="73">
        <f>'TS1'!AN34</f>
        <v>3.5208333333333335</v>
      </c>
      <c r="F23" s="73"/>
      <c r="G23" s="73">
        <f t="shared" si="0"/>
        <v>3.5208333333333335</v>
      </c>
      <c r="H23" s="73" t="s">
        <v>125</v>
      </c>
    </row>
    <row r="24" spans="1:8" ht="18" customHeight="1">
      <c r="A24" s="72">
        <v>15</v>
      </c>
      <c r="B24" s="50"/>
      <c r="C24" s="48" t="s">
        <v>73</v>
      </c>
      <c r="D24" s="44"/>
      <c r="E24" s="73">
        <f>'TS1'!AN35</f>
        <v>3.9375</v>
      </c>
      <c r="F24" s="73"/>
      <c r="G24" s="73">
        <f t="shared" si="0"/>
        <v>3.9375</v>
      </c>
      <c r="H24" s="73" t="s">
        <v>125</v>
      </c>
    </row>
    <row r="25" spans="1:8" ht="18" customHeight="1">
      <c r="A25" s="48">
        <v>16</v>
      </c>
      <c r="B25" s="50"/>
      <c r="C25" s="48" t="s">
        <v>74</v>
      </c>
      <c r="D25" s="44"/>
      <c r="E25" s="73">
        <f>'TS1'!AN36</f>
        <v>3.875</v>
      </c>
      <c r="F25" s="73"/>
      <c r="G25" s="73">
        <f t="shared" si="0"/>
        <v>3.875</v>
      </c>
      <c r="H25" s="73" t="s">
        <v>125</v>
      </c>
    </row>
    <row r="26" spans="1:8" ht="18" customHeight="1">
      <c r="A26" s="72">
        <v>17</v>
      </c>
      <c r="B26" s="50"/>
      <c r="C26" s="48" t="s">
        <v>75</v>
      </c>
      <c r="D26" s="44"/>
      <c r="E26" s="73">
        <f>'TS1'!AN37</f>
        <v>3.0833333333333335</v>
      </c>
      <c r="F26" s="73"/>
      <c r="G26" s="73">
        <f t="shared" si="0"/>
        <v>3.0833333333333335</v>
      </c>
      <c r="H26" s="73" t="s">
        <v>125</v>
      </c>
    </row>
    <row r="27" spans="1:8" ht="18" customHeight="1">
      <c r="A27" s="48">
        <v>18</v>
      </c>
      <c r="B27" s="50"/>
      <c r="C27" s="48" t="s">
        <v>76</v>
      </c>
      <c r="D27" s="44"/>
      <c r="E27" s="73">
        <f>'TS1'!AN38</f>
        <v>3.4166666666666665</v>
      </c>
      <c r="F27" s="73"/>
      <c r="G27" s="73">
        <f t="shared" si="0"/>
        <v>3.4166666666666665</v>
      </c>
      <c r="H27" s="73" t="s">
        <v>125</v>
      </c>
    </row>
    <row r="28" spans="1:8" ht="18" customHeight="1">
      <c r="A28" s="72">
        <v>19</v>
      </c>
      <c r="B28" s="50"/>
      <c r="C28" s="48" t="s">
        <v>77</v>
      </c>
      <c r="D28" s="44"/>
      <c r="E28" s="73">
        <f>'TS2'!AO21</f>
        <v>3.3333333333333335</v>
      </c>
      <c r="F28" s="73"/>
      <c r="G28" s="73">
        <f t="shared" si="0"/>
        <v>3.3333333333333335</v>
      </c>
      <c r="H28" s="73" t="s">
        <v>125</v>
      </c>
    </row>
    <row r="29" spans="1:8" ht="18" customHeight="1">
      <c r="A29" s="48">
        <v>20</v>
      </c>
      <c r="B29" s="50"/>
      <c r="C29" s="48" t="s">
        <v>78</v>
      </c>
      <c r="D29" s="44"/>
      <c r="E29" s="73">
        <f>'TS2'!AO22</f>
        <v>3.6666666666666665</v>
      </c>
      <c r="F29" s="73"/>
      <c r="G29" s="73">
        <f t="shared" si="0"/>
        <v>3.6666666666666665</v>
      </c>
      <c r="H29" s="73" t="s">
        <v>125</v>
      </c>
    </row>
    <row r="30" spans="1:8" ht="18" customHeight="1">
      <c r="A30" s="72">
        <v>21</v>
      </c>
      <c r="B30" s="50"/>
      <c r="C30" s="48" t="s">
        <v>79</v>
      </c>
      <c r="D30" s="44"/>
      <c r="E30" s="73">
        <f>'TS2'!AO23</f>
        <v>3.3541666666666665</v>
      </c>
      <c r="F30" s="73"/>
      <c r="G30" s="73">
        <f t="shared" si="0"/>
        <v>3.3541666666666665</v>
      </c>
      <c r="H30" s="73" t="s">
        <v>125</v>
      </c>
    </row>
    <row r="31" spans="1:8" ht="18" customHeight="1">
      <c r="A31" s="48">
        <v>22</v>
      </c>
      <c r="B31" s="50"/>
      <c r="C31" s="48" t="s">
        <v>80</v>
      </c>
      <c r="D31" s="44"/>
      <c r="E31" s="73">
        <f>'TS2'!AO24</f>
        <v>3.625</v>
      </c>
      <c r="F31" s="73"/>
      <c r="G31" s="73">
        <f t="shared" si="0"/>
        <v>3.625</v>
      </c>
      <c r="H31" s="73" t="s">
        <v>125</v>
      </c>
    </row>
    <row r="32" spans="1:8" ht="18" customHeight="1">
      <c r="A32" s="72">
        <v>23</v>
      </c>
      <c r="B32" s="50"/>
      <c r="C32" s="48" t="s">
        <v>81</v>
      </c>
      <c r="D32" s="44"/>
      <c r="E32" s="73">
        <f>'TS2'!AO25</f>
        <v>3.8333333333333335</v>
      </c>
      <c r="F32" s="73"/>
      <c r="G32" s="73">
        <f t="shared" si="0"/>
        <v>3.8333333333333335</v>
      </c>
      <c r="H32" s="73" t="s">
        <v>125</v>
      </c>
    </row>
    <row r="33" spans="1:8" ht="18" customHeight="1">
      <c r="A33" s="48">
        <v>24</v>
      </c>
      <c r="B33" s="50"/>
      <c r="C33" s="48" t="s">
        <v>82</v>
      </c>
      <c r="D33" s="44"/>
      <c r="E33" s="73">
        <f>'TS2'!AO26</f>
        <v>3.875</v>
      </c>
      <c r="F33" s="73"/>
      <c r="G33" s="73">
        <f t="shared" si="0"/>
        <v>3.875</v>
      </c>
      <c r="H33" s="73" t="s">
        <v>125</v>
      </c>
    </row>
    <row r="34" spans="1:8" ht="18" customHeight="1">
      <c r="A34" s="72">
        <v>25</v>
      </c>
      <c r="B34" s="50"/>
      <c r="C34" s="48" t="s">
        <v>83</v>
      </c>
      <c r="D34" s="44"/>
      <c r="E34" s="73">
        <f>'TS2'!AO27</f>
        <v>3.25</v>
      </c>
      <c r="F34" s="73"/>
      <c r="G34" s="73">
        <f t="shared" si="0"/>
        <v>3.25</v>
      </c>
      <c r="H34" s="73" t="s">
        <v>125</v>
      </c>
    </row>
    <row r="35" spans="1:8" ht="18" customHeight="1">
      <c r="A35" s="48">
        <v>26</v>
      </c>
      <c r="B35" s="50"/>
      <c r="C35" s="48" t="s">
        <v>84</v>
      </c>
      <c r="D35" s="44"/>
      <c r="E35" s="73">
        <f>'TS2'!AO28</f>
        <v>3.5625</v>
      </c>
      <c r="F35" s="73"/>
      <c r="G35" s="73">
        <f t="shared" si="0"/>
        <v>3.5625</v>
      </c>
      <c r="H35" s="73" t="s">
        <v>125</v>
      </c>
    </row>
    <row r="36" spans="1:8" ht="18" customHeight="1">
      <c r="A36" s="72">
        <v>27</v>
      </c>
      <c r="B36" s="50"/>
      <c r="C36" s="48" t="s">
        <v>85</v>
      </c>
      <c r="D36" s="44"/>
      <c r="E36" s="73">
        <f>'TS2'!AO29</f>
        <v>3.8125</v>
      </c>
      <c r="F36" s="73"/>
      <c r="G36" s="73">
        <f t="shared" si="0"/>
        <v>3.8125</v>
      </c>
      <c r="H36" s="73" t="s">
        <v>125</v>
      </c>
    </row>
    <row r="37" spans="1:8" ht="18" customHeight="1">
      <c r="A37" s="48">
        <v>28</v>
      </c>
      <c r="B37" s="50"/>
      <c r="C37" s="48" t="s">
        <v>86</v>
      </c>
      <c r="D37" s="44"/>
      <c r="E37" s="73">
        <f>'TS2'!AO30</f>
        <v>3.625</v>
      </c>
      <c r="F37" s="73"/>
      <c r="G37" s="73">
        <f t="shared" si="0"/>
        <v>3.625</v>
      </c>
      <c r="H37" s="73" t="s">
        <v>125</v>
      </c>
    </row>
    <row r="38" spans="1:8" ht="18" customHeight="1">
      <c r="A38" s="72">
        <v>29</v>
      </c>
      <c r="B38" s="50"/>
      <c r="C38" s="48" t="s">
        <v>87</v>
      </c>
      <c r="D38" s="44"/>
      <c r="E38" s="73">
        <f>'TS2'!AO31</f>
        <v>3.8125</v>
      </c>
      <c r="F38" s="73"/>
      <c r="G38" s="73">
        <f t="shared" si="0"/>
        <v>3.8125</v>
      </c>
      <c r="H38" s="73" t="s">
        <v>125</v>
      </c>
    </row>
    <row r="39" spans="1:8" ht="18" customHeight="1">
      <c r="A39" s="48">
        <v>30</v>
      </c>
      <c r="B39" s="50"/>
      <c r="C39" s="48" t="s">
        <v>88</v>
      </c>
      <c r="D39" s="44"/>
      <c r="E39" s="73">
        <f>'TS2'!AO32</f>
        <v>3.9583333333333335</v>
      </c>
      <c r="F39" s="73"/>
      <c r="G39" s="73">
        <f t="shared" si="0"/>
        <v>3.9583333333333335</v>
      </c>
      <c r="H39" s="73" t="s">
        <v>125</v>
      </c>
    </row>
    <row r="40" spans="1:8" ht="18" customHeight="1">
      <c r="A40" s="72">
        <v>31</v>
      </c>
      <c r="B40" s="50"/>
      <c r="C40" s="48" t="s">
        <v>89</v>
      </c>
      <c r="D40" s="44"/>
      <c r="E40" s="73">
        <f>'TS2'!AO33</f>
        <v>3.5208333333333335</v>
      </c>
      <c r="F40" s="73"/>
      <c r="G40" s="73">
        <f t="shared" si="0"/>
        <v>3.5208333333333335</v>
      </c>
      <c r="H40" s="73" t="s">
        <v>125</v>
      </c>
    </row>
    <row r="41" spans="1:8" ht="18" customHeight="1">
      <c r="A41" s="48">
        <v>32</v>
      </c>
      <c r="B41" s="50"/>
      <c r="C41" s="48" t="s">
        <v>90</v>
      </c>
      <c r="D41" s="44"/>
      <c r="E41" s="73">
        <f>'TS2'!AO34</f>
        <v>3.4375</v>
      </c>
      <c r="F41" s="73"/>
      <c r="G41" s="73">
        <f t="shared" si="0"/>
        <v>3.4375</v>
      </c>
      <c r="H41" s="73" t="s">
        <v>125</v>
      </c>
    </row>
    <row r="42" spans="1:8" ht="18" customHeight="1">
      <c r="A42" s="72">
        <v>33</v>
      </c>
      <c r="B42" s="50"/>
      <c r="C42" s="48" t="s">
        <v>91</v>
      </c>
      <c r="D42" s="44"/>
      <c r="E42" s="73">
        <f>'TS2'!AO35</f>
        <v>2.9375</v>
      </c>
      <c r="F42" s="73"/>
      <c r="G42" s="73">
        <f t="shared" si="0"/>
        <v>2.9375</v>
      </c>
      <c r="H42" s="73" t="s">
        <v>125</v>
      </c>
    </row>
    <row r="43" spans="1:8" ht="18" customHeight="1">
      <c r="A43" s="48">
        <v>34</v>
      </c>
      <c r="B43" s="50"/>
      <c r="C43" s="48" t="s">
        <v>92</v>
      </c>
      <c r="D43" s="44"/>
      <c r="E43" s="73">
        <f>'TS2'!AO36</f>
        <v>3.6875</v>
      </c>
      <c r="F43" s="73"/>
      <c r="G43" s="73">
        <f t="shared" si="0"/>
        <v>3.6875</v>
      </c>
      <c r="H43" s="73" t="s">
        <v>125</v>
      </c>
    </row>
    <row r="44" spans="1:8" ht="18" customHeight="1">
      <c r="A44" s="72">
        <v>35</v>
      </c>
      <c r="B44" s="50"/>
      <c r="C44" s="48" t="s">
        <v>93</v>
      </c>
      <c r="D44" s="44"/>
      <c r="E44" s="73">
        <f>'TS2'!AO37</f>
        <v>3.0625</v>
      </c>
      <c r="F44" s="73"/>
      <c r="G44" s="73">
        <f t="shared" si="0"/>
        <v>3.0625</v>
      </c>
      <c r="H44" s="73" t="s">
        <v>125</v>
      </c>
    </row>
    <row r="45" spans="1:8" ht="8.25" customHeight="1">
      <c r="A45" s="65"/>
      <c r="B45" s="75"/>
      <c r="C45" s="76"/>
      <c r="D45" s="9"/>
      <c r="E45" s="77"/>
      <c r="F45" s="77"/>
      <c r="G45" s="8"/>
      <c r="H45" s="65"/>
    </row>
    <row r="46" spans="1:8" ht="17.100000000000001" customHeight="1">
      <c r="B46" s="139"/>
      <c r="C46" s="139"/>
      <c r="D46" s="139"/>
      <c r="E46" s="139"/>
      <c r="F46" s="139"/>
      <c r="G46" s="139"/>
      <c r="H46" s="139"/>
    </row>
    <row r="47" spans="1:8" ht="17.100000000000001" customHeight="1"/>
    <row r="48" spans="1:8" ht="17.100000000000001" customHeight="1"/>
    <row r="49" spans="1:18" ht="17.100000000000001" customHeight="1">
      <c r="E49" s="35"/>
      <c r="F49" s="35"/>
      <c r="G49" s="83"/>
      <c r="H49" s="36"/>
      <c r="R49" s="26"/>
    </row>
    <row r="50" spans="1:18" ht="17.100000000000001" customHeight="1">
      <c r="E50" s="35"/>
      <c r="F50" s="35"/>
      <c r="G50" s="83"/>
      <c r="H50" s="37"/>
      <c r="R50" s="26"/>
    </row>
    <row r="51" spans="1:18" s="33" customFormat="1" ht="17.100000000000001" customHeight="1">
      <c r="A51" s="140"/>
      <c r="B51" s="140"/>
      <c r="C51" s="140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>
      <c r="A52" s="49"/>
      <c r="B52" s="49"/>
      <c r="C52" s="49"/>
      <c r="D52" s="49"/>
      <c r="G52" s="74"/>
    </row>
    <row r="53" spans="1:18" s="25" customFormat="1" ht="14.25" customHeight="1">
      <c r="A53" s="49"/>
      <c r="B53" s="49"/>
      <c r="C53" s="49"/>
      <c r="D53" s="49"/>
      <c r="G53" s="74"/>
    </row>
    <row r="54" spans="1:18" s="25" customFormat="1" ht="14.25" customHeight="1">
      <c r="A54" s="49"/>
      <c r="B54" s="49"/>
      <c r="C54" s="49"/>
      <c r="D54" s="49"/>
      <c r="G54" s="74"/>
    </row>
    <row r="55" spans="1:18" s="25" customFormat="1" ht="14.25" customHeight="1">
      <c r="A55" s="49"/>
      <c r="B55" s="49"/>
      <c r="C55" s="49"/>
      <c r="D55" s="49"/>
      <c r="G55" s="74"/>
    </row>
    <row r="56" spans="1:18" s="25" customFormat="1" ht="14.25" customHeight="1">
      <c r="A56" s="49"/>
      <c r="B56" s="49"/>
      <c r="C56" s="49"/>
      <c r="D56" s="49"/>
      <c r="G56" s="74"/>
    </row>
    <row r="57" spans="1:18" s="25" customFormat="1" ht="14.25" customHeight="1">
      <c r="A57" s="49"/>
      <c r="B57" s="49"/>
      <c r="C57" s="49"/>
      <c r="D57" s="49"/>
      <c r="E57" s="49"/>
      <c r="F57" s="49"/>
      <c r="G57" s="49"/>
    </row>
    <row r="58" spans="1:18" s="25" customFormat="1" ht="14.25" customHeight="1">
      <c r="A58" s="49"/>
      <c r="B58" s="49"/>
      <c r="C58" s="49"/>
      <c r="D58" s="49"/>
      <c r="E58" s="49"/>
      <c r="F58" s="49"/>
      <c r="G58" s="49"/>
    </row>
    <row r="59" spans="1:18" s="25" customFormat="1" ht="14.25" customHeight="1">
      <c r="A59" s="49"/>
      <c r="B59" s="49"/>
      <c r="C59" s="49"/>
      <c r="D59" s="49"/>
      <c r="G59" s="74"/>
    </row>
    <row r="60" spans="1:18" s="25" customFormat="1" ht="14.25" customHeight="1">
      <c r="A60" s="49"/>
      <c r="B60" s="49"/>
      <c r="C60" s="49"/>
      <c r="D60" s="49"/>
      <c r="G60" s="74"/>
    </row>
    <row r="61" spans="1:18" s="33" customFormat="1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>
      <c r="A64" s="26"/>
      <c r="B64" s="33"/>
      <c r="C64" s="33"/>
      <c r="D64" s="26"/>
      <c r="G64" s="33"/>
      <c r="H64" s="34"/>
      <c r="I64" s="74"/>
      <c r="J64" s="74"/>
      <c r="K64" s="74"/>
      <c r="L64" s="74"/>
      <c r="M64" s="74"/>
      <c r="N64" s="74"/>
      <c r="O64" s="74"/>
      <c r="P64" s="74"/>
      <c r="Q64" s="74"/>
      <c r="R64" s="74"/>
    </row>
    <row r="65" spans="1:18" s="32" customFormat="1">
      <c r="A65" s="26"/>
      <c r="B65" s="33"/>
      <c r="C65" s="33"/>
      <c r="D65" s="26"/>
      <c r="G65" s="33"/>
      <c r="H65" s="34"/>
      <c r="I65" s="74"/>
      <c r="J65" s="74"/>
      <c r="K65" s="74"/>
      <c r="L65" s="74"/>
      <c r="M65" s="74"/>
      <c r="N65" s="74"/>
      <c r="O65" s="74"/>
      <c r="P65" s="74"/>
      <c r="Q65" s="74"/>
      <c r="R65" s="74"/>
    </row>
    <row r="66" spans="1:18" s="32" customFormat="1">
      <c r="A66" s="26"/>
      <c r="B66" s="33"/>
      <c r="C66" s="33"/>
      <c r="D66" s="26"/>
      <c r="G66" s="33"/>
      <c r="H66" s="34"/>
      <c r="I66" s="74"/>
      <c r="J66" s="74"/>
      <c r="K66" s="74"/>
      <c r="L66" s="74"/>
      <c r="M66" s="74"/>
      <c r="N66" s="74"/>
      <c r="O66" s="74"/>
      <c r="P66" s="74"/>
      <c r="Q66" s="74"/>
      <c r="R66" s="74"/>
    </row>
    <row r="67" spans="1:18" s="32" customFormat="1">
      <c r="A67" s="26"/>
      <c r="B67" s="33"/>
      <c r="C67" s="33"/>
      <c r="D67" s="26"/>
      <c r="G67" s="33"/>
      <c r="H67" s="34"/>
      <c r="I67" s="74"/>
      <c r="J67" s="74"/>
      <c r="K67" s="74"/>
      <c r="L67" s="74"/>
      <c r="M67" s="74"/>
      <c r="N67" s="74"/>
      <c r="O67" s="74"/>
      <c r="P67" s="74"/>
      <c r="Q67" s="74"/>
      <c r="R67" s="74"/>
    </row>
    <row r="68" spans="1:18" s="32" customFormat="1">
      <c r="A68" s="26"/>
      <c r="B68" s="33"/>
      <c r="C68" s="33"/>
      <c r="D68" s="26"/>
      <c r="G68" s="33"/>
      <c r="H68" s="34"/>
      <c r="I68" s="74"/>
      <c r="J68" s="74"/>
      <c r="K68" s="74"/>
      <c r="L68" s="74"/>
      <c r="M68" s="74"/>
      <c r="N68" s="74"/>
      <c r="O68" s="74"/>
      <c r="P68" s="74"/>
      <c r="Q68" s="74"/>
      <c r="R68" s="74"/>
    </row>
    <row r="69" spans="1:18" s="32" customFormat="1">
      <c r="A69" s="26"/>
      <c r="B69" s="33"/>
      <c r="C69" s="33"/>
      <c r="D69" s="16"/>
      <c r="G69" s="33"/>
      <c r="H69" s="34"/>
      <c r="I69" s="74"/>
      <c r="J69" s="74"/>
      <c r="K69" s="74"/>
      <c r="L69" s="74"/>
      <c r="M69" s="74"/>
      <c r="N69" s="74"/>
      <c r="O69" s="74"/>
      <c r="P69" s="74"/>
      <c r="Q69" s="74"/>
      <c r="R69" s="74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summary sheet (Final)!Print_Titles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IOTLAB</cp:lastModifiedBy>
  <cp:lastPrinted>2021-03-02T06:00:08Z</cp:lastPrinted>
  <dcterms:created xsi:type="dcterms:W3CDTF">2010-01-05T16:46:02Z</dcterms:created>
  <dcterms:modified xsi:type="dcterms:W3CDTF">2024-11-27T12:57:34Z</dcterms:modified>
</cp:coreProperties>
</file>