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3\Documentation\Data\"/>
    </mc:Choice>
  </mc:AlternateContent>
  <bookViews>
    <workbookView xWindow="0" yWindow="0" windowWidth="28800" windowHeight="12000" activeTab="3"/>
  </bookViews>
  <sheets>
    <sheet name="Log" sheetId="2" r:id="rId1"/>
    <sheet name="Fundamentals" sheetId="9" r:id="rId2"/>
    <sheet name="Load" sheetId="3" r:id="rId3"/>
    <sheet name="Load_Categories" sheetId="13" r:id="rId4"/>
    <sheet name="TL" sheetId="14" r:id="rId5"/>
    <sheet name="Generators_FuelMix" sheetId="10" r:id="rId6"/>
    <sheet name="Generators_Other" sheetId="11" r:id="rId7"/>
    <sheet name="Generators_Categories" sheetId="12" r:id="rId8"/>
    <sheet name="HourlyVariation" sheetId="7" r:id="rId9"/>
    <sheet name="Scalars" sheetId="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1" l="1"/>
  <c r="F5" i="11"/>
  <c r="F4" i="11"/>
  <c r="F3" i="11"/>
  <c r="F2" i="11"/>
  <c r="G5" i="3"/>
</calcChain>
</file>

<file path=xl/sharedStrings.xml><?xml version="1.0" encoding="utf-8"?>
<sst xmlns="http://schemas.openxmlformats.org/spreadsheetml/2006/main" count="186" uniqueCount="93">
  <si>
    <t>Coal</t>
  </si>
  <si>
    <t>NatGas</t>
  </si>
  <si>
    <t>FuelPrice</t>
  </si>
  <si>
    <t>FuelPrice/BFt</t>
  </si>
  <si>
    <t>FuelPrice/FuelPrice</t>
  </si>
  <si>
    <t>EUR/GJ</t>
  </si>
  <si>
    <t>EmissionTax</t>
  </si>
  <si>
    <t>EmissionIntensity/BFt</t>
  </si>
  <si>
    <t>CO2</t>
  </si>
  <si>
    <t>EmissionIntensity/EmissionIntensity</t>
  </si>
  <si>
    <t>EmissionIntensity</t>
  </si>
  <si>
    <t>KG SO2/GJ</t>
  </si>
  <si>
    <t>T CO2/GJ</t>
  </si>
  <si>
    <t>EmissionTax/EmissionType</t>
  </si>
  <si>
    <t>EmissionIntensity/EmissionType</t>
  </si>
  <si>
    <t>EmissionTax/EmissionTax</t>
  </si>
  <si>
    <t>EUR/TCO2</t>
  </si>
  <si>
    <t>EUR/KGSO2</t>
  </si>
  <si>
    <t>Load</t>
  </si>
  <si>
    <t>FuelMix/BFt/id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</si>
  <si>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</si>
  <si>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</si>
  <si>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</si>
  <si>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</si>
  <si>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</si>
  <si>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</si>
  <si>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</si>
  <si>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</si>
  <si>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</si>
  <si>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Wind</t>
  </si>
  <si>
    <t>FuelMix</t>
  </si>
  <si>
    <t>GJ</t>
  </si>
  <si>
    <t>EUR/GJ output</t>
  </si>
  <si>
    <t>GJ input / GJ output</t>
  </si>
  <si>
    <t>Load/Load</t>
  </si>
  <si>
    <t>CapVariation/h/hvt</t>
  </si>
  <si>
    <t>LoadVariation</t>
  </si>
  <si>
    <t>LoadVariation/h</t>
  </si>
  <si>
    <t>LoadVariation/LoadVariation</t>
  </si>
  <si>
    <t>CapVariation</t>
  </si>
  <si>
    <t>BioMass</t>
  </si>
  <si>
    <t>id2hvt/id</t>
  </si>
  <si>
    <t>id2hvt/hvt</t>
  </si>
  <si>
    <t>FOM/id</t>
  </si>
  <si>
    <t>FOM/FOM</t>
  </si>
  <si>
    <t>FOM</t>
  </si>
  <si>
    <t>( 1000 EUR / (GJ/h generating capacity) ) / year</t>
  </si>
  <si>
    <t>lineLoss</t>
  </si>
  <si>
    <t>id2g/id</t>
  </si>
  <si>
    <t>id2g/g</t>
  </si>
  <si>
    <t>lineCapacity/lineCapacity</t>
  </si>
  <si>
    <t>lineMC/lineMC</t>
  </si>
  <si>
    <t>lineFOM/g</t>
  </si>
  <si>
    <t>lineFOM</t>
  </si>
  <si>
    <t>Load/c</t>
  </si>
  <si>
    <t>LoadVariation/c</t>
  </si>
  <si>
    <t>c2g/c</t>
  </si>
  <si>
    <t>c2g/g</t>
  </si>
  <si>
    <t>lineFOM/lineFOM</t>
  </si>
  <si>
    <t>lineCapacity</t>
  </si>
  <si>
    <t>GJ/h</t>
  </si>
  <si>
    <t>lineMC</t>
  </si>
  <si>
    <t>( 1000 EUR / (GJ/h lineCapacity)  )/ year</t>
  </si>
  <si>
    <t>lineCapacity/g</t>
  </si>
  <si>
    <t>lineMC/g</t>
  </si>
  <si>
    <t>lineCapacity/g_alias</t>
  </si>
  <si>
    <t>lineMC/g_alias</t>
  </si>
  <si>
    <t>lineFOM/g_alias</t>
  </si>
  <si>
    <t>CO2Cap/g</t>
  </si>
  <si>
    <t>CO2Cap/CO2Cap</t>
  </si>
  <si>
    <t>RESCap/g</t>
  </si>
  <si>
    <t>RESCap/RESCap</t>
  </si>
  <si>
    <t>Variable</t>
  </si>
  <si>
    <t>Units</t>
  </si>
  <si>
    <t>Description</t>
  </si>
  <si>
    <t>Coefficient in [0,1].</t>
  </si>
  <si>
    <t xml:space="preserve"> Sums to 1 over hours (h).</t>
  </si>
  <si>
    <t xml:space="preserve"> Scales hourly generation capacity compared to max.</t>
  </si>
  <si>
    <r>
      <t xml:space="preserve">Max capacity for import/exports through line </t>
    </r>
    <r>
      <rPr>
        <i/>
        <sz val="11"/>
        <color theme="1"/>
        <rFont val="Calibri"/>
        <family val="2"/>
        <scheme val="minor"/>
      </rPr>
      <t>l</t>
    </r>
  </si>
  <si>
    <t>MWP/c</t>
  </si>
  <si>
    <t>MWP/MWP</t>
  </si>
  <si>
    <t>DK</t>
  </si>
  <si>
    <t>Coal Plant</t>
  </si>
  <si>
    <t>NatGas Plant</t>
  </si>
  <si>
    <t>Biomass plant</t>
  </si>
  <si>
    <t>Wind turbine</t>
  </si>
  <si>
    <t>Consumer, Energy Hub</t>
  </si>
  <si>
    <t>Energy Hub</t>
  </si>
  <si>
    <t>Wind, DK</t>
  </si>
  <si>
    <t>Wind turbine, Energy Hub</t>
  </si>
  <si>
    <t>Wind, Energy Hub</t>
  </si>
  <si>
    <t>Base</t>
  </si>
  <si>
    <t>Flexible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</si>
</sst>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00_-;\-* #,##0.0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0" fillId="0" borderId="1" xfId="0" applyFont="1" applyBorder="1"/>
    <xf numFmtId="0" fontId="0" fillId="2" borderId="1" xfId="0" applyFont="1" applyFill="1" applyBorder="1"/>
    <xf numFmtId="164" fontId="0" fillId="0" borderId="0" xfId="1" applyNumberFormat="1" applyFont="1"/>
    <xf numFmtId="0" fontId="0" fillId="0" borderId="0" xfId="0" applyBorder="1"/>
    <xf numFmtId="164" fontId="0" fillId="0" borderId="2" xfId="1" applyNumberFormat="1" applyFont="1" applyBorder="1"/>
  </cellXfs>
  <cellStyles count="2">
    <cellStyle name="Comma" xfId="1" builtinId="3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Table1" displayName="Table1" ref="A1:B4" totalsRowShown="0">
  <autoFilter ref="A1:B4"/>
  <tableColumns count="2">
    <tableColumn id="1" name="Load/c"/>
    <tableColumn id="2" name="Load/Load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3" name="Table13" displayName="Table13" ref="E1:F6" totalsRowShown="0" headerRowDxfId="1">
  <autoFilter ref="E1:F6"/>
  <tableColumns count="2">
    <tableColumn id="1" name="id2g/id" dataDxfId="0"/>
    <tableColumn id="2" name="id2g/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2" displayName="Table2" ref="C1:D4" totalsRowShown="0">
  <autoFilter ref="C1:D4"/>
  <tableColumns count="2">
    <tableColumn id="1" name="MWP/c"/>
    <tableColumn id="2" name="MWP/MWP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6" name="Table3" displayName="Table3" ref="E1:G13" totalsRowShown="0">
  <autoFilter ref="E1:G13"/>
  <tableColumns count="3">
    <tableColumn id="1" name="LoadVariation/c"/>
    <tableColumn id="2" name="LoadVariation/h"/>
    <tableColumn id="3" name="LoadVariation/LoadVaria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A1:B4" totalsRowShown="0" headerRowDxfId="7">
  <autoFilter ref="A1:B4"/>
  <tableColumns count="2">
    <tableColumn id="1" name="c2g/c"/>
    <tableColumn id="2" name="c2g/g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8" name="Table15" displayName="Table15" ref="A1:B6" totalsRowShown="0" headerRowDxfId="6">
  <autoFilter ref="A1:B6"/>
  <tableColumns count="2">
    <tableColumn id="1" name="GeneratingCapacity/id"/>
    <tableColumn id="2" name="GeneratingCapacity/GeneratingCapacit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9" name="Table26" displayName="Table26" ref="C1:D6" totalsRowShown="0">
  <autoFilter ref="C1:D6"/>
  <tableColumns count="2">
    <tableColumn id="1" name="OtherMC/id"/>
    <tableColumn id="2" name="OtherMC/OtherMC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10" name="Table37" displayName="Table37" ref="E1:F6" totalsRowShown="0">
  <autoFilter ref="E1:F6"/>
  <tableColumns count="2">
    <tableColumn id="1" name="FOM/id"/>
    <tableColumn id="2" name="FOM/FOM" dataDxfId="5" dataCellStyle="Comma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1" name="Table11" displayName="Table11" ref="A1:B6" totalsRowShown="0" headerRowDxfId="4">
  <autoFilter ref="A1:B6"/>
  <tableColumns count="2">
    <tableColumn id="1" name="id2tech/id" dataDxfId="3"/>
    <tableColumn id="2" name="id2tech/tech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12" displayName="Table12" ref="C1:D6" totalsRowShown="0" headerRowDxfId="2">
  <autoFilter ref="C1:D6"/>
  <tableColumns count="2">
    <tableColumn id="1" name="id2hvt/id" dataCellStyle="Normal"/>
    <tableColumn id="2" name="id2hvt/hv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6" sqref="B16"/>
    </sheetView>
  </sheetViews>
  <sheetFormatPr defaultRowHeight="15" x14ac:dyDescent="0.25"/>
  <cols>
    <col min="1" max="1" width="19.85546875" bestFit="1" customWidth="1"/>
    <col min="2" max="2" width="36" bestFit="1" customWidth="1"/>
    <col min="3" max="3" width="48.28515625" bestFit="1" customWidth="1"/>
  </cols>
  <sheetData>
    <row r="1" spans="1:3" x14ac:dyDescent="0.25">
      <c r="A1" s="2" t="s">
        <v>72</v>
      </c>
      <c r="B1" s="2" t="s">
        <v>73</v>
      </c>
      <c r="C1" s="2" t="s">
        <v>74</v>
      </c>
    </row>
    <row r="2" spans="1:3" x14ac:dyDescent="0.25">
      <c r="A2" t="s">
        <v>2</v>
      </c>
      <c r="B2" t="s">
        <v>5</v>
      </c>
    </row>
    <row r="3" spans="1:3" x14ac:dyDescent="0.25">
      <c r="A3" t="s">
        <v>10</v>
      </c>
      <c r="B3" t="s">
        <v>12</v>
      </c>
    </row>
    <row r="4" spans="1:3" x14ac:dyDescent="0.25">
      <c r="A4" t="s">
        <v>10</v>
      </c>
      <c r="B4" t="s">
        <v>11</v>
      </c>
    </row>
    <row r="5" spans="1:3" x14ac:dyDescent="0.25">
      <c r="A5" t="s">
        <v>6</v>
      </c>
      <c r="B5" t="s">
        <v>16</v>
      </c>
    </row>
    <row r="6" spans="1:3" x14ac:dyDescent="0.25">
      <c r="A6" t="s">
        <v>6</v>
      </c>
      <c r="B6" t="s">
        <v>17</v>
      </c>
    </row>
    <row r="7" spans="1:3" x14ac:dyDescent="0.25">
      <c r="A7" t="s">
        <v>18</v>
      </c>
      <c r="B7" t="s">
        <v>31</v>
      </c>
    </row>
    <row r="8" spans="1:3" x14ac:dyDescent="0.25">
      <c r="A8" t="s">
        <v>30</v>
      </c>
      <c r="B8" t="s">
        <v>33</v>
      </c>
    </row>
    <row r="9" spans="1:3" x14ac:dyDescent="0.25">
      <c r="A9" t="s">
        <v>20</v>
      </c>
      <c r="B9" t="s">
        <v>31</v>
      </c>
    </row>
    <row r="10" spans="1:3" x14ac:dyDescent="0.25">
      <c r="A10" t="s">
        <v>23</v>
      </c>
      <c r="B10" t="s">
        <v>32</v>
      </c>
    </row>
    <row r="11" spans="1:3" ht="30" x14ac:dyDescent="0.25">
      <c r="A11" t="s">
        <v>45</v>
      </c>
      <c r="B11" s="4" t="s">
        <v>46</v>
      </c>
    </row>
    <row r="12" spans="1:3" x14ac:dyDescent="0.25">
      <c r="A12" t="s">
        <v>36</v>
      </c>
      <c r="B12" t="s">
        <v>75</v>
      </c>
      <c r="C12" t="s">
        <v>76</v>
      </c>
    </row>
    <row r="13" spans="1:3" x14ac:dyDescent="0.25">
      <c r="A13" t="s">
        <v>39</v>
      </c>
      <c r="B13" t="s">
        <v>75</v>
      </c>
      <c r="C13" t="s">
        <v>77</v>
      </c>
    </row>
    <row r="14" spans="1:3" x14ac:dyDescent="0.25">
      <c r="A14" t="s">
        <v>59</v>
      </c>
      <c r="B14" t="s">
        <v>60</v>
      </c>
      <c r="C14" t="s">
        <v>78</v>
      </c>
    </row>
    <row r="15" spans="1:3" x14ac:dyDescent="0.25">
      <c r="A15" t="s">
        <v>61</v>
      </c>
      <c r="B15" t="s">
        <v>5</v>
      </c>
    </row>
    <row r="16" spans="1:3" x14ac:dyDescent="0.25">
      <c r="A16" t="s">
        <v>53</v>
      </c>
      <c r="B16" t="s">
        <v>62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X16" sqref="X16"/>
    </sheetView>
  </sheetViews>
  <sheetFormatPr defaultRowHeight="15" x14ac:dyDescent="0.25"/>
  <sheetData>
    <row r="1" spans="1:2" x14ac:dyDescent="0.25">
      <c r="A1" t="s">
        <v>47</v>
      </c>
      <c r="B1">
        <v>0.05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H3" sqref="H3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5703125" bestFit="1" customWidth="1"/>
    <col min="5" max="5" width="34.140625" bestFit="1" customWidth="1"/>
    <col min="6" max="7" width="25.28515625" bestFit="1" customWidth="1"/>
    <col min="8" max="8" width="11" bestFit="1" customWidth="1"/>
    <col min="9" max="9" width="15.7109375" bestFit="1" customWidth="1"/>
    <col min="10" max="10" width="11" bestFit="1" customWidth="1"/>
    <col min="11" max="11" width="14.85546875" bestFit="1" customWidth="1"/>
  </cols>
  <sheetData>
    <row r="1" spans="1:11" x14ac:dyDescent="0.25">
      <c r="A1" s="2" t="s">
        <v>3</v>
      </c>
      <c r="B1" s="2" t="s">
        <v>4</v>
      </c>
      <c r="C1" s="2" t="s">
        <v>7</v>
      </c>
      <c r="D1" s="2" t="s">
        <v>14</v>
      </c>
      <c r="E1" s="2" t="s">
        <v>9</v>
      </c>
      <c r="F1" s="2" t="s">
        <v>13</v>
      </c>
      <c r="G1" s="2" t="s">
        <v>15</v>
      </c>
      <c r="H1" s="2" t="s">
        <v>68</v>
      </c>
      <c r="I1" s="2" t="s">
        <v>69</v>
      </c>
      <c r="J1" t="s">
        <v>70</v>
      </c>
      <c r="K1" t="s">
        <v>71</v>
      </c>
    </row>
    <row r="2" spans="1:11" x14ac:dyDescent="0.25">
      <c r="A2" t="s">
        <v>0</v>
      </c>
      <c r="B2" s="1">
        <v>2.3624622108362896</v>
      </c>
      <c r="C2" t="s">
        <v>0</v>
      </c>
      <c r="D2" t="s">
        <v>8</v>
      </c>
      <c r="E2">
        <v>9.4370000000000009E-2</v>
      </c>
      <c r="F2" t="s">
        <v>8</v>
      </c>
      <c r="G2">
        <v>0</v>
      </c>
      <c r="H2" t="s">
        <v>81</v>
      </c>
      <c r="I2">
        <v>5</v>
      </c>
      <c r="J2" t="s">
        <v>81</v>
      </c>
      <c r="K2">
        <v>0.1</v>
      </c>
    </row>
    <row r="3" spans="1:11" x14ac:dyDescent="0.25">
      <c r="A3" t="s">
        <v>1</v>
      </c>
      <c r="B3" s="1">
        <v>5.0462416510206998</v>
      </c>
      <c r="C3" t="s">
        <v>1</v>
      </c>
      <c r="D3" t="s">
        <v>8</v>
      </c>
      <c r="E3">
        <v>5.7000000000000002E-2</v>
      </c>
      <c r="H3" t="s">
        <v>87</v>
      </c>
      <c r="I3">
        <v>5</v>
      </c>
      <c r="J3" t="s">
        <v>87</v>
      </c>
      <c r="K3">
        <v>0.1</v>
      </c>
    </row>
    <row r="4" spans="1:11" x14ac:dyDescent="0.25">
      <c r="A4" t="s">
        <v>40</v>
      </c>
      <c r="B4" s="1">
        <v>10.335570469798657</v>
      </c>
      <c r="C4" t="s">
        <v>40</v>
      </c>
      <c r="D4" t="s">
        <v>8</v>
      </c>
      <c r="E4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1" sqref="E1"/>
    </sheetView>
  </sheetViews>
  <sheetFormatPr defaultRowHeight="15" x14ac:dyDescent="0.25"/>
  <cols>
    <col min="1" max="1" width="21.42578125" bestFit="1" customWidth="1"/>
    <col min="2" max="2" width="10.140625" bestFit="1" customWidth="1"/>
    <col min="3" max="3" width="21.42578125" bestFit="1" customWidth="1"/>
    <col min="4" max="4" width="15.42578125" bestFit="1" customWidth="1"/>
    <col min="5" max="5" width="27" bestFit="1" customWidth="1"/>
    <col min="6" max="6" width="19.28515625" bestFit="1" customWidth="1"/>
    <col min="7" max="7" width="36.140625" bestFit="1" customWidth="1"/>
  </cols>
  <sheetData>
    <row r="1" spans="1:7" x14ac:dyDescent="0.25">
      <c r="A1" t="s">
        <v>54</v>
      </c>
      <c r="B1" t="s">
        <v>34</v>
      </c>
      <c r="C1" t="s">
        <v>79</v>
      </c>
      <c r="D1" t="s">
        <v>80</v>
      </c>
      <c r="E1" t="s">
        <v>55</v>
      </c>
      <c r="F1" t="s">
        <v>37</v>
      </c>
      <c r="G1" t="s">
        <v>38</v>
      </c>
    </row>
    <row r="2" spans="1:7" x14ac:dyDescent="0.25">
      <c r="A2" t="s">
        <v>91</v>
      </c>
      <c r="B2">
        <v>400</v>
      </c>
      <c r="C2" t="s">
        <v>91</v>
      </c>
      <c r="D2">
        <v>25</v>
      </c>
      <c r="E2" t="s">
        <v>91</v>
      </c>
      <c r="F2">
        <v>1</v>
      </c>
      <c r="G2">
        <v>0.1</v>
      </c>
    </row>
    <row r="3" spans="1:7" x14ac:dyDescent="0.25">
      <c r="A3" t="s">
        <v>92</v>
      </c>
      <c r="B3">
        <v>100</v>
      </c>
      <c r="C3" t="s">
        <v>92</v>
      </c>
      <c r="D3">
        <v>10</v>
      </c>
      <c r="E3" t="s">
        <v>91</v>
      </c>
      <c r="F3">
        <v>2</v>
      </c>
      <c r="G3">
        <v>0.3</v>
      </c>
    </row>
    <row r="4" spans="1:7" x14ac:dyDescent="0.25">
      <c r="A4" t="s">
        <v>86</v>
      </c>
      <c r="B4">
        <v>100</v>
      </c>
      <c r="C4" t="s">
        <v>86</v>
      </c>
      <c r="D4">
        <v>5</v>
      </c>
      <c r="E4" t="s">
        <v>91</v>
      </c>
      <c r="F4">
        <v>3</v>
      </c>
      <c r="G4">
        <v>0.5</v>
      </c>
    </row>
    <row r="5" spans="1:7" x14ac:dyDescent="0.25">
      <c r="E5" t="s">
        <v>91</v>
      </c>
      <c r="F5">
        <v>4</v>
      </c>
      <c r="G5">
        <f>1-SUM(G2:G4)</f>
        <v>9.9999999999999978E-2</v>
      </c>
    </row>
    <row r="6" spans="1:7" x14ac:dyDescent="0.25">
      <c r="E6" t="s">
        <v>92</v>
      </c>
      <c r="F6">
        <v>1</v>
      </c>
      <c r="G6">
        <v>0.25</v>
      </c>
    </row>
    <row r="7" spans="1:7" x14ac:dyDescent="0.25">
      <c r="E7" t="s">
        <v>92</v>
      </c>
      <c r="F7">
        <v>2</v>
      </c>
      <c r="G7">
        <v>0.25</v>
      </c>
    </row>
    <row r="8" spans="1:7" x14ac:dyDescent="0.25">
      <c r="E8" t="s">
        <v>92</v>
      </c>
      <c r="F8">
        <v>3</v>
      </c>
      <c r="G8">
        <v>0.25</v>
      </c>
    </row>
    <row r="9" spans="1:7" x14ac:dyDescent="0.25">
      <c r="E9" t="s">
        <v>92</v>
      </c>
      <c r="F9">
        <v>4</v>
      </c>
      <c r="G9">
        <v>0.25</v>
      </c>
    </row>
    <row r="10" spans="1:7" x14ac:dyDescent="0.25">
      <c r="E10" t="s">
        <v>86</v>
      </c>
      <c r="F10">
        <v>1</v>
      </c>
      <c r="G10">
        <v>0.25</v>
      </c>
    </row>
    <row r="11" spans="1:7" x14ac:dyDescent="0.25">
      <c r="E11" t="s">
        <v>86</v>
      </c>
      <c r="F11">
        <v>2</v>
      </c>
      <c r="G11">
        <v>0.25</v>
      </c>
    </row>
    <row r="12" spans="1:7" x14ac:dyDescent="0.25">
      <c r="E12" t="s">
        <v>86</v>
      </c>
      <c r="F12">
        <v>3</v>
      </c>
      <c r="G12">
        <v>0.25</v>
      </c>
    </row>
    <row r="13" spans="1:7" x14ac:dyDescent="0.25">
      <c r="E13" t="s">
        <v>86</v>
      </c>
      <c r="F13">
        <v>4</v>
      </c>
      <c r="G13">
        <v>0.25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J2" sqref="J2"/>
    </sheetView>
  </sheetViews>
  <sheetFormatPr defaultRowHeight="15" x14ac:dyDescent="0.25"/>
  <cols>
    <col min="1" max="1" width="21.42578125" bestFit="1" customWidth="1"/>
    <col min="2" max="2" width="11" bestFit="1" customWidth="1"/>
  </cols>
  <sheetData>
    <row r="1" spans="1:2" x14ac:dyDescent="0.25">
      <c r="A1" s="2" t="s">
        <v>56</v>
      </c>
      <c r="B1" s="2" t="s">
        <v>57</v>
      </c>
    </row>
    <row r="2" spans="1:2" x14ac:dyDescent="0.25">
      <c r="A2" s="6" t="s">
        <v>91</v>
      </c>
      <c r="B2" t="s">
        <v>81</v>
      </c>
    </row>
    <row r="3" spans="1:2" x14ac:dyDescent="0.25">
      <c r="A3" s="5" t="s">
        <v>92</v>
      </c>
      <c r="B3" t="s">
        <v>81</v>
      </c>
    </row>
    <row r="4" spans="1:2" x14ac:dyDescent="0.25">
      <c r="A4" s="6" t="s">
        <v>86</v>
      </c>
      <c r="B4" t="s">
        <v>87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D3" sqref="D3"/>
    </sheetView>
  </sheetViews>
  <sheetFormatPr defaultRowHeight="15" x14ac:dyDescent="0.25"/>
  <cols>
    <col min="1" max="1" width="16.28515625" bestFit="1" customWidth="1"/>
    <col min="2" max="2" width="16.28515625" customWidth="1"/>
    <col min="3" max="3" width="24" bestFit="1" customWidth="1"/>
    <col min="4" max="4" width="9.28515625" bestFit="1" customWidth="1"/>
    <col min="5" max="5" width="9.28515625" customWidth="1"/>
    <col min="6" max="6" width="14.85546875" bestFit="1" customWidth="1"/>
    <col min="7" max="7" width="14.85546875" customWidth="1"/>
    <col min="8" max="8" width="10.140625" bestFit="1" customWidth="1"/>
    <col min="9" max="9" width="17.5703125" bestFit="1" customWidth="1"/>
  </cols>
  <sheetData>
    <row r="1" spans="1:9" x14ac:dyDescent="0.25">
      <c r="A1" s="2" t="s">
        <v>63</v>
      </c>
      <c r="B1" s="2" t="s">
        <v>65</v>
      </c>
      <c r="C1" s="2" t="s">
        <v>50</v>
      </c>
      <c r="D1" s="2" t="s">
        <v>64</v>
      </c>
      <c r="E1" s="2" t="s">
        <v>66</v>
      </c>
      <c r="F1" s="2" t="s">
        <v>51</v>
      </c>
      <c r="G1" s="2" t="s">
        <v>52</v>
      </c>
      <c r="H1" s="2" t="s">
        <v>67</v>
      </c>
      <c r="I1" s="2" t="s">
        <v>58</v>
      </c>
    </row>
    <row r="2" spans="1:9" x14ac:dyDescent="0.25">
      <c r="A2" t="s">
        <v>81</v>
      </c>
      <c r="B2" t="s">
        <v>87</v>
      </c>
      <c r="C2">
        <v>10</v>
      </c>
      <c r="D2" t="s">
        <v>81</v>
      </c>
      <c r="E2" t="s">
        <v>87</v>
      </c>
      <c r="F2">
        <v>0.1</v>
      </c>
      <c r="G2" t="s">
        <v>81</v>
      </c>
      <c r="H2" t="s">
        <v>87</v>
      </c>
      <c r="I2">
        <v>1</v>
      </c>
    </row>
    <row r="3" spans="1:9" x14ac:dyDescent="0.25">
      <c r="A3" t="s">
        <v>87</v>
      </c>
      <c r="B3" t="s">
        <v>81</v>
      </c>
      <c r="C3">
        <v>75</v>
      </c>
      <c r="D3" t="s">
        <v>87</v>
      </c>
      <c r="E3" t="s">
        <v>81</v>
      </c>
      <c r="F3">
        <v>0.1</v>
      </c>
      <c r="G3" t="s">
        <v>87</v>
      </c>
      <c r="H3" t="s">
        <v>81</v>
      </c>
      <c r="I3">
        <v>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17" sqref="F17"/>
    </sheetView>
  </sheetViews>
  <sheetFormatPr defaultRowHeight="15" x14ac:dyDescent="0.25"/>
  <cols>
    <col min="1" max="1" width="14.5703125" bestFit="1" customWidth="1"/>
    <col min="2" max="2" width="9.85546875" bestFit="1" customWidth="1"/>
    <col min="3" max="3" width="12.28515625" bestFit="1" customWidth="1"/>
    <col min="5" max="5" width="12.7109375" bestFit="1" customWidth="1"/>
    <col min="6" max="6" width="25" bestFit="1" customWidth="1"/>
  </cols>
  <sheetData>
    <row r="1" spans="1:6" x14ac:dyDescent="0.25">
      <c r="A1" t="s">
        <v>19</v>
      </c>
      <c r="B1" t="s">
        <v>82</v>
      </c>
      <c r="C1" t="s">
        <v>83</v>
      </c>
      <c r="D1" t="s">
        <v>84</v>
      </c>
      <c r="E1" t="s">
        <v>85</v>
      </c>
      <c r="F1" t="s">
        <v>89</v>
      </c>
    </row>
    <row r="2" spans="1:6" x14ac:dyDescent="0.25">
      <c r="A2" t="s">
        <v>0</v>
      </c>
      <c r="B2">
        <v>1.35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1</v>
      </c>
      <c r="B3">
        <v>0</v>
      </c>
      <c r="C3">
        <v>1.3</v>
      </c>
      <c r="D3">
        <v>0</v>
      </c>
      <c r="E3">
        <v>0</v>
      </c>
      <c r="F3">
        <v>0</v>
      </c>
    </row>
    <row r="4" spans="1:6" x14ac:dyDescent="0.25">
      <c r="A4" t="s">
        <v>40</v>
      </c>
      <c r="B4">
        <v>0</v>
      </c>
      <c r="C4">
        <v>0</v>
      </c>
      <c r="D4">
        <v>1.2</v>
      </c>
      <c r="E4">
        <v>0</v>
      </c>
      <c r="F4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6" sqref="A6"/>
    </sheetView>
  </sheetViews>
  <sheetFormatPr defaultRowHeight="15" x14ac:dyDescent="0.25"/>
  <cols>
    <col min="1" max="1" width="25" bestFit="1" customWidth="1"/>
    <col min="2" max="2" width="39.85546875" bestFit="1" customWidth="1"/>
    <col min="3" max="3" width="25" bestFit="1" customWidth="1"/>
    <col min="4" max="4" width="20.7109375" bestFit="1" customWidth="1"/>
    <col min="5" max="5" width="13.42578125" bestFit="1" customWidth="1"/>
    <col min="6" max="6" width="12.7109375" bestFit="1" customWidth="1"/>
  </cols>
  <sheetData>
    <row r="1" spans="1:6" x14ac:dyDescent="0.25">
      <c r="A1" s="3" t="s">
        <v>21</v>
      </c>
      <c r="B1" s="3" t="s">
        <v>22</v>
      </c>
      <c r="C1" t="s">
        <v>24</v>
      </c>
      <c r="D1" t="s">
        <v>25</v>
      </c>
      <c r="E1" t="s">
        <v>43</v>
      </c>
      <c r="F1" t="s">
        <v>44</v>
      </c>
    </row>
    <row r="2" spans="1:6" x14ac:dyDescent="0.25">
      <c r="A2" t="s">
        <v>82</v>
      </c>
      <c r="B2">
        <v>50</v>
      </c>
      <c r="C2" t="s">
        <v>82</v>
      </c>
      <c r="D2">
        <v>3</v>
      </c>
      <c r="E2" t="s">
        <v>82</v>
      </c>
      <c r="F2" s="7">
        <f>31000/(1000*3.6)</f>
        <v>8.6111111111111107</v>
      </c>
    </row>
    <row r="3" spans="1:6" x14ac:dyDescent="0.25">
      <c r="A3" t="s">
        <v>83</v>
      </c>
      <c r="B3">
        <v>30</v>
      </c>
      <c r="C3" t="s">
        <v>83</v>
      </c>
      <c r="D3">
        <v>3</v>
      </c>
      <c r="E3" t="s">
        <v>83</v>
      </c>
      <c r="F3" s="7">
        <f>29300/(1000*3.6)</f>
        <v>8.1388888888888893</v>
      </c>
    </row>
    <row r="4" spans="1:6" x14ac:dyDescent="0.25">
      <c r="A4" t="s">
        <v>84</v>
      </c>
      <c r="B4">
        <v>60</v>
      </c>
      <c r="C4" t="s">
        <v>84</v>
      </c>
      <c r="D4">
        <v>3</v>
      </c>
      <c r="E4" t="s">
        <v>84</v>
      </c>
      <c r="F4" s="7">
        <f>28800/(1000*3.6)</f>
        <v>8</v>
      </c>
    </row>
    <row r="5" spans="1:6" x14ac:dyDescent="0.25">
      <c r="A5" t="s">
        <v>85</v>
      </c>
      <c r="B5">
        <v>35</v>
      </c>
      <c r="C5" t="s">
        <v>85</v>
      </c>
      <c r="D5">
        <v>3</v>
      </c>
      <c r="E5" t="s">
        <v>85</v>
      </c>
      <c r="F5" s="7">
        <f>50000/(1000*3.6)</f>
        <v>13.888888888888889</v>
      </c>
    </row>
    <row r="6" spans="1:6" x14ac:dyDescent="0.25">
      <c r="A6" t="s">
        <v>89</v>
      </c>
      <c r="B6">
        <v>150</v>
      </c>
      <c r="C6" t="s">
        <v>89</v>
      </c>
      <c r="D6">
        <v>3</v>
      </c>
      <c r="E6" s="8" t="s">
        <v>89</v>
      </c>
      <c r="F6" s="9">
        <f>50000/(1000*3.6)</f>
        <v>13.888888888888889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G6" sqref="G6"/>
    </sheetView>
  </sheetViews>
  <sheetFormatPr defaultRowHeight="15" x14ac:dyDescent="0.25"/>
  <cols>
    <col min="1" max="1" width="25" bestFit="1" customWidth="1"/>
    <col min="2" max="2" width="14.42578125" customWidth="1"/>
    <col min="3" max="3" width="25" bestFit="1" customWidth="1"/>
    <col min="4" max="4" width="16.85546875" bestFit="1" customWidth="1"/>
    <col min="5" max="5" width="25" bestFit="1" customWidth="1"/>
    <col min="6" max="6" width="11" bestFit="1" customWidth="1"/>
  </cols>
  <sheetData>
    <row r="1" spans="1:6" x14ac:dyDescent="0.25">
      <c r="A1" s="2" t="s">
        <v>26</v>
      </c>
      <c r="B1" s="2" t="s">
        <v>27</v>
      </c>
      <c r="C1" s="2" t="s">
        <v>41</v>
      </c>
      <c r="D1" s="2" t="s">
        <v>42</v>
      </c>
      <c r="E1" s="2" t="s">
        <v>48</v>
      </c>
      <c r="F1" s="2" t="s">
        <v>49</v>
      </c>
    </row>
    <row r="2" spans="1:6" x14ac:dyDescent="0.25">
      <c r="A2" s="6" t="s">
        <v>82</v>
      </c>
      <c r="B2" t="s">
        <v>28</v>
      </c>
      <c r="C2" t="s">
        <v>82</v>
      </c>
      <c r="D2" t="s">
        <v>28</v>
      </c>
      <c r="E2" s="6" t="s">
        <v>82</v>
      </c>
      <c r="F2" t="s">
        <v>81</v>
      </c>
    </row>
    <row r="3" spans="1:6" x14ac:dyDescent="0.25">
      <c r="A3" s="5" t="s">
        <v>83</v>
      </c>
      <c r="B3" t="s">
        <v>28</v>
      </c>
      <c r="C3" t="s">
        <v>83</v>
      </c>
      <c r="D3" t="s">
        <v>28</v>
      </c>
      <c r="E3" s="5" t="s">
        <v>83</v>
      </c>
      <c r="F3" t="s">
        <v>81</v>
      </c>
    </row>
    <row r="4" spans="1:6" x14ac:dyDescent="0.25">
      <c r="A4" s="6" t="s">
        <v>84</v>
      </c>
      <c r="B4" t="s">
        <v>28</v>
      </c>
      <c r="C4" t="s">
        <v>84</v>
      </c>
      <c r="D4" t="s">
        <v>28</v>
      </c>
      <c r="E4" s="6" t="s">
        <v>84</v>
      </c>
      <c r="F4" t="s">
        <v>81</v>
      </c>
    </row>
    <row r="5" spans="1:6" x14ac:dyDescent="0.25">
      <c r="A5" s="5" t="s">
        <v>85</v>
      </c>
      <c r="B5" t="s">
        <v>29</v>
      </c>
      <c r="C5" t="s">
        <v>85</v>
      </c>
      <c r="D5" t="s">
        <v>88</v>
      </c>
      <c r="E5" s="5" t="s">
        <v>85</v>
      </c>
      <c r="F5" t="s">
        <v>81</v>
      </c>
    </row>
    <row r="6" spans="1:6" x14ac:dyDescent="0.25">
      <c r="A6" s="6" t="s">
        <v>89</v>
      </c>
      <c r="B6" t="s">
        <v>29</v>
      </c>
      <c r="C6" t="s">
        <v>89</v>
      </c>
      <c r="D6" t="s">
        <v>90</v>
      </c>
      <c r="E6" s="6" t="s">
        <v>89</v>
      </c>
      <c r="F6" t="s">
        <v>87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5" sqref="A5"/>
    </sheetView>
  </sheetViews>
  <sheetFormatPr defaultRowHeight="15" x14ac:dyDescent="0.25"/>
  <cols>
    <col min="1" max="1" width="18.42578125" bestFit="1" customWidth="1"/>
    <col min="4" max="4" width="16.85546875" bestFit="1" customWidth="1"/>
  </cols>
  <sheetData>
    <row r="1" spans="1:4" x14ac:dyDescent="0.25">
      <c r="A1" t="s">
        <v>35</v>
      </c>
      <c r="B1" t="s">
        <v>28</v>
      </c>
      <c r="C1" t="s">
        <v>88</v>
      </c>
      <c r="D1" t="s">
        <v>90</v>
      </c>
    </row>
    <row r="2" spans="1:4" x14ac:dyDescent="0.25">
      <c r="A2">
        <v>1</v>
      </c>
      <c r="B2">
        <v>1</v>
      </c>
      <c r="C2">
        <v>1</v>
      </c>
      <c r="D2">
        <v>1</v>
      </c>
    </row>
    <row r="3" spans="1:4" x14ac:dyDescent="0.25">
      <c r="A3">
        <v>2</v>
      </c>
      <c r="B3">
        <v>1</v>
      </c>
      <c r="C3">
        <v>0.5</v>
      </c>
      <c r="D3">
        <v>0.67</v>
      </c>
    </row>
    <row r="4" spans="1:4" x14ac:dyDescent="0.25">
      <c r="A4">
        <v>3</v>
      </c>
      <c r="B4">
        <v>1</v>
      </c>
      <c r="C4">
        <v>0.25</v>
      </c>
      <c r="D4">
        <v>0.35</v>
      </c>
    </row>
    <row r="5" spans="1:4" x14ac:dyDescent="0.25">
      <c r="A5">
        <v>4</v>
      </c>
      <c r="B5">
        <v>1</v>
      </c>
      <c r="C5">
        <v>0.8</v>
      </c>
      <c r="D5">
        <v>0.6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</vt:lpstr>
      <vt:lpstr>Fundamentals</vt:lpstr>
      <vt:lpstr>Load</vt:lpstr>
      <vt:lpstr>Load_Categories</vt:lpstr>
      <vt:lpstr>TL</vt:lpstr>
      <vt:lpstr>Generators_FuelMix</vt:lpstr>
      <vt:lpstr>Generators_Other</vt:lpstr>
      <vt:lpstr>Generators_Categories</vt:lpstr>
      <vt:lpstr>HourlyVariation</vt:lpstr>
      <vt:lpstr>Scalars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2023-06-26T08:47:49Z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2023-06-23T08:26:20Z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6b80e3ac-20e6-44ce-bd8b-237db14ff2a0</vt:lpwstr>
  </property>
  <property fmtid="{D5CDD505-2E9C-101B-9397-08002B2CF9AE}" pid="8" name="MSIP_Label_6a2630e2-1ac5-455e-8217-0156b1936a76_ContentBits">
    <vt:lpwstr>0</vt:lpwstr>
  </property>
</Properties>
</file>