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aper\Information Systems Frontiers\implementation\"/>
    </mc:Choice>
  </mc:AlternateContent>
  <bookViews>
    <workbookView xWindow="0" yWindow="0" windowWidth="14370" windowHeight="12225" tabRatio="481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H11" i="1"/>
  <c r="I11" i="1"/>
  <c r="J11" i="1"/>
  <c r="C11" i="1" l="1"/>
  <c r="G8" i="1"/>
  <c r="J8" i="1"/>
  <c r="H8" i="1"/>
  <c r="I8" i="1"/>
  <c r="D11" i="1"/>
  <c r="E11" i="1"/>
  <c r="F11" i="1"/>
  <c r="H7" i="1"/>
  <c r="I7" i="1"/>
  <c r="J7" i="1"/>
  <c r="G7" i="1"/>
  <c r="M7" i="1" l="1"/>
  <c r="I17" i="1" l="1"/>
  <c r="E17" i="1"/>
  <c r="C23" i="1"/>
  <c r="D23" i="1"/>
  <c r="E23" i="1"/>
  <c r="F23" i="1"/>
  <c r="G23" i="1"/>
  <c r="H23" i="1"/>
  <c r="I23" i="1"/>
  <c r="J23" i="1"/>
  <c r="D17" i="1" l="1"/>
  <c r="Q6" i="1"/>
  <c r="F17" i="1"/>
  <c r="M6" i="1"/>
  <c r="L7" i="1"/>
  <c r="P6" i="1"/>
  <c r="Q7" i="1"/>
  <c r="M5" i="1"/>
  <c r="O5" i="1"/>
  <c r="P5" i="1"/>
  <c r="L5" i="1"/>
  <c r="S5" i="1"/>
  <c r="R5" i="1"/>
  <c r="Q5" i="1"/>
  <c r="P10" i="1"/>
  <c r="Q10" i="1"/>
  <c r="R10" i="1"/>
  <c r="S10" i="1"/>
  <c r="L10" i="1"/>
  <c r="M10" i="1"/>
  <c r="N10" i="1"/>
  <c r="O10" i="1"/>
  <c r="O6" i="1"/>
  <c r="N6" i="1"/>
  <c r="S7" i="1"/>
  <c r="N5" i="1"/>
  <c r="R7" i="1"/>
  <c r="L6" i="1"/>
  <c r="P7" i="1"/>
  <c r="G17" i="1"/>
  <c r="S6" i="1"/>
  <c r="O7" i="1"/>
  <c r="H17" i="1"/>
  <c r="R6" i="1"/>
  <c r="N7" i="1"/>
  <c r="R8" i="1" l="1"/>
  <c r="S8" i="1"/>
  <c r="M8" i="1"/>
  <c r="L8" i="1"/>
  <c r="N8" i="1"/>
  <c r="O8" i="1"/>
  <c r="P8" i="1"/>
  <c r="Q8" i="1"/>
  <c r="M9" i="1"/>
  <c r="N9" i="1"/>
  <c r="O9" i="1"/>
  <c r="P9" i="1"/>
  <c r="L9" i="1"/>
  <c r="R9" i="1"/>
  <c r="S9" i="1"/>
  <c r="Q9" i="1"/>
  <c r="P4" i="1" l="1"/>
  <c r="S4" i="1"/>
  <c r="L4" i="1"/>
  <c r="O4" i="1"/>
  <c r="N4" i="1"/>
  <c r="M4" i="1"/>
  <c r="R4" i="1"/>
  <c r="Q4" i="1"/>
  <c r="J17" i="1"/>
  <c r="S11" i="1"/>
  <c r="C17" i="1"/>
  <c r="J24" i="1" l="1"/>
  <c r="S17" i="1"/>
  <c r="C24" i="1"/>
  <c r="E24" i="1"/>
  <c r="I24" i="1"/>
  <c r="H24" i="1"/>
  <c r="D24" i="1"/>
  <c r="G24" i="1"/>
  <c r="F24" i="1"/>
  <c r="N11" i="1"/>
  <c r="N13" i="1" s="1"/>
  <c r="M11" i="1"/>
  <c r="M13" i="1" s="1"/>
  <c r="R11" i="1"/>
  <c r="R17" i="1" s="1"/>
  <c r="O11" i="1"/>
  <c r="O13" i="1" s="1"/>
  <c r="P11" i="1"/>
  <c r="Q11" i="1"/>
  <c r="L11" i="1"/>
  <c r="L13" i="1" s="1"/>
  <c r="F14" i="1" l="1"/>
  <c r="I14" i="1"/>
  <c r="Q17" i="1"/>
  <c r="P17" i="1"/>
  <c r="H14" i="1"/>
  <c r="D14" i="1" l="1"/>
  <c r="J18" i="1"/>
  <c r="J14" i="1"/>
  <c r="G14" i="1"/>
  <c r="H18" i="1"/>
  <c r="I18" i="1"/>
  <c r="G18" i="1"/>
  <c r="E18" i="1"/>
  <c r="F18" i="1"/>
  <c r="D18" i="1"/>
  <c r="C18" i="1"/>
  <c r="E14" i="1"/>
  <c r="C14" i="1"/>
  <c r="F25" i="1" l="1"/>
  <c r="E26" i="1"/>
  <c r="F26" i="1"/>
  <c r="I25" i="1"/>
  <c r="G25" i="1"/>
  <c r="I26" i="1"/>
  <c r="J25" i="1"/>
  <c r="H26" i="1"/>
  <c r="E25" i="1"/>
  <c r="J26" i="1"/>
  <c r="C26" i="1"/>
  <c r="P18" i="1"/>
  <c r="S18" i="1"/>
  <c r="Q18" i="1"/>
  <c r="R18" i="1"/>
  <c r="D25" i="1"/>
  <c r="G26" i="1"/>
  <c r="N14" i="1"/>
  <c r="O14" i="1"/>
  <c r="C25" i="1"/>
  <c r="L14" i="1"/>
  <c r="M14" i="1"/>
  <c r="D26" i="1"/>
  <c r="H25" i="1"/>
  <c r="D19" i="1" l="1"/>
  <c r="I15" i="1"/>
  <c r="C15" i="1"/>
  <c r="H15" i="1"/>
  <c r="J15" i="1"/>
  <c r="F15" i="1"/>
  <c r="G15" i="1"/>
  <c r="H19" i="1"/>
  <c r="E15" i="1"/>
  <c r="G19" i="1"/>
  <c r="E19" i="1"/>
  <c r="I19" i="1"/>
  <c r="C19" i="1"/>
  <c r="J19" i="1"/>
  <c r="D15" i="1"/>
  <c r="F19" i="1"/>
  <c r="H28" i="1" l="1"/>
  <c r="D27" i="1"/>
  <c r="J28" i="1"/>
  <c r="F28" i="1"/>
  <c r="E27" i="1"/>
  <c r="I27" i="1"/>
  <c r="L15" i="1"/>
  <c r="C27" i="1"/>
  <c r="S19" i="1"/>
  <c r="C28" i="1"/>
  <c r="P19" i="1"/>
  <c r="Q19" i="1"/>
  <c r="R19" i="1"/>
  <c r="G27" i="1"/>
  <c r="F27" i="1"/>
  <c r="J27" i="1"/>
  <c r="I28" i="1"/>
  <c r="O15" i="1"/>
  <c r="E28" i="1"/>
  <c r="N15" i="1"/>
  <c r="H27" i="1"/>
  <c r="G28" i="1"/>
  <c r="M15" i="1"/>
  <c r="D28" i="1"/>
  <c r="D16" i="1" l="1"/>
  <c r="C16" i="1"/>
  <c r="G20" i="1"/>
  <c r="F20" i="1"/>
  <c r="C20" i="1"/>
  <c r="I20" i="1"/>
  <c r="H20" i="1"/>
  <c r="J20" i="1"/>
  <c r="D20" i="1"/>
  <c r="E20" i="1"/>
  <c r="E16" i="1"/>
  <c r="G16" i="1"/>
  <c r="J16" i="1"/>
  <c r="H16" i="1"/>
  <c r="I16" i="1"/>
  <c r="F16" i="1"/>
  <c r="E30" i="1" l="1"/>
  <c r="J29" i="1"/>
  <c r="G29" i="1"/>
  <c r="D30" i="1"/>
  <c r="D29" i="1"/>
  <c r="J30" i="1"/>
  <c r="H30" i="1"/>
  <c r="I30" i="1"/>
  <c r="F29" i="1"/>
  <c r="I29" i="1"/>
  <c r="P20" i="1"/>
  <c r="Q20" i="1"/>
  <c r="R20" i="1"/>
  <c r="S20" i="1"/>
  <c r="C30" i="1"/>
  <c r="H29" i="1"/>
  <c r="F30" i="1"/>
  <c r="E29" i="1"/>
  <c r="L16" i="1"/>
  <c r="C29" i="1"/>
  <c r="N16" i="1"/>
  <c r="O16" i="1"/>
  <c r="M16" i="1"/>
  <c r="G30" i="1"/>
  <c r="L23" i="1" l="1" a="1"/>
  <c r="O23" i="1" l="1"/>
  <c r="L29" i="1"/>
  <c r="N27" i="1"/>
  <c r="L24" i="1"/>
  <c r="Q26" i="1"/>
  <c r="N25" i="1"/>
  <c r="P27" i="1"/>
  <c r="R25" i="1"/>
  <c r="S29" i="1"/>
  <c r="P29" i="1"/>
  <c r="Q29" i="1"/>
  <c r="L26" i="1"/>
  <c r="N24" i="1"/>
  <c r="O28" i="1"/>
  <c r="L28" i="1"/>
  <c r="M28" i="1"/>
  <c r="P24" i="1"/>
  <c r="M30" i="1"/>
  <c r="S26" i="1"/>
  <c r="P26" i="1"/>
  <c r="M25" i="1"/>
  <c r="L23" i="1"/>
  <c r="Q28" i="1"/>
  <c r="O25" i="1"/>
  <c r="L25" i="1"/>
  <c r="Q23" i="1"/>
  <c r="R29" i="1"/>
  <c r="O30" i="1"/>
  <c r="M27" i="1"/>
  <c r="S23" i="1"/>
  <c r="P23" i="1"/>
  <c r="S30" i="1"/>
  <c r="S28" i="1"/>
  <c r="Q25" i="1"/>
  <c r="N29" i="1"/>
  <c r="N26" i="1"/>
  <c r="O29" i="1"/>
  <c r="R30" i="1"/>
  <c r="O27" i="1"/>
  <c r="M24" i="1"/>
  <c r="R24" i="1"/>
  <c r="Q30" i="1"/>
  <c r="S27" i="1"/>
  <c r="R27" i="1"/>
  <c r="S25" i="1"/>
  <c r="N23" i="1"/>
  <c r="Q24" i="1"/>
  <c r="M26" i="1"/>
  <c r="O26" i="1"/>
  <c r="M29" i="1"/>
  <c r="O24" i="1"/>
  <c r="M23" i="1"/>
  <c r="L30" i="1"/>
  <c r="L27" i="1"/>
  <c r="S24" i="1"/>
  <c r="Q27" i="1"/>
  <c r="N30" i="1"/>
  <c r="P28" i="1"/>
  <c r="N28" i="1"/>
  <c r="P30" i="1"/>
  <c r="R28" i="1"/>
  <c r="P25" i="1"/>
  <c r="R23" i="1"/>
  <c r="R26" i="1"/>
  <c r="U23" i="1" l="1" a="1"/>
  <c r="X23" i="1" s="1"/>
  <c r="Z23" i="1" l="1"/>
  <c r="Y25" i="1"/>
  <c r="V30" i="1"/>
  <c r="AA25" i="1"/>
  <c r="X25" i="1"/>
  <c r="W23" i="1"/>
  <c r="AB26" i="1"/>
  <c r="Y29" i="1"/>
  <c r="W26" i="1"/>
  <c r="AA24" i="1"/>
  <c r="Z28" i="1"/>
  <c r="X26" i="1"/>
  <c r="Y27" i="1"/>
  <c r="AA23" i="1"/>
  <c r="U24" i="1"/>
  <c r="AA29" i="1"/>
  <c r="W27" i="1"/>
  <c r="AA26" i="1"/>
  <c r="AA27" i="1"/>
  <c r="V24" i="1"/>
  <c r="U30" i="1"/>
  <c r="AA28" i="1"/>
  <c r="V29" i="1"/>
  <c r="Z24" i="1"/>
  <c r="AB28" i="1"/>
  <c r="U26" i="1"/>
  <c r="V25" i="1"/>
  <c r="Y26" i="1"/>
  <c r="X28" i="1"/>
  <c r="U27" i="1"/>
  <c r="W24" i="1"/>
  <c r="X30" i="1"/>
  <c r="V26" i="1"/>
  <c r="U29" i="1"/>
  <c r="AB25" i="1"/>
  <c r="Y30" i="1"/>
  <c r="W25" i="1"/>
  <c r="Z25" i="1"/>
  <c r="AB29" i="1"/>
  <c r="Y24" i="1"/>
  <c r="U25" i="1"/>
  <c r="W28" i="1"/>
  <c r="W29" i="1"/>
  <c r="Z27" i="1"/>
  <c r="X29" i="1"/>
  <c r="V28" i="1"/>
  <c r="V23" i="1"/>
  <c r="Y28" i="1"/>
  <c r="X24" i="1"/>
  <c r="AB30" i="1"/>
  <c r="AA30" i="1"/>
  <c r="X27" i="1"/>
  <c r="Z30" i="1"/>
  <c r="U28" i="1"/>
  <c r="Y23" i="1"/>
  <c r="AB24" i="1"/>
  <c r="AB27" i="1"/>
  <c r="AB23" i="1"/>
  <c r="U23" i="1"/>
  <c r="Z26" i="1"/>
  <c r="Z29" i="1"/>
  <c r="W30" i="1"/>
  <c r="V27" i="1"/>
</calcChain>
</file>

<file path=xl/sharedStrings.xml><?xml version="1.0" encoding="utf-8"?>
<sst xmlns="http://schemas.openxmlformats.org/spreadsheetml/2006/main" count="34" uniqueCount="34">
  <si>
    <t>DTT</t>
  </si>
  <si>
    <t>x^0</t>
  </si>
  <si>
    <t>x^3</t>
  </si>
  <si>
    <t>x^4</t>
  </si>
  <si>
    <t>x^5</t>
  </si>
  <si>
    <t>x^6</t>
  </si>
  <si>
    <t>x^7</t>
  </si>
  <si>
    <t>x^1</t>
  </si>
  <si>
    <t>DCT</t>
  </si>
  <si>
    <t>P^_0</t>
  </si>
  <si>
    <t>P^_2</t>
  </si>
  <si>
    <t>P^_4</t>
  </si>
  <si>
    <t>P^_6</t>
  </si>
  <si>
    <t>P^_1</t>
  </si>
  <si>
    <t>P^_3</t>
  </si>
  <si>
    <t>P^_5</t>
  </si>
  <si>
    <t>P^_7</t>
  </si>
  <si>
    <t>P_0</t>
  </si>
  <si>
    <t>P_1</t>
  </si>
  <si>
    <t>P_2</t>
  </si>
  <si>
    <t>P_3</t>
  </si>
  <si>
    <t>P_4</t>
  </si>
  <si>
    <t>P_5</t>
  </si>
  <si>
    <t>P_6</t>
  </si>
  <si>
    <t>P_7</t>
  </si>
  <si>
    <t>x^2</t>
  </si>
  <si>
    <t>Any values ​​that are not equal to each other</t>
  </si>
  <si>
    <t>Final Discrete Orthogonal Matrix</t>
  </si>
  <si>
    <t>Transpose of Final Discrete Orthogonal Matrix</t>
  </si>
  <si>
    <t>Multiply</t>
  </si>
  <si>
    <t>equal to</t>
  </si>
  <si>
    <t>Verify Identity Matrix</t>
  </si>
  <si>
    <t>Non-Unit Vector fo Row</t>
  </si>
  <si>
    <t xml:space="preserve">Research algorithm implementation for research article
"A General Method for Generating Discrete Orthogonal Matrices" 
Version 1.0
(c) Copyright 2021 Ka-Hou Chan &lt;chankahou (at) ipm.edu.mo&gt;
The algorithm implementation is free software: you can redistribute it and/or modify it under the terms of the GNU General Public License as published by the Free Software Foundation, either version 3 of the License, or (at your option) any later version.
The algorithm implementation is distributed in the hope that it will be useful, but WITHOUT ANY WARRANTY; without even the implied warranty of MERCHANTABILITY or FITNESS FOR A PARTICULAR PURPOSE.  See the GNU General Public License for more details.
You should have received a copy of the GNU General Public License along with the Kon package.  If not, see &lt;http://www.gnu.org/licenses/&gt;.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</si>
</sst>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right" vertical="center"/>
    </xf>
    <xf numFmtId="164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4" fontId="0" fillId="0" borderId="2" xfId="0" applyNumberFormat="1" applyFont="1" applyBorder="1" applyAlignment="1">
      <alignment horizontal="right" vertical="center"/>
    </xf>
    <xf numFmtId="164" fontId="0" fillId="0" borderId="3" xfId="0" applyNumberFormat="1" applyFont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  <xf numFmtId="164" fontId="1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0" borderId="0" xfId="0" applyNumberFormat="1" applyFont="1" applyFill="1" applyAlignment="1">
      <alignment horizontal="right" vertical="center"/>
    </xf>
    <xf numFmtId="164" fontId="0" fillId="0" borderId="4" xfId="0" applyNumberFormat="1" applyFont="1" applyBorder="1" applyAlignment="1">
      <alignment horizontal="right" vertical="center"/>
    </xf>
    <xf numFmtId="164" fontId="0" fillId="0" borderId="5" xfId="0" applyNumberFormat="1" applyFont="1" applyBorder="1" applyAlignment="1">
      <alignment horizontal="right" vertical="center"/>
    </xf>
    <xf numFmtId="164" fontId="0" fillId="0" borderId="6" xfId="0" applyNumberFormat="1" applyFont="1" applyBorder="1" applyAlignment="1">
      <alignment horizontal="right" vertical="center"/>
    </xf>
    <xf numFmtId="164" fontId="0" fillId="0" borderId="10" xfId="0" applyNumberFormat="1" applyFont="1" applyBorder="1" applyAlignment="1">
      <alignment horizontal="right" vertical="center"/>
    </xf>
    <xf numFmtId="164" fontId="0" fillId="0" borderId="0" xfId="0" applyNumberFormat="1" applyFont="1" applyBorder="1" applyAlignment="1">
      <alignment horizontal="right" vertical="center"/>
    </xf>
    <xf numFmtId="164" fontId="0" fillId="0" borderId="11" xfId="0" applyNumberFormat="1" applyFont="1" applyBorder="1" applyAlignment="1">
      <alignment horizontal="righ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2" fillId="3" borderId="0" xfId="1" applyNumberFormat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31"/>
  <sheetViews>
    <sheetView tabSelected="1" workbookViewId="0">
      <selection activeCell="U2" sqref="U2:AB21"/>
    </sheetView>
  </sheetViews>
  <sheetFormatPr defaultRowHeight="15" x14ac:dyDescent="0.25"/>
  <cols>
    <col min="1" max="1" width="5.28515625" style="3" customWidth="1"/>
    <col min="2" max="2" width="5.140625" style="1" bestFit="1" customWidth="1"/>
    <col min="3" max="9" width="10.28515625" style="3" bestFit="1" customWidth="1"/>
    <col min="10" max="10" width="9.5703125" style="3" bestFit="1" customWidth="1"/>
    <col min="11" max="11" width="8.42578125" style="3" bestFit="1" customWidth="1"/>
    <col min="12" max="12" width="9.5703125" style="3" bestFit="1" customWidth="1"/>
    <col min="13" max="19" width="10.28515625" style="3" bestFit="1" customWidth="1"/>
    <col min="20" max="20" width="8.28515625" style="3" bestFit="1" customWidth="1"/>
    <col min="21" max="28" width="9.5703125" style="2" bestFit="1" customWidth="1"/>
    <col min="29" max="16384" width="9.140625" style="3"/>
  </cols>
  <sheetData>
    <row r="2" spans="1:28" s="1" customFormat="1" x14ac:dyDescent="0.25">
      <c r="A2" s="3"/>
      <c r="L2" s="1" t="s">
        <v>1</v>
      </c>
      <c r="M2" s="1" t="s">
        <v>25</v>
      </c>
      <c r="N2" s="1" t="s">
        <v>3</v>
      </c>
      <c r="O2" s="1" t="s">
        <v>5</v>
      </c>
      <c r="P2" s="1" t="s">
        <v>7</v>
      </c>
      <c r="Q2" s="1" t="s">
        <v>2</v>
      </c>
      <c r="R2" s="1" t="s">
        <v>4</v>
      </c>
      <c r="S2" s="1" t="s">
        <v>6</v>
      </c>
      <c r="U2" s="32" t="s">
        <v>33</v>
      </c>
      <c r="V2" s="32"/>
      <c r="W2" s="32"/>
      <c r="X2" s="32"/>
      <c r="Y2" s="32"/>
      <c r="Z2" s="32"/>
      <c r="AA2" s="32"/>
      <c r="AB2" s="32"/>
    </row>
    <row r="3" spans="1:28" s="1" customFormat="1" x14ac:dyDescent="0.25">
      <c r="A3" s="3"/>
      <c r="L3" s="1">
        <v>0</v>
      </c>
      <c r="M3" s="1">
        <v>2</v>
      </c>
      <c r="N3" s="1">
        <v>4</v>
      </c>
      <c r="O3" s="1">
        <v>6</v>
      </c>
      <c r="P3" s="1">
        <v>1</v>
      </c>
      <c r="Q3" s="1">
        <v>3</v>
      </c>
      <c r="R3" s="1">
        <v>5</v>
      </c>
      <c r="S3" s="1">
        <v>7</v>
      </c>
      <c r="U3" s="32"/>
      <c r="V3" s="32"/>
      <c r="W3" s="32"/>
      <c r="X3" s="32"/>
      <c r="Y3" s="32"/>
      <c r="Z3" s="32"/>
      <c r="AA3" s="32"/>
      <c r="AB3" s="32"/>
    </row>
    <row r="4" spans="1:28" x14ac:dyDescent="0.25">
      <c r="L4" s="2">
        <f t="shared" ref="L4:S4" si="0">POWER($C$11,L$3)</f>
        <v>1</v>
      </c>
      <c r="M4" s="2">
        <f t="shared" si="0"/>
        <v>0.96193976625564337</v>
      </c>
      <c r="N4" s="2">
        <f t="shared" si="0"/>
        <v>0.92532811390396175</v>
      </c>
      <c r="O4" s="2">
        <f t="shared" si="0"/>
        <v>0.8901099095985523</v>
      </c>
      <c r="P4" s="2">
        <f t="shared" si="0"/>
        <v>-0.98078528040323043</v>
      </c>
      <c r="Q4" s="2">
        <f t="shared" si="0"/>
        <v>-0.94345636337805916</v>
      </c>
      <c r="R4" s="2">
        <f t="shared" si="0"/>
        <v>-0.90754819366028949</v>
      </c>
      <c r="S4" s="2">
        <f t="shared" si="0"/>
        <v>-0.87300669727531022</v>
      </c>
      <c r="U4" s="32"/>
      <c r="V4" s="32"/>
      <c r="W4" s="32"/>
      <c r="X4" s="32"/>
      <c r="Y4" s="32"/>
      <c r="Z4" s="32"/>
      <c r="AA4" s="32"/>
      <c r="AB4" s="32"/>
    </row>
    <row r="5" spans="1:28" x14ac:dyDescent="0.25">
      <c r="L5" s="2">
        <f t="shared" ref="L5:S5" si="1">POWER($D$11,L$3)</f>
        <v>1</v>
      </c>
      <c r="M5" s="2">
        <f t="shared" si="1"/>
        <v>0.69134171618254492</v>
      </c>
      <c r="N5" s="2">
        <f t="shared" si="1"/>
        <v>0.47795336853422649</v>
      </c>
      <c r="O5" s="2">
        <f t="shared" si="1"/>
        <v>0.3304291020576805</v>
      </c>
      <c r="P5" s="2">
        <f t="shared" si="1"/>
        <v>-0.83146961230254524</v>
      </c>
      <c r="Q5" s="2">
        <f t="shared" si="1"/>
        <v>-0.57482962872287691</v>
      </c>
      <c r="R5" s="2">
        <f t="shared" si="1"/>
        <v>-0.39740370203384884</v>
      </c>
      <c r="S5" s="2">
        <f t="shared" si="1"/>
        <v>-0.27474175738137779</v>
      </c>
      <c r="U5" s="32"/>
      <c r="V5" s="32"/>
      <c r="W5" s="32"/>
      <c r="X5" s="32"/>
      <c r="Y5" s="32"/>
      <c r="Z5" s="32"/>
      <c r="AA5" s="32"/>
      <c r="AB5" s="32"/>
    </row>
    <row r="6" spans="1:28" ht="15.75" thickBot="1" x14ac:dyDescent="0.3">
      <c r="L6" s="2">
        <f t="shared" ref="L6:S6" si="2">POWER($E$11,L$3)</f>
        <v>1</v>
      </c>
      <c r="M6" s="2">
        <f t="shared" si="2"/>
        <v>0.30865828381745519</v>
      </c>
      <c r="N6" s="2">
        <f t="shared" si="2"/>
        <v>9.5269936169136718E-2</v>
      </c>
      <c r="O6" s="2">
        <f t="shared" si="2"/>
        <v>2.9405854997364242E-2</v>
      </c>
      <c r="P6" s="2">
        <f t="shared" si="2"/>
        <v>-0.55557023301960229</v>
      </c>
      <c r="Q6" s="2">
        <f t="shared" si="2"/>
        <v>-0.17148135466389411</v>
      </c>
      <c r="R6" s="2">
        <f t="shared" si="2"/>
        <v>-5.2929140637249926E-2</v>
      </c>
      <c r="S6" s="2">
        <f t="shared" si="2"/>
        <v>-1.6337017713026286E-2</v>
      </c>
      <c r="U6" s="32"/>
      <c r="V6" s="32"/>
      <c r="W6" s="32"/>
      <c r="X6" s="32"/>
      <c r="Y6" s="32"/>
      <c r="Z6" s="32"/>
      <c r="AA6" s="32"/>
      <c r="AB6" s="32"/>
    </row>
    <row r="7" spans="1:28" ht="15.75" thickBot="1" x14ac:dyDescent="0.3">
      <c r="C7" s="25" t="s">
        <v>0</v>
      </c>
      <c r="D7" s="26"/>
      <c r="E7" s="26"/>
      <c r="F7" s="26"/>
      <c r="G7" s="5">
        <f>((2*G$12+1)/8)</f>
        <v>0.125</v>
      </c>
      <c r="H7" s="5">
        <f>((2*H$12+1)/8)</f>
        <v>0.375</v>
      </c>
      <c r="I7" s="5">
        <f>((2*I$12+1)/8)</f>
        <v>0.625</v>
      </c>
      <c r="J7" s="6">
        <f>((2*J$12+1)/8)</f>
        <v>0.875</v>
      </c>
      <c r="L7" s="2">
        <f t="shared" ref="L7:S7" si="3">POWER($F$11,L$3)</f>
        <v>1</v>
      </c>
      <c r="M7" s="2">
        <f t="shared" si="3"/>
        <v>3.8060233744356645E-2</v>
      </c>
      <c r="N7" s="2">
        <f t="shared" si="3"/>
        <v>1.4485813926750641E-3</v>
      </c>
      <c r="O7" s="2">
        <f t="shared" si="3"/>
        <v>5.5133346402938617E-5</v>
      </c>
      <c r="P7" s="2">
        <f t="shared" si="3"/>
        <v>-0.19509032201612833</v>
      </c>
      <c r="Q7" s="2">
        <f t="shared" si="3"/>
        <v>-7.4251832571956512E-3</v>
      </c>
      <c r="R7" s="2">
        <f t="shared" si="3"/>
        <v>-2.8260421036354992E-4</v>
      </c>
      <c r="S7" s="2">
        <f t="shared" si="3"/>
        <v>-1.0755982303576045E-5</v>
      </c>
      <c r="U7" s="32"/>
      <c r="V7" s="32"/>
      <c r="W7" s="32"/>
      <c r="X7" s="32"/>
      <c r="Y7" s="32"/>
      <c r="Z7" s="32"/>
      <c r="AA7" s="32"/>
      <c r="AB7" s="32"/>
    </row>
    <row r="8" spans="1:28" ht="15.75" thickBot="1" x14ac:dyDescent="0.3">
      <c r="A8" s="2"/>
      <c r="C8" s="27" t="s">
        <v>8</v>
      </c>
      <c r="D8" s="28"/>
      <c r="E8" s="28"/>
      <c r="F8" s="28"/>
      <c r="G8" s="5">
        <f>COS((PI()/2)*(7-2*G$12)/8)</f>
        <v>0.19509032201612833</v>
      </c>
      <c r="H8" s="5">
        <f>COS((PI()/2)*(7-2*H$12)/8)</f>
        <v>0.55557023301960229</v>
      </c>
      <c r="I8" s="5">
        <f>COS((PI()/2)*(7-2*I$12)/8)</f>
        <v>0.83146961230254524</v>
      </c>
      <c r="J8" s="6">
        <f>COS((PI()/2)*(7-2*J$12)/8)</f>
        <v>0.98078528040323043</v>
      </c>
      <c r="L8" s="2">
        <f t="shared" ref="L8:S8" si="4">POWER($G$11,L$3)</f>
        <v>1</v>
      </c>
      <c r="M8" s="2">
        <f t="shared" si="4"/>
        <v>3.8060233744356645E-2</v>
      </c>
      <c r="N8" s="2">
        <f t="shared" si="4"/>
        <v>1.4485813926750641E-3</v>
      </c>
      <c r="O8" s="2">
        <f t="shared" si="4"/>
        <v>5.5133346402938617E-5</v>
      </c>
      <c r="P8" s="2">
        <f t="shared" si="4"/>
        <v>0.19509032201612833</v>
      </c>
      <c r="Q8" s="2">
        <f t="shared" si="4"/>
        <v>7.4251832571956512E-3</v>
      </c>
      <c r="R8" s="2">
        <f t="shared" si="4"/>
        <v>2.8260421036354992E-4</v>
      </c>
      <c r="S8" s="2">
        <f t="shared" si="4"/>
        <v>1.0755982303576045E-5</v>
      </c>
      <c r="U8" s="32"/>
      <c r="V8" s="32"/>
      <c r="W8" s="32"/>
      <c r="X8" s="32"/>
      <c r="Y8" s="32"/>
      <c r="Z8" s="32"/>
      <c r="AA8" s="32"/>
      <c r="AB8" s="32"/>
    </row>
    <row r="9" spans="1:28" ht="15.75" thickBot="1" x14ac:dyDescent="0.3">
      <c r="L9" s="2">
        <f t="shared" ref="L9:S9" si="5">POWER($H$11,L$3)</f>
        <v>1</v>
      </c>
      <c r="M9" s="2">
        <f t="shared" si="5"/>
        <v>0.30865828381745519</v>
      </c>
      <c r="N9" s="2">
        <f t="shared" si="5"/>
        <v>9.5269936169136718E-2</v>
      </c>
      <c r="O9" s="2">
        <f t="shared" si="5"/>
        <v>2.9405854997364242E-2</v>
      </c>
      <c r="P9" s="2">
        <f t="shared" si="5"/>
        <v>0.55557023301960229</v>
      </c>
      <c r="Q9" s="2">
        <f t="shared" si="5"/>
        <v>0.17148135466389411</v>
      </c>
      <c r="R9" s="2">
        <f t="shared" si="5"/>
        <v>5.2929140637249926E-2</v>
      </c>
      <c r="S9" s="2">
        <f t="shared" si="5"/>
        <v>1.6337017713026286E-2</v>
      </c>
      <c r="U9" s="32"/>
      <c r="V9" s="32"/>
      <c r="W9" s="32"/>
      <c r="X9" s="32"/>
      <c r="Y9" s="32"/>
      <c r="Z9" s="32"/>
      <c r="AA9" s="32"/>
      <c r="AB9" s="32"/>
    </row>
    <row r="10" spans="1:28" x14ac:dyDescent="0.25">
      <c r="G10" s="29" t="s">
        <v>26</v>
      </c>
      <c r="H10" s="30"/>
      <c r="I10" s="30"/>
      <c r="J10" s="31"/>
      <c r="L10" s="2">
        <f t="shared" ref="L10:S10" si="6">POWER($I$11,L$3)</f>
        <v>1</v>
      </c>
      <c r="M10" s="2">
        <f t="shared" si="6"/>
        <v>0.69134171618254492</v>
      </c>
      <c r="N10" s="2">
        <f t="shared" si="6"/>
        <v>0.47795336853422649</v>
      </c>
      <c r="O10" s="2">
        <f t="shared" si="6"/>
        <v>0.3304291020576805</v>
      </c>
      <c r="P10" s="2">
        <f t="shared" si="6"/>
        <v>0.83146961230254524</v>
      </c>
      <c r="Q10" s="2">
        <f t="shared" si="6"/>
        <v>0.57482962872287691</v>
      </c>
      <c r="R10" s="2">
        <f t="shared" si="6"/>
        <v>0.39740370203384884</v>
      </c>
      <c r="S10" s="2">
        <f t="shared" si="6"/>
        <v>0.27474175738137779</v>
      </c>
      <c r="U10" s="32"/>
      <c r="V10" s="32"/>
      <c r="W10" s="32"/>
      <c r="X10" s="32"/>
      <c r="Y10" s="32"/>
      <c r="Z10" s="32"/>
      <c r="AA10" s="32"/>
      <c r="AB10" s="32"/>
    </row>
    <row r="11" spans="1:28" ht="15.75" thickBot="1" x14ac:dyDescent="0.3">
      <c r="A11" s="1"/>
      <c r="C11" s="10">
        <f>-J11</f>
        <v>-0.98078528040323043</v>
      </c>
      <c r="D11" s="10">
        <f>-I11</f>
        <v>-0.83146961230254524</v>
      </c>
      <c r="E11" s="10">
        <f>-H11</f>
        <v>-0.55557023301960229</v>
      </c>
      <c r="F11" s="10">
        <f>-G11</f>
        <v>-0.19509032201612833</v>
      </c>
      <c r="G11" s="7">
        <f>COS((PI()/2)*(7-2*G$12)/8)</f>
        <v>0.19509032201612833</v>
      </c>
      <c r="H11" s="8">
        <f>COS((PI()/2)*(7-2*H$12)/8)</f>
        <v>0.55557023301960229</v>
      </c>
      <c r="I11" s="8">
        <f>COS((PI()/2)*(7-2*I$12)/8)</f>
        <v>0.83146961230254524</v>
      </c>
      <c r="J11" s="9">
        <f>COS((PI()/2)*(7-2*J$12)/8)</f>
        <v>0.98078528040323043</v>
      </c>
      <c r="L11" s="2">
        <f t="shared" ref="L11:S11" si="7">POWER($J$11,L$3)</f>
        <v>1</v>
      </c>
      <c r="M11" s="2">
        <f t="shared" si="7"/>
        <v>0.96193976625564337</v>
      </c>
      <c r="N11" s="2">
        <f t="shared" si="7"/>
        <v>0.92532811390396175</v>
      </c>
      <c r="O11" s="2">
        <f t="shared" si="7"/>
        <v>0.8901099095985523</v>
      </c>
      <c r="P11" s="2">
        <f t="shared" si="7"/>
        <v>0.98078528040323043</v>
      </c>
      <c r="Q11" s="2">
        <f t="shared" si="7"/>
        <v>0.94345636337805916</v>
      </c>
      <c r="R11" s="2">
        <f t="shared" si="7"/>
        <v>0.90754819366028949</v>
      </c>
      <c r="S11" s="2">
        <f t="shared" si="7"/>
        <v>0.87300669727531022</v>
      </c>
      <c r="U11" s="32"/>
      <c r="V11" s="32"/>
      <c r="W11" s="32"/>
      <c r="X11" s="32"/>
      <c r="Y11" s="32"/>
      <c r="Z11" s="32"/>
      <c r="AA11" s="32"/>
      <c r="AB11" s="32"/>
    </row>
    <row r="12" spans="1:28" ht="15.75" thickBot="1" x14ac:dyDescent="0.3">
      <c r="A12" s="1"/>
      <c r="C12" s="1"/>
      <c r="D12" s="1"/>
      <c r="E12" s="1"/>
      <c r="F12" s="1"/>
      <c r="G12" s="1">
        <v>0</v>
      </c>
      <c r="H12" s="1">
        <v>1</v>
      </c>
      <c r="I12" s="1">
        <v>2</v>
      </c>
      <c r="J12" s="1">
        <v>3</v>
      </c>
      <c r="L12" s="2"/>
      <c r="U12" s="32"/>
      <c r="V12" s="32"/>
      <c r="W12" s="32"/>
      <c r="X12" s="32"/>
      <c r="Y12" s="32"/>
      <c r="Z12" s="32"/>
      <c r="AA12" s="32"/>
      <c r="AB12" s="32"/>
    </row>
    <row r="13" spans="1:28" x14ac:dyDescent="0.25">
      <c r="B13" s="1" t="s">
        <v>9</v>
      </c>
      <c r="C13" s="11">
        <v>1</v>
      </c>
      <c r="D13" s="12">
        <v>1</v>
      </c>
      <c r="E13" s="12">
        <v>1</v>
      </c>
      <c r="F13" s="12">
        <v>1</v>
      </c>
      <c r="G13" s="12">
        <v>1</v>
      </c>
      <c r="H13" s="12">
        <v>1</v>
      </c>
      <c r="I13" s="12">
        <v>1</v>
      </c>
      <c r="J13" s="13">
        <v>1</v>
      </c>
      <c r="L13" s="2">
        <f>MMULT($C13:$J13,L$4:L$11)</f>
        <v>8</v>
      </c>
      <c r="M13" s="2">
        <f t="shared" ref="M13:S20" si="8">MMULT($C13:$J13,M$4:M$11)</f>
        <v>4</v>
      </c>
      <c r="N13" s="2">
        <f t="shared" si="8"/>
        <v>3</v>
      </c>
      <c r="O13" s="2">
        <f t="shared" si="8"/>
        <v>2.5</v>
      </c>
      <c r="P13" s="2"/>
      <c r="Q13" s="2"/>
      <c r="R13" s="2"/>
      <c r="S13" s="2"/>
      <c r="U13" s="32"/>
      <c r="V13" s="32"/>
      <c r="W13" s="32"/>
      <c r="X13" s="32"/>
      <c r="Y13" s="32"/>
      <c r="Z13" s="32"/>
      <c r="AA13" s="32"/>
      <c r="AB13" s="32"/>
    </row>
    <row r="14" spans="1:28" x14ac:dyDescent="0.25">
      <c r="B14" s="1" t="s">
        <v>10</v>
      </c>
      <c r="C14" s="14">
        <f>M4+MMULT(L4,MMULT(MINVERSE($L$13),-$M$13))</f>
        <v>0.46193976625564337</v>
      </c>
      <c r="D14" s="15">
        <f>M5+MMULT(L5,MMULT(MINVERSE($L$13),-$M$13))</f>
        <v>0.19134171618254492</v>
      </c>
      <c r="E14" s="15">
        <f>M6+MMULT(L6,MMULT(MINVERSE($L$13),-$M$13))</f>
        <v>-0.19134171618254481</v>
      </c>
      <c r="F14" s="15">
        <f>M7+MMULT(L7,MMULT(MINVERSE($L$13),-$M$13))</f>
        <v>-0.46193976625564337</v>
      </c>
      <c r="G14" s="15">
        <f>M8+MMULT(L8,MMULT(MINVERSE($L$13),-$M$13))</f>
        <v>-0.46193976625564337</v>
      </c>
      <c r="H14" s="15">
        <f>M9+MMULT(L9,MMULT(MINVERSE($L$13),-$M$13))</f>
        <v>-0.19134171618254481</v>
      </c>
      <c r="I14" s="15">
        <f>M10+MMULT(L10,MMULT(MINVERSE($L$13),-$M$13))</f>
        <v>0.19134171618254492</v>
      </c>
      <c r="J14" s="16">
        <f>M11+MMULT(L11,MMULT(MINVERSE($L$13),-$M$13))</f>
        <v>0.46193976625564337</v>
      </c>
      <c r="L14" s="2">
        <f t="shared" ref="L14:L16" si="9">MMULT($C14:$J14,L$4:L$11)</f>
        <v>2.2204460492503131E-16</v>
      </c>
      <c r="M14" s="2">
        <f t="shared" si="8"/>
        <v>1</v>
      </c>
      <c r="N14" s="2">
        <f t="shared" si="8"/>
        <v>0.99999999999999989</v>
      </c>
      <c r="O14" s="2">
        <f t="shared" si="8"/>
        <v>0.93749999999999978</v>
      </c>
      <c r="P14" s="2"/>
      <c r="Q14" s="2"/>
      <c r="R14" s="2"/>
      <c r="S14" s="2"/>
      <c r="T14" s="2"/>
      <c r="U14" s="32"/>
      <c r="V14" s="32"/>
      <c r="W14" s="32"/>
      <c r="X14" s="32"/>
      <c r="Y14" s="32"/>
      <c r="Z14" s="32"/>
      <c r="AA14" s="32"/>
      <c r="AB14" s="32"/>
    </row>
    <row r="15" spans="1:28" x14ac:dyDescent="0.25">
      <c r="B15" s="1" t="s">
        <v>11</v>
      </c>
      <c r="C15" s="14">
        <f>N4+MMULT(L4:M4,MMULT(MINVERSE($L$13:$M$14),-$N$13:$N$14))</f>
        <v>8.8388347648318488E-2</v>
      </c>
      <c r="D15" s="15">
        <f>N5+MMULT(L5:M5,MMULT(MINVERSE($L$13:$M$14),-$N$13:$N$14))</f>
        <v>-8.8388347648318322E-2</v>
      </c>
      <c r="E15" s="15">
        <f>N6+MMULT(L6:M6,MMULT(MINVERSE($L$13:$M$14),-$N$13:$N$14))</f>
        <v>-8.8388347648318474E-2</v>
      </c>
      <c r="F15" s="15">
        <f>N7+MMULT(L7:M7,MMULT(MINVERSE($L$13:$M$14),-$N$13:$N$14))</f>
        <v>8.8388347648318377E-2</v>
      </c>
      <c r="G15" s="15">
        <f>N8+MMULT(L8:M8,MMULT(MINVERSE($L$13:$M$14),-$N$13:$N$14))</f>
        <v>8.8388347648318377E-2</v>
      </c>
      <c r="H15" s="15">
        <f>N9+MMULT(L9:M9,MMULT(MINVERSE($L$13:$M$14),-$N$13:$N$14))</f>
        <v>-8.8388347648318474E-2</v>
      </c>
      <c r="I15" s="15">
        <f>N10+MMULT(L10:M10,MMULT(MINVERSE($L$13:$M$14),-$N$13:$N$14))</f>
        <v>-8.8388347648318322E-2</v>
      </c>
      <c r="J15" s="16">
        <f>N11+MMULT(L11:M11,MMULT(MINVERSE($L$13:$M$14),-$N$13:$N$14))</f>
        <v>8.8388347648318488E-2</v>
      </c>
      <c r="L15" s="2">
        <f t="shared" si="9"/>
        <v>1.3877787807814457E-16</v>
      </c>
      <c r="M15" s="2">
        <f t="shared" si="8"/>
        <v>1.9428902930940239E-16</v>
      </c>
      <c r="N15" s="2">
        <f t="shared" si="8"/>
        <v>6.2500000000000167E-2</v>
      </c>
      <c r="O15" s="2">
        <f t="shared" si="8"/>
        <v>9.3750000000000153E-2</v>
      </c>
      <c r="P15" s="2"/>
      <c r="Q15" s="2"/>
      <c r="R15" s="2"/>
      <c r="S15" s="2"/>
      <c r="U15" s="32"/>
      <c r="V15" s="32"/>
      <c r="W15" s="32"/>
      <c r="X15" s="32"/>
      <c r="Y15" s="32"/>
      <c r="Z15" s="32"/>
      <c r="AA15" s="32"/>
      <c r="AB15" s="32"/>
    </row>
    <row r="16" spans="1:28" x14ac:dyDescent="0.25">
      <c r="B16" s="1" t="s">
        <v>12</v>
      </c>
      <c r="C16" s="14">
        <f>O4+MMULT(L4:N4,MMULT(MINVERSE($L$13:$N$15),-$O$13:$O$15))</f>
        <v>1.1958857261409106E-2</v>
      </c>
      <c r="D16" s="15">
        <f>O5+MMULT(L5:N5,MMULT(MINVERSE($L$13:$N$15),-$O$13:$O$15))</f>
        <v>-2.8871235390977579E-2</v>
      </c>
      <c r="E16" s="15">
        <f>O6+MMULT(L6:N6,MMULT(MINVERSE($L$13:$N$15),-$O$13:$O$15))</f>
        <v>2.8871235390977815E-2</v>
      </c>
      <c r="F16" s="15">
        <f>O7+MMULT(L7:N7,MMULT(MINVERSE($L$13:$N$15),-$O$13:$O$15))</f>
        <v>-1.195885726140891E-2</v>
      </c>
      <c r="G16" s="15">
        <f>O8+MMULT(L8:N8,MMULT(MINVERSE($L$13:$N$15),-$O$13:$O$15))</f>
        <v>-1.195885726140891E-2</v>
      </c>
      <c r="H16" s="15">
        <f>O9+MMULT(L9:N9,MMULT(MINVERSE($L$13:$N$15),-$O$13:$O$15))</f>
        <v>2.8871235390977815E-2</v>
      </c>
      <c r="I16" s="15">
        <f>O10+MMULT(L10:N10,MMULT(MINVERSE($L$13:$N$15),-$O$13:$O$15))</f>
        <v>-2.8871235390977579E-2</v>
      </c>
      <c r="J16" s="16">
        <f>O11+MMULT(L11:N11,MMULT(MINVERSE($L$13:$N$15),-$O$13:$O$15))</f>
        <v>1.1958857261409106E-2</v>
      </c>
      <c r="L16" s="2">
        <f t="shared" si="9"/>
        <v>8.6389229103644993E-16</v>
      </c>
      <c r="M16" s="2">
        <f t="shared" si="8"/>
        <v>3.6082248300317588E-16</v>
      </c>
      <c r="N16" s="2">
        <f t="shared" si="8"/>
        <v>2.3765711620882257E-16</v>
      </c>
      <c r="O16" s="2">
        <f t="shared" si="8"/>
        <v>3.906250000000183E-3</v>
      </c>
      <c r="P16" s="2"/>
      <c r="Q16" s="2"/>
      <c r="R16" s="2"/>
      <c r="S16" s="2"/>
      <c r="U16" s="32"/>
      <c r="V16" s="32"/>
      <c r="W16" s="32"/>
      <c r="X16" s="32"/>
      <c r="Y16" s="32"/>
      <c r="Z16" s="32"/>
      <c r="AA16" s="32"/>
      <c r="AB16" s="32"/>
    </row>
    <row r="17" spans="2:28" x14ac:dyDescent="0.25">
      <c r="B17" s="1" t="s">
        <v>13</v>
      </c>
      <c r="C17" s="14">
        <f>C11</f>
        <v>-0.98078528040323043</v>
      </c>
      <c r="D17" s="15">
        <f t="shared" ref="D17:J17" si="10">D11</f>
        <v>-0.83146961230254524</v>
      </c>
      <c r="E17" s="15">
        <f t="shared" si="10"/>
        <v>-0.55557023301960229</v>
      </c>
      <c r="F17" s="15">
        <f t="shared" si="10"/>
        <v>-0.19509032201612833</v>
      </c>
      <c r="G17" s="15">
        <f t="shared" si="10"/>
        <v>0.19509032201612833</v>
      </c>
      <c r="H17" s="15">
        <f t="shared" si="10"/>
        <v>0.55557023301960229</v>
      </c>
      <c r="I17" s="15">
        <f t="shared" si="10"/>
        <v>0.83146961230254524</v>
      </c>
      <c r="J17" s="16">
        <f t="shared" si="10"/>
        <v>0.98078528040323043</v>
      </c>
      <c r="L17" s="2"/>
      <c r="M17" s="2"/>
      <c r="N17" s="2"/>
      <c r="O17" s="2"/>
      <c r="P17" s="2">
        <f t="shared" si="8"/>
        <v>4</v>
      </c>
      <c r="Q17" s="2">
        <f t="shared" si="8"/>
        <v>3</v>
      </c>
      <c r="R17" s="2">
        <f t="shared" si="8"/>
        <v>2.5</v>
      </c>
      <c r="S17" s="2">
        <f t="shared" si="8"/>
        <v>2.1875</v>
      </c>
      <c r="U17" s="32"/>
      <c r="V17" s="32"/>
      <c r="W17" s="32"/>
      <c r="X17" s="32"/>
      <c r="Y17" s="32"/>
      <c r="Z17" s="32"/>
      <c r="AA17" s="32"/>
      <c r="AB17" s="32"/>
    </row>
    <row r="18" spans="2:28" x14ac:dyDescent="0.25">
      <c r="B18" s="1" t="s">
        <v>14</v>
      </c>
      <c r="C18" s="14">
        <f>Q4+MMULT(P4,MMULT(MINVERSE($P$17),-$Q$17))</f>
        <v>-0.20786740307563634</v>
      </c>
      <c r="D18" s="15">
        <f>Q5+MMULT(P5,MMULT(MINVERSE($P$17),-$Q$17))</f>
        <v>4.8772580504031993E-2</v>
      </c>
      <c r="E18" s="15">
        <f>Q6+MMULT(P6,MMULT(MINVERSE($P$17),-$Q$17))</f>
        <v>0.24519632010080764</v>
      </c>
      <c r="F18" s="15">
        <f>Q7+MMULT(P7,MMULT(MINVERSE($P$17),-$Q$17))</f>
        <v>0.1388925582549006</v>
      </c>
      <c r="G18" s="15">
        <f>Q8+MMULT(P8,MMULT(MINVERSE($P$17),-$Q$17))</f>
        <v>-0.1388925582549006</v>
      </c>
      <c r="H18" s="15">
        <f>Q9+MMULT(P9,MMULT(MINVERSE($P$17),-$Q$17))</f>
        <v>-0.24519632010080764</v>
      </c>
      <c r="I18" s="15">
        <f>Q10+MMULT(P10,MMULT(MINVERSE($P$17),-$Q$17))</f>
        <v>-4.8772580504031993E-2</v>
      </c>
      <c r="J18" s="16">
        <f>Q11+MMULT(P11,MMULT(MINVERSE($P$17),-$Q$17))</f>
        <v>0.20786740307563634</v>
      </c>
      <c r="L18" s="2"/>
      <c r="M18" s="2"/>
      <c r="N18" s="2"/>
      <c r="O18" s="2"/>
      <c r="P18" s="2">
        <f t="shared" si="8"/>
        <v>8.3266726846886741E-17</v>
      </c>
      <c r="Q18" s="2">
        <f t="shared" si="8"/>
        <v>0.25000000000000006</v>
      </c>
      <c r="R18" s="2">
        <f t="shared" si="8"/>
        <v>0.31250000000000006</v>
      </c>
      <c r="S18" s="2">
        <f t="shared" si="8"/>
        <v>0.328125</v>
      </c>
      <c r="U18" s="32"/>
      <c r="V18" s="32"/>
      <c r="W18" s="32"/>
      <c r="X18" s="32"/>
      <c r="Y18" s="32"/>
      <c r="Z18" s="32"/>
      <c r="AA18" s="32"/>
      <c r="AB18" s="32"/>
    </row>
    <row r="19" spans="2:28" x14ac:dyDescent="0.25">
      <c r="B19" s="1" t="s">
        <v>15</v>
      </c>
      <c r="C19" s="14">
        <f>R4+MMULT(P4:Q4,MMULT(MINVERSE($P$17:$Q$18),-$R$17:$R$18))</f>
        <v>-3.4723139563725192E-2</v>
      </c>
      <c r="D19" s="15">
        <f>R5+MMULT(P5:Q5,MMULT(MINVERSE($P$17:$Q$18),-$R$17:$R$18))</f>
        <v>6.1299080025201735E-2</v>
      </c>
      <c r="E19" s="15">
        <f>R6+MMULT(P6:Q6,MMULT(MINVERSE($P$17:$Q$18),-$R$17:$R$18))</f>
        <v>-1.2193145126008047E-2</v>
      </c>
      <c r="F19" s="15">
        <f>R7+MMULT(P7:Q7,MMULT(MINVERSE($P$17:$Q$18),-$R$17:$R$18))</f>
        <v>-5.1966850768909112E-2</v>
      </c>
      <c r="G19" s="15">
        <f>R8+MMULT(P8:Q8,MMULT(MINVERSE($P$17:$Q$18),-$R$17:$R$18))</f>
        <v>5.1966850768909112E-2</v>
      </c>
      <c r="H19" s="15">
        <f>R9+MMULT(P9:Q9,MMULT(MINVERSE($P$17:$Q$18),-$R$17:$R$18))</f>
        <v>1.2193145126008047E-2</v>
      </c>
      <c r="I19" s="15">
        <f>R10+MMULT(P10:Q10,MMULT(MINVERSE($P$17:$Q$18),-$R$17:$R$18))</f>
        <v>-6.1299080025201735E-2</v>
      </c>
      <c r="J19" s="16">
        <f>R11+MMULT(P11:Q11,MMULT(MINVERSE($P$17:$Q$18),-$R$17:$R$18))</f>
        <v>3.4723139563725192E-2</v>
      </c>
      <c r="L19" s="2"/>
      <c r="M19" s="2"/>
      <c r="N19" s="2"/>
      <c r="O19" s="2"/>
      <c r="P19" s="2">
        <f t="shared" si="8"/>
        <v>4.3021142204224816E-16</v>
      </c>
      <c r="Q19" s="2">
        <f t="shared" si="8"/>
        <v>2.9837243786801082E-16</v>
      </c>
      <c r="R19" s="2">
        <f t="shared" si="8"/>
        <v>1.5625000000000215E-2</v>
      </c>
      <c r="S19" s="2">
        <f t="shared" si="8"/>
        <v>2.7343750000000173E-2</v>
      </c>
      <c r="U19" s="32"/>
      <c r="V19" s="32"/>
      <c r="W19" s="32"/>
      <c r="X19" s="32"/>
      <c r="Y19" s="32"/>
      <c r="Z19" s="32"/>
      <c r="AA19" s="32"/>
      <c r="AB19" s="32"/>
    </row>
    <row r="20" spans="2:28" x14ac:dyDescent="0.25">
      <c r="B20" s="1" t="s">
        <v>16</v>
      </c>
      <c r="C20" s="14">
        <f>S4+MMULT(P4:R4,MMULT(MINVERSE($P$17:$R$19),-$S$17:$S$19))</f>
        <v>-3.0482862815021106E-3</v>
      </c>
      <c r="D20" s="15">
        <f>S5+MMULT(P5:R5,MMULT(MINVERSE($P$17:$R$19),-$S$17:$S$19))</f>
        <v>8.6807848909313257E-3</v>
      </c>
      <c r="E20" s="15">
        <f>S6+MMULT(P6:R6,MMULT(MINVERSE($P$17:$R$19),-$S$17:$S$19))</f>
        <v>-1.2991712692227098E-2</v>
      </c>
      <c r="F20" s="15">
        <f>S7+MMULT(P7:R7,MMULT(MINVERSE($P$17:$R$19),-$S$17:$S$19))</f>
        <v>1.5324770006300597E-2</v>
      </c>
      <c r="G20" s="15">
        <f>S8+MMULT(P8:R8,MMULT(MINVERSE($P$17:$R$19),-$S$17:$S$19))</f>
        <v>-1.5324770006300597E-2</v>
      </c>
      <c r="H20" s="15">
        <f>S9+MMULT(P9:R9,MMULT(MINVERSE($P$17:$R$19),-$S$17:$S$19))</f>
        <v>1.2991712692227098E-2</v>
      </c>
      <c r="I20" s="15">
        <f>S10+MMULT(P10:R10,MMULT(MINVERSE($P$17:$R$19),-$S$17:$S$19))</f>
        <v>-8.6807848909313257E-3</v>
      </c>
      <c r="J20" s="16">
        <f>S11+MMULT(P11:R11,MMULT(MINVERSE($P$17:$R$19),-$S$17:$S$19))</f>
        <v>3.0482862815021106E-3</v>
      </c>
      <c r="L20" s="2"/>
      <c r="M20" s="2"/>
      <c r="N20" s="2"/>
      <c r="O20" s="2"/>
      <c r="P20" s="2">
        <f t="shared" si="8"/>
        <v>-9.8445557261683803E-17</v>
      </c>
      <c r="Q20" s="2">
        <f t="shared" si="8"/>
        <v>9.3241386833753381E-17</v>
      </c>
      <c r="R20" s="2">
        <f t="shared" si="8"/>
        <v>1.4224732503009818E-16</v>
      </c>
      <c r="S20" s="2">
        <f t="shared" si="8"/>
        <v>9.7656250000015656E-4</v>
      </c>
      <c r="U20" s="32"/>
      <c r="V20" s="32"/>
      <c r="W20" s="32"/>
      <c r="X20" s="32"/>
      <c r="Y20" s="32"/>
      <c r="Z20" s="32"/>
      <c r="AA20" s="32"/>
      <c r="AB20" s="32"/>
    </row>
    <row r="21" spans="2:28" ht="15.75" thickBot="1" x14ac:dyDescent="0.3">
      <c r="C21" s="22" t="s">
        <v>32</v>
      </c>
      <c r="D21" s="23"/>
      <c r="E21" s="23"/>
      <c r="F21" s="23"/>
      <c r="G21" s="23"/>
      <c r="H21" s="23"/>
      <c r="I21" s="23"/>
      <c r="J21" s="24"/>
      <c r="L21" s="2"/>
      <c r="M21" s="2"/>
      <c r="N21" s="2"/>
      <c r="O21" s="2"/>
      <c r="P21" s="2"/>
      <c r="Q21" s="2"/>
      <c r="R21" s="2"/>
      <c r="S21" s="2"/>
      <c r="U21" s="32"/>
      <c r="V21" s="32"/>
      <c r="W21" s="32"/>
      <c r="X21" s="32"/>
      <c r="Y21" s="32"/>
      <c r="Z21" s="32"/>
      <c r="AA21" s="32"/>
      <c r="AB21" s="32"/>
    </row>
    <row r="22" spans="2:28" ht="15.75" thickBot="1" x14ac:dyDescent="0.3"/>
    <row r="23" spans="2:28" x14ac:dyDescent="0.25">
      <c r="B23" s="4" t="s">
        <v>17</v>
      </c>
      <c r="C23" s="11">
        <f>C13/SQRT(SUMSQ($C13:$J13))</f>
        <v>0.35355339059327373</v>
      </c>
      <c r="D23" s="12">
        <f t="shared" ref="D23:J23" si="11">SQRT(D13/SUMSQ($C13:$J13))</f>
        <v>0.35355339059327379</v>
      </c>
      <c r="E23" s="12">
        <f t="shared" si="11"/>
        <v>0.35355339059327379</v>
      </c>
      <c r="F23" s="12">
        <f t="shared" si="11"/>
        <v>0.35355339059327379</v>
      </c>
      <c r="G23" s="12">
        <f t="shared" si="11"/>
        <v>0.35355339059327379</v>
      </c>
      <c r="H23" s="12">
        <f t="shared" si="11"/>
        <v>0.35355339059327379</v>
      </c>
      <c r="I23" s="12">
        <f t="shared" si="11"/>
        <v>0.35355339059327379</v>
      </c>
      <c r="J23" s="13">
        <f t="shared" si="11"/>
        <v>0.35355339059327379</v>
      </c>
      <c r="K23" s="20" t="s">
        <v>29</v>
      </c>
      <c r="L23" s="11">
        <f t="array" ref="L23:S30">TRANSPOSE(C23:J30)</f>
        <v>0.35355339059327373</v>
      </c>
      <c r="M23" s="12">
        <v>-0.49039264020161522</v>
      </c>
      <c r="N23" s="12">
        <v>0.46193976625564337</v>
      </c>
      <c r="O23" s="12">
        <v>-0.41573480615127267</v>
      </c>
      <c r="P23" s="12">
        <v>0.35355339059327401</v>
      </c>
      <c r="Q23" s="12">
        <v>-0.27778511650980175</v>
      </c>
      <c r="R23" s="12">
        <v>0.19134171618254592</v>
      </c>
      <c r="S23" s="13">
        <v>-9.7545161008067469E-2</v>
      </c>
      <c r="T23" s="21" t="s">
        <v>30</v>
      </c>
      <c r="U23" s="11">
        <f t="array" ref="U23:AB30">MMULT(C23:J30,L23:S30)</f>
        <v>1</v>
      </c>
      <c r="V23" s="12">
        <v>0</v>
      </c>
      <c r="W23" s="12">
        <v>2.7755575615628914E-17</v>
      </c>
      <c r="X23" s="12">
        <v>0</v>
      </c>
      <c r="Y23" s="12">
        <v>1.6653345369377348E-16</v>
      </c>
      <c r="Z23" s="12">
        <v>0</v>
      </c>
      <c r="AA23" s="12">
        <v>4.8849813083506888E-15</v>
      </c>
      <c r="AB23" s="13">
        <v>6.9388939039072284E-18</v>
      </c>
    </row>
    <row r="24" spans="2:28" x14ac:dyDescent="0.25">
      <c r="B24" s="4" t="s">
        <v>18</v>
      </c>
      <c r="C24" s="14">
        <f>C17/SQRT(SUMSQ($C17:$J17))</f>
        <v>-0.49039264020161522</v>
      </c>
      <c r="D24" s="15">
        <f t="shared" ref="D24:J24" si="12">D17/SQRT(SUMSQ($C17:$J17))</f>
        <v>-0.41573480615127262</v>
      </c>
      <c r="E24" s="15">
        <f t="shared" si="12"/>
        <v>-0.27778511650980114</v>
      </c>
      <c r="F24" s="15">
        <f t="shared" si="12"/>
        <v>-9.7545161008064166E-2</v>
      </c>
      <c r="G24" s="15">
        <f t="shared" si="12"/>
        <v>9.7545161008064166E-2</v>
      </c>
      <c r="H24" s="15">
        <f t="shared" si="12"/>
        <v>0.27778511650980114</v>
      </c>
      <c r="I24" s="15">
        <f t="shared" si="12"/>
        <v>0.41573480615127262</v>
      </c>
      <c r="J24" s="16">
        <f t="shared" si="12"/>
        <v>0.49039264020161522</v>
      </c>
      <c r="K24" s="20"/>
      <c r="L24" s="14">
        <v>0.35355339059327379</v>
      </c>
      <c r="M24" s="15">
        <v>-0.41573480615127262</v>
      </c>
      <c r="N24" s="15">
        <v>0.19134171618254492</v>
      </c>
      <c r="O24" s="15">
        <v>9.7545161008063985E-2</v>
      </c>
      <c r="P24" s="15">
        <v>-0.35355339059327334</v>
      </c>
      <c r="Q24" s="15">
        <v>0.49039264020161427</v>
      </c>
      <c r="R24" s="15">
        <v>-0.46193976625564176</v>
      </c>
      <c r="S24" s="16">
        <v>0.27778511650980225</v>
      </c>
      <c r="T24" s="21"/>
      <c r="U24" s="14">
        <v>0</v>
      </c>
      <c r="V24" s="15">
        <v>1</v>
      </c>
      <c r="W24" s="15">
        <v>-2.7755575615628914E-17</v>
      </c>
      <c r="X24" s="15">
        <v>8.3266726846886741E-17</v>
      </c>
      <c r="Y24" s="15">
        <v>0</v>
      </c>
      <c r="Z24" s="15">
        <v>1.7208456881689926E-15</v>
      </c>
      <c r="AA24" s="15">
        <v>0</v>
      </c>
      <c r="AB24" s="16">
        <v>-1.5681900222830336E-15</v>
      </c>
    </row>
    <row r="25" spans="2:28" x14ac:dyDescent="0.25">
      <c r="B25" s="4" t="s">
        <v>19</v>
      </c>
      <c r="C25" s="14">
        <f>C14/SQRT(SUMSQ($C14:$J14))</f>
        <v>0.46193976625564337</v>
      </c>
      <c r="D25" s="15">
        <f t="shared" ref="D25:J25" si="13">D14/SQRT(SUMSQ($C14:$J14))</f>
        <v>0.19134171618254492</v>
      </c>
      <c r="E25" s="15">
        <f t="shared" si="13"/>
        <v>-0.19134171618254481</v>
      </c>
      <c r="F25" s="15">
        <f t="shared" si="13"/>
        <v>-0.46193976625564337</v>
      </c>
      <c r="G25" s="15">
        <f t="shared" si="13"/>
        <v>-0.46193976625564337</v>
      </c>
      <c r="H25" s="15">
        <f t="shared" si="13"/>
        <v>-0.19134171618254481</v>
      </c>
      <c r="I25" s="15">
        <f t="shared" si="13"/>
        <v>0.19134171618254492</v>
      </c>
      <c r="J25" s="16">
        <f t="shared" si="13"/>
        <v>0.46193976625564337</v>
      </c>
      <c r="K25" s="20"/>
      <c r="L25" s="14">
        <v>0.35355339059327379</v>
      </c>
      <c r="M25" s="15">
        <v>-0.27778511650980114</v>
      </c>
      <c r="N25" s="15">
        <v>-0.19134171618254481</v>
      </c>
      <c r="O25" s="15">
        <v>0.49039264020161527</v>
      </c>
      <c r="P25" s="15">
        <v>-0.35355339059327395</v>
      </c>
      <c r="Q25" s="15">
        <v>-9.7545161008064443E-2</v>
      </c>
      <c r="R25" s="15">
        <v>0.46193976625564553</v>
      </c>
      <c r="S25" s="16">
        <v>-0.41573480615126684</v>
      </c>
      <c r="T25" s="21"/>
      <c r="U25" s="14">
        <v>2.7755575615628914E-17</v>
      </c>
      <c r="V25" s="15">
        <v>-2.7755575615628914E-17</v>
      </c>
      <c r="W25" s="15">
        <v>1</v>
      </c>
      <c r="X25" s="15">
        <v>-2.7755575615628914E-17</v>
      </c>
      <c r="Y25" s="15">
        <v>5.5511151231257827E-16</v>
      </c>
      <c r="Z25" s="15">
        <v>0</v>
      </c>
      <c r="AA25" s="15">
        <v>-1.1657341758564144E-15</v>
      </c>
      <c r="AB25" s="16">
        <v>6.9388939039072284E-18</v>
      </c>
    </row>
    <row r="26" spans="2:28" x14ac:dyDescent="0.25">
      <c r="B26" s="4" t="s">
        <v>20</v>
      </c>
      <c r="C26" s="14">
        <f>C18/SQRT(SUMSQ($C18:$J18))</f>
        <v>-0.41573480615127267</v>
      </c>
      <c r="D26" s="15">
        <f t="shared" ref="D26:J26" si="14">D18/SQRT(SUMSQ($C18:$J18))</f>
        <v>9.7545161008063985E-2</v>
      </c>
      <c r="E26" s="15">
        <f t="shared" si="14"/>
        <v>0.49039264020161527</v>
      </c>
      <c r="F26" s="15">
        <f t="shared" si="14"/>
        <v>0.2777851165098012</v>
      </c>
      <c r="G26" s="15">
        <f t="shared" si="14"/>
        <v>-0.2777851165098012</v>
      </c>
      <c r="H26" s="15">
        <f t="shared" si="14"/>
        <v>-0.49039264020161527</v>
      </c>
      <c r="I26" s="15">
        <f t="shared" si="14"/>
        <v>-9.7545161008063985E-2</v>
      </c>
      <c r="J26" s="16">
        <f t="shared" si="14"/>
        <v>0.41573480615127267</v>
      </c>
      <c r="K26" s="20"/>
      <c r="L26" s="14">
        <v>0.35355339059327379</v>
      </c>
      <c r="M26" s="15">
        <v>-9.7545161008064166E-2</v>
      </c>
      <c r="N26" s="15">
        <v>-0.46193976625564337</v>
      </c>
      <c r="O26" s="15">
        <v>0.2777851165098012</v>
      </c>
      <c r="P26" s="15">
        <v>0.35355339059327356</v>
      </c>
      <c r="Q26" s="15">
        <v>-0.41573480615127323</v>
      </c>
      <c r="R26" s="15">
        <v>-0.19134171618254278</v>
      </c>
      <c r="S26" s="16">
        <v>0.49039264020161877</v>
      </c>
      <c r="T26" s="21"/>
      <c r="U26" s="14">
        <v>0</v>
      </c>
      <c r="V26" s="15">
        <v>8.3266726846886741E-17</v>
      </c>
      <c r="W26" s="15">
        <v>-2.7755575615628914E-17</v>
      </c>
      <c r="X26" s="15">
        <v>1.0000000000000002</v>
      </c>
      <c r="Y26" s="15">
        <v>0</v>
      </c>
      <c r="Z26" s="15">
        <v>-4.5796699765787707E-16</v>
      </c>
      <c r="AA26" s="15">
        <v>0</v>
      </c>
      <c r="AB26" s="16">
        <v>1.0609568779074152E-14</v>
      </c>
    </row>
    <row r="27" spans="2:28" x14ac:dyDescent="0.25">
      <c r="B27" s="4" t="s">
        <v>21</v>
      </c>
      <c r="C27" s="14">
        <f>C15/SQRT(SUMSQ($C15:$J15))</f>
        <v>0.35355339059327401</v>
      </c>
      <c r="D27" s="15">
        <f t="shared" ref="D27:J27" si="15">D15/SQRT(SUMSQ($C15:$J15))</f>
        <v>-0.35355339059327334</v>
      </c>
      <c r="E27" s="15">
        <f t="shared" si="15"/>
        <v>-0.35355339059327395</v>
      </c>
      <c r="F27" s="15">
        <f t="shared" si="15"/>
        <v>0.35355339059327356</v>
      </c>
      <c r="G27" s="15">
        <f t="shared" si="15"/>
        <v>0.35355339059327356</v>
      </c>
      <c r="H27" s="15">
        <f t="shared" si="15"/>
        <v>-0.35355339059327395</v>
      </c>
      <c r="I27" s="15">
        <f t="shared" si="15"/>
        <v>-0.35355339059327334</v>
      </c>
      <c r="J27" s="16">
        <f t="shared" si="15"/>
        <v>0.35355339059327401</v>
      </c>
      <c r="K27" s="20"/>
      <c r="L27" s="14">
        <v>0.35355339059327379</v>
      </c>
      <c r="M27" s="15">
        <v>9.7545161008064166E-2</v>
      </c>
      <c r="N27" s="15">
        <v>-0.46193976625564337</v>
      </c>
      <c r="O27" s="15">
        <v>-0.2777851165098012</v>
      </c>
      <c r="P27" s="15">
        <v>0.35355339059327356</v>
      </c>
      <c r="Q27" s="15">
        <v>0.41573480615127323</v>
      </c>
      <c r="R27" s="15">
        <v>-0.19134171618254278</v>
      </c>
      <c r="S27" s="16">
        <v>-0.49039264020161877</v>
      </c>
      <c r="T27" s="21"/>
      <c r="U27" s="14">
        <v>1.6653345369377348E-16</v>
      </c>
      <c r="V27" s="15">
        <v>0</v>
      </c>
      <c r="W27" s="15">
        <v>5.5511151231257827E-16</v>
      </c>
      <c r="X27" s="15">
        <v>0</v>
      </c>
      <c r="Y27" s="15">
        <v>0.99999999999999978</v>
      </c>
      <c r="Z27" s="15">
        <v>-1.3877787807814457E-17</v>
      </c>
      <c r="AA27" s="15">
        <v>-8.3266726846886741E-16</v>
      </c>
      <c r="AB27" s="16">
        <v>-6.9388939039072284E-18</v>
      </c>
    </row>
    <row r="28" spans="2:28" x14ac:dyDescent="0.25">
      <c r="B28" s="4" t="s">
        <v>22</v>
      </c>
      <c r="C28" s="14">
        <f>C19/SQRT(SUMSQ($C19:$J19))</f>
        <v>-0.27778511650980175</v>
      </c>
      <c r="D28" s="15">
        <f t="shared" ref="D28:J28" si="16">D19/SQRT(SUMSQ($C19:$J19))</f>
        <v>0.49039264020161427</v>
      </c>
      <c r="E28" s="15">
        <f t="shared" si="16"/>
        <v>-9.7545161008064443E-2</v>
      </c>
      <c r="F28" s="15">
        <f t="shared" si="16"/>
        <v>-0.41573480615127323</v>
      </c>
      <c r="G28" s="15">
        <f t="shared" si="16"/>
        <v>0.41573480615127323</v>
      </c>
      <c r="H28" s="15">
        <f t="shared" si="16"/>
        <v>9.7545161008064443E-2</v>
      </c>
      <c r="I28" s="15">
        <f t="shared" si="16"/>
        <v>-0.49039264020161427</v>
      </c>
      <c r="J28" s="16">
        <f t="shared" si="16"/>
        <v>0.27778511650980175</v>
      </c>
      <c r="K28" s="20"/>
      <c r="L28" s="14">
        <v>0.35355339059327379</v>
      </c>
      <c r="M28" s="15">
        <v>0.27778511650980114</v>
      </c>
      <c r="N28" s="15">
        <v>-0.19134171618254481</v>
      </c>
      <c r="O28" s="15">
        <v>-0.49039264020161527</v>
      </c>
      <c r="P28" s="15">
        <v>-0.35355339059327395</v>
      </c>
      <c r="Q28" s="15">
        <v>9.7545161008064443E-2</v>
      </c>
      <c r="R28" s="15">
        <v>0.46193976625564553</v>
      </c>
      <c r="S28" s="16">
        <v>0.41573480615126684</v>
      </c>
      <c r="T28" s="21"/>
      <c r="U28" s="14">
        <v>0</v>
      </c>
      <c r="V28" s="15">
        <v>1.7208456881689926E-15</v>
      </c>
      <c r="W28" s="15">
        <v>0</v>
      </c>
      <c r="X28" s="15">
        <v>-4.5796699765787707E-16</v>
      </c>
      <c r="Y28" s="15">
        <v>-1.3877787807814457E-17</v>
      </c>
      <c r="Z28" s="15">
        <v>1</v>
      </c>
      <c r="AA28" s="15">
        <v>-6.9388939039072284E-18</v>
      </c>
      <c r="AB28" s="16">
        <v>-1.8214596497756474E-15</v>
      </c>
    </row>
    <row r="29" spans="2:28" x14ac:dyDescent="0.25">
      <c r="B29" s="4" t="s">
        <v>23</v>
      </c>
      <c r="C29" s="14">
        <f>C16/SQRT(SUMSQ($C16:$J16))</f>
        <v>0.19134171618254592</v>
      </c>
      <c r="D29" s="15">
        <f t="shared" ref="D29:J29" si="17">D16/SQRT(SUMSQ($C16:$J16))</f>
        <v>-0.46193976625564176</v>
      </c>
      <c r="E29" s="15">
        <f t="shared" si="17"/>
        <v>0.46193976625564553</v>
      </c>
      <c r="F29" s="15">
        <f t="shared" si="17"/>
        <v>-0.19134171618254278</v>
      </c>
      <c r="G29" s="15">
        <f t="shared" si="17"/>
        <v>-0.19134171618254278</v>
      </c>
      <c r="H29" s="15">
        <f t="shared" si="17"/>
        <v>0.46193976625564553</v>
      </c>
      <c r="I29" s="15">
        <f t="shared" si="17"/>
        <v>-0.46193976625564176</v>
      </c>
      <c r="J29" s="16">
        <f t="shared" si="17"/>
        <v>0.19134171618254592</v>
      </c>
      <c r="K29" s="20"/>
      <c r="L29" s="14">
        <v>0.35355339059327379</v>
      </c>
      <c r="M29" s="15">
        <v>0.41573480615127262</v>
      </c>
      <c r="N29" s="15">
        <v>0.19134171618254492</v>
      </c>
      <c r="O29" s="15">
        <v>-9.7545161008063985E-2</v>
      </c>
      <c r="P29" s="15">
        <v>-0.35355339059327334</v>
      </c>
      <c r="Q29" s="15">
        <v>-0.49039264020161427</v>
      </c>
      <c r="R29" s="15">
        <v>-0.46193976625564176</v>
      </c>
      <c r="S29" s="16">
        <v>-0.27778511650980225</v>
      </c>
      <c r="T29" s="21"/>
      <c r="U29" s="14">
        <v>4.8849813083506888E-15</v>
      </c>
      <c r="V29" s="15">
        <v>0</v>
      </c>
      <c r="W29" s="15">
        <v>-1.1657341758564144E-15</v>
      </c>
      <c r="X29" s="15">
        <v>0</v>
      </c>
      <c r="Y29" s="15">
        <v>-8.3266726846886741E-16</v>
      </c>
      <c r="Z29" s="15">
        <v>-6.9388939039072284E-18</v>
      </c>
      <c r="AA29" s="15">
        <v>1.0000000000000002</v>
      </c>
      <c r="AB29" s="16">
        <v>-2.0816681711721685E-17</v>
      </c>
    </row>
    <row r="30" spans="2:28" x14ac:dyDescent="0.25">
      <c r="B30" s="4" t="s">
        <v>24</v>
      </c>
      <c r="C30" s="14">
        <f>C20/SQRT(SUMSQ($C20:$J20))</f>
        <v>-9.7545161008067469E-2</v>
      </c>
      <c r="D30" s="15">
        <f t="shared" ref="D30:J30" si="18">D20/SQRT(SUMSQ($C20:$J20))</f>
        <v>0.27778511650980225</v>
      </c>
      <c r="E30" s="15">
        <f t="shared" si="18"/>
        <v>-0.41573480615126684</v>
      </c>
      <c r="F30" s="15">
        <f t="shared" si="18"/>
        <v>0.49039264020161877</v>
      </c>
      <c r="G30" s="15">
        <f t="shared" si="18"/>
        <v>-0.49039264020161877</v>
      </c>
      <c r="H30" s="15">
        <f t="shared" si="18"/>
        <v>0.41573480615126684</v>
      </c>
      <c r="I30" s="15">
        <f t="shared" si="18"/>
        <v>-0.27778511650980225</v>
      </c>
      <c r="J30" s="16">
        <f t="shared" si="18"/>
        <v>9.7545161008067469E-2</v>
      </c>
      <c r="K30" s="20"/>
      <c r="L30" s="14">
        <v>0.35355339059327379</v>
      </c>
      <c r="M30" s="15">
        <v>0.49039264020161522</v>
      </c>
      <c r="N30" s="15">
        <v>0.46193976625564337</v>
      </c>
      <c r="O30" s="15">
        <v>0.41573480615127267</v>
      </c>
      <c r="P30" s="15">
        <v>0.35355339059327401</v>
      </c>
      <c r="Q30" s="15">
        <v>0.27778511650980175</v>
      </c>
      <c r="R30" s="15">
        <v>0.19134171618254592</v>
      </c>
      <c r="S30" s="16">
        <v>9.7545161008067469E-2</v>
      </c>
      <c r="T30" s="21"/>
      <c r="U30" s="14">
        <v>6.9388939039072284E-18</v>
      </c>
      <c r="V30" s="15">
        <v>-1.5681900222830336E-15</v>
      </c>
      <c r="W30" s="15">
        <v>6.9388939039072284E-18</v>
      </c>
      <c r="X30" s="15">
        <v>1.0609568779074152E-14</v>
      </c>
      <c r="Y30" s="15">
        <v>-6.9388939039072284E-18</v>
      </c>
      <c r="Z30" s="15">
        <v>-1.8214596497756474E-15</v>
      </c>
      <c r="AA30" s="15">
        <v>-2.0816681711721685E-17</v>
      </c>
      <c r="AB30" s="16">
        <v>0.99999999999999989</v>
      </c>
    </row>
    <row r="31" spans="2:28" ht="15.75" thickBot="1" x14ac:dyDescent="0.3">
      <c r="C31" s="17" t="s">
        <v>27</v>
      </c>
      <c r="D31" s="18"/>
      <c r="E31" s="18"/>
      <c r="F31" s="18"/>
      <c r="G31" s="18"/>
      <c r="H31" s="18"/>
      <c r="I31" s="18"/>
      <c r="J31" s="19"/>
      <c r="L31" s="17" t="s">
        <v>28</v>
      </c>
      <c r="M31" s="18"/>
      <c r="N31" s="18"/>
      <c r="O31" s="18"/>
      <c r="P31" s="18"/>
      <c r="Q31" s="18"/>
      <c r="R31" s="18"/>
      <c r="S31" s="19"/>
      <c r="U31" s="22" t="s">
        <v>31</v>
      </c>
      <c r="V31" s="23"/>
      <c r="W31" s="23"/>
      <c r="X31" s="23"/>
      <c r="Y31" s="23"/>
      <c r="Z31" s="23"/>
      <c r="AA31" s="23"/>
      <c r="AB31" s="24"/>
    </row>
  </sheetData>
  <mergeCells count="10">
    <mergeCell ref="C7:F7"/>
    <mergeCell ref="C8:F8"/>
    <mergeCell ref="G10:J10"/>
    <mergeCell ref="U2:AB21"/>
    <mergeCell ref="C21:J21"/>
    <mergeCell ref="C31:J31"/>
    <mergeCell ref="L31:S31"/>
    <mergeCell ref="K23:K30"/>
    <mergeCell ref="T23:T30"/>
    <mergeCell ref="U31:AB3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ChanKaHou</dc:creator>
  <cp:lastModifiedBy>ChanKaHou</cp:lastModifiedBy>
  <cp:lastPrinted>2018-01-31T04:40:33Z</cp:lastPrinted>
  <dcterms:created xsi:type="dcterms:W3CDTF">2018-01-15T02:40:06Z</dcterms:created>
  <dcterms:modified xsi:type="dcterms:W3CDTF">2021-01-13T08:25:57Z</dcterms:modified>
</cp:coreProperties>
</file>