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ondo\Downloads\Projects\"/>
    </mc:Choice>
  </mc:AlternateContent>
  <xr:revisionPtr revIDLastSave="0" documentId="13_ncr:1_{39ED13BF-8DF1-4F57-9FAB-57B0C6A79E61}" xr6:coauthVersionLast="47" xr6:coauthVersionMax="47" xr10:uidLastSave="{00000000-0000-0000-0000-000000000000}"/>
  <bookViews>
    <workbookView xWindow="-120" yWindow="-120" windowWidth="38640" windowHeight="21120" xr2:uid="{7DFB58EA-DB7B-47FD-ABD7-4540C979BFD9}"/>
  </bookViews>
  <sheets>
    <sheet name="Dashboard" sheetId="14" r:id="rId1"/>
    <sheet name="Original" sheetId="1" r:id="rId2"/>
    <sheet name="Normalized Data" sheetId="10" r:id="rId3"/>
    <sheet name="Working" sheetId="11" r:id="rId4"/>
  </sheets>
  <definedNames>
    <definedName name="_xlcn.WorksheetConnection_NormalizedDataAI3AN531" hidden="1">'Normalized Data'!$V$3:$AA$53</definedName>
    <definedName name="Sales_Table">'Normalized Data'!$V$3:$AA$53</definedName>
    <definedName name="Slicer_Category">#N/A</definedName>
    <definedName name="Slicer_Outlet">#N/A</definedName>
    <definedName name="Slicer_Outlet3">#N/A</definedName>
  </definedNames>
  <calcPr calcId="191029"/>
  <pivotCaches>
    <pivotCache cacheId="6" r:id="rId5"/>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Normalized Data!$AI$3:$AN$53"/>
        </x15:modelTables>
      </x15:dataModel>
    </ext>
  </extLst>
</workbook>
</file>

<file path=xl/calcChain.xml><?xml version="1.0" encoding="utf-8"?>
<calcChain xmlns="http://schemas.openxmlformats.org/spreadsheetml/2006/main">
  <c r="F71" i="10" l="1"/>
  <c r="F64" i="10"/>
  <c r="F57" i="10"/>
  <c r="F50" i="10"/>
  <c r="F43" i="10"/>
  <c r="F36" i="10"/>
  <c r="F29" i="10"/>
  <c r="F22" i="10"/>
  <c r="F15" i="10"/>
  <c r="F8" i="10"/>
  <c r="H8" i="10" l="1"/>
  <c r="H57" i="1"/>
  <c r="H50" i="1"/>
  <c r="H43" i="1"/>
  <c r="H36" i="1"/>
  <c r="H29" i="1"/>
  <c r="H22" i="1"/>
  <c r="H15" i="1"/>
  <c r="H8" i="1"/>
  <c r="H71" i="1"/>
  <c r="H64" i="1"/>
  <c r="S8" i="1"/>
  <c r="S12" i="10"/>
  <c r="S5" i="10"/>
  <c r="C8" i="10"/>
  <c r="D8" i="10"/>
  <c r="C8" i="1"/>
  <c r="M20" i="11"/>
  <c r="M21" i="11"/>
  <c r="M22" i="11"/>
  <c r="M23" i="11"/>
  <c r="M24" i="11"/>
  <c r="M25" i="11"/>
  <c r="L21" i="11"/>
  <c r="L22" i="11"/>
  <c r="L23" i="11"/>
  <c r="L24" i="11"/>
  <c r="L25" i="11"/>
  <c r="L20" i="11"/>
  <c r="M11" i="11"/>
  <c r="M12" i="11"/>
  <c r="M13" i="11"/>
  <c r="M14" i="11"/>
  <c r="M15" i="11"/>
  <c r="M16" i="11"/>
  <c r="L12" i="11"/>
  <c r="L13" i="11"/>
  <c r="L14" i="11"/>
  <c r="L15" i="11"/>
  <c r="L16" i="11"/>
  <c r="L11" i="11"/>
  <c r="AL53" i="10" l="1"/>
  <c r="AL52" i="10"/>
  <c r="AL51" i="10"/>
  <c r="AL50" i="10"/>
  <c r="AL49" i="10"/>
  <c r="AL48" i="10"/>
  <c r="AL47" i="10"/>
  <c r="AL46" i="10"/>
  <c r="AL45" i="10"/>
  <c r="AL44" i="10"/>
  <c r="AL43" i="10"/>
  <c r="AL42" i="10"/>
  <c r="AL41" i="10"/>
  <c r="AL40" i="10"/>
  <c r="AL39" i="10"/>
  <c r="AL38" i="10"/>
  <c r="AL37" i="10"/>
  <c r="AL36" i="10"/>
  <c r="AL35" i="10"/>
  <c r="AL34" i="10"/>
  <c r="AL33" i="10"/>
  <c r="AL32" i="10"/>
  <c r="AL31" i="10"/>
  <c r="AL30" i="10"/>
  <c r="AL29" i="10"/>
  <c r="AL28" i="10"/>
  <c r="AL27" i="10"/>
  <c r="AL26" i="10"/>
  <c r="AL25" i="10"/>
  <c r="AL24" i="10"/>
  <c r="AL23" i="10"/>
  <c r="AL22" i="10"/>
  <c r="AL21" i="10"/>
  <c r="AL20" i="10"/>
  <c r="AL19" i="10"/>
  <c r="AL18" i="10"/>
  <c r="AL17" i="10"/>
  <c r="AL16" i="10"/>
  <c r="AL15" i="10"/>
  <c r="AL14" i="10"/>
  <c r="AL13" i="10"/>
  <c r="AL12" i="10"/>
  <c r="AL11" i="10"/>
  <c r="AL10" i="10"/>
  <c r="AL9" i="10"/>
  <c r="AL8" i="10"/>
  <c r="AL7" i="10"/>
  <c r="AL6" i="10"/>
  <c r="AL5" i="10"/>
  <c r="AL4" i="10"/>
  <c r="AH53" i="10"/>
  <c r="AH52" i="10"/>
  <c r="AH51" i="10"/>
  <c r="AH50" i="10"/>
  <c r="AH49" i="10"/>
  <c r="AH48" i="10"/>
  <c r="AH47" i="10"/>
  <c r="AH46" i="10"/>
  <c r="AH45" i="10"/>
  <c r="AH44" i="10"/>
  <c r="AH43" i="10"/>
  <c r="AH42" i="10"/>
  <c r="AH41" i="10"/>
  <c r="AH40" i="10"/>
  <c r="AH39" i="10"/>
  <c r="AH38" i="10"/>
  <c r="AH37" i="10"/>
  <c r="AH36" i="10"/>
  <c r="AH35" i="10"/>
  <c r="AH34" i="10"/>
  <c r="AH33" i="10"/>
  <c r="AH32" i="10"/>
  <c r="AH31" i="10"/>
  <c r="AH30" i="10"/>
  <c r="AH29" i="10"/>
  <c r="AH28" i="10"/>
  <c r="AH27" i="10"/>
  <c r="AH26" i="10"/>
  <c r="AH25" i="10"/>
  <c r="AH24" i="10"/>
  <c r="AH23" i="10"/>
  <c r="AH22" i="10"/>
  <c r="AH21" i="10"/>
  <c r="AH20" i="10"/>
  <c r="AH19" i="10"/>
  <c r="AH18" i="10"/>
  <c r="AH17" i="10"/>
  <c r="AH16" i="10"/>
  <c r="AH15" i="10"/>
  <c r="AH14" i="10"/>
  <c r="AH13" i="10"/>
  <c r="AH12" i="10"/>
  <c r="AH11" i="10"/>
  <c r="AH10" i="10"/>
  <c r="AH9" i="10"/>
  <c r="AH8" i="10"/>
  <c r="AH7" i="10"/>
  <c r="AH6" i="10"/>
  <c r="AH5" i="10"/>
  <c r="AH4" i="10"/>
  <c r="C3" i="11"/>
  <c r="C4" i="11"/>
  <c r="C5" i="11"/>
  <c r="C6" i="11"/>
  <c r="C2" i="11"/>
  <c r="B3" i="11"/>
  <c r="B4" i="11"/>
  <c r="B5" i="11"/>
  <c r="B6" i="11"/>
  <c r="B2" i="11"/>
  <c r="Z53" i="10"/>
  <c r="Z52" i="10"/>
  <c r="Z51" i="10"/>
  <c r="Z50" i="10"/>
  <c r="Z49" i="10"/>
  <c r="Z48" i="10"/>
  <c r="Z47" i="10"/>
  <c r="Z46" i="10"/>
  <c r="Z45" i="10"/>
  <c r="Z44" i="10"/>
  <c r="Z43" i="10"/>
  <c r="Z42" i="10"/>
  <c r="Z41" i="10"/>
  <c r="Z40" i="10"/>
  <c r="Z39" i="10"/>
  <c r="Z38" i="10"/>
  <c r="Z37" i="10"/>
  <c r="Z36" i="10"/>
  <c r="Z35" i="10"/>
  <c r="Z34" i="10"/>
  <c r="Z33" i="10"/>
  <c r="Z32" i="10"/>
  <c r="Z31" i="10"/>
  <c r="Z30" i="10"/>
  <c r="Z29" i="10"/>
  <c r="Z28" i="10"/>
  <c r="Z27" i="10"/>
  <c r="Z26" i="10"/>
  <c r="Z25" i="10"/>
  <c r="Z24" i="10"/>
  <c r="Z23" i="10"/>
  <c r="Z22" i="10"/>
  <c r="Z21" i="10"/>
  <c r="Z20" i="10"/>
  <c r="Z19" i="10"/>
  <c r="Z18" i="10"/>
  <c r="Z17" i="10"/>
  <c r="Z16" i="10"/>
  <c r="Z15" i="10"/>
  <c r="Z14" i="10"/>
  <c r="Z13" i="10"/>
  <c r="Z12" i="10"/>
  <c r="Z11" i="10"/>
  <c r="Z10" i="10"/>
  <c r="Z9" i="10"/>
  <c r="Z8" i="10"/>
  <c r="Z7" i="10"/>
  <c r="Z6" i="10"/>
  <c r="Z5" i="10"/>
  <c r="Z4" i="10"/>
  <c r="S53" i="10"/>
  <c r="S52" i="10"/>
  <c r="S51" i="10"/>
  <c r="S50" i="10"/>
  <c r="S49" i="10"/>
  <c r="S48" i="10"/>
  <c r="S47" i="10"/>
  <c r="S46" i="10"/>
  <c r="S45" i="10"/>
  <c r="S44" i="10"/>
  <c r="S43" i="10"/>
  <c r="S42" i="10"/>
  <c r="S41" i="10"/>
  <c r="S40" i="10"/>
  <c r="S39" i="10"/>
  <c r="S38" i="10"/>
  <c r="S37" i="10"/>
  <c r="S36" i="10"/>
  <c r="S35" i="10"/>
  <c r="S34" i="10"/>
  <c r="S33" i="10"/>
  <c r="S32" i="10"/>
  <c r="S31" i="10"/>
  <c r="S30" i="10"/>
  <c r="S29" i="10"/>
  <c r="S28" i="10"/>
  <c r="S27" i="10"/>
  <c r="S26" i="10"/>
  <c r="S25" i="10"/>
  <c r="S24" i="10"/>
  <c r="S23" i="10"/>
  <c r="S22" i="10"/>
  <c r="S21" i="10"/>
  <c r="S20" i="10"/>
  <c r="S19" i="10"/>
  <c r="S18" i="10"/>
  <c r="S17" i="10"/>
  <c r="S16" i="10"/>
  <c r="S15" i="10"/>
  <c r="S14" i="10"/>
  <c r="S13" i="10"/>
  <c r="S11" i="10"/>
  <c r="S10" i="10"/>
  <c r="S9" i="10"/>
  <c r="S8" i="10"/>
  <c r="S7" i="10"/>
  <c r="S6" i="10"/>
  <c r="S4" i="10"/>
  <c r="L71" i="10"/>
  <c r="K71" i="10"/>
  <c r="J71" i="10"/>
  <c r="I71" i="10"/>
  <c r="H71" i="10"/>
  <c r="G71" i="10"/>
  <c r="E71" i="10"/>
  <c r="D71" i="10"/>
  <c r="C71" i="10"/>
  <c r="L64" i="10"/>
  <c r="K64" i="10"/>
  <c r="J64" i="10"/>
  <c r="I64" i="10"/>
  <c r="H64" i="10"/>
  <c r="G64" i="10"/>
  <c r="E64" i="10"/>
  <c r="D64" i="10"/>
  <c r="C64" i="10"/>
  <c r="L57" i="10"/>
  <c r="K57" i="10"/>
  <c r="J57" i="10"/>
  <c r="I57" i="10"/>
  <c r="H57" i="10"/>
  <c r="G57" i="10"/>
  <c r="E57" i="10"/>
  <c r="D57" i="10"/>
  <c r="C57" i="10"/>
  <c r="L50" i="10"/>
  <c r="K50" i="10"/>
  <c r="J50" i="10"/>
  <c r="I50" i="10"/>
  <c r="H50" i="10"/>
  <c r="G50" i="10"/>
  <c r="E50" i="10"/>
  <c r="D50" i="10"/>
  <c r="C50" i="10"/>
  <c r="L43" i="10"/>
  <c r="K43" i="10"/>
  <c r="J43" i="10"/>
  <c r="I43" i="10"/>
  <c r="H43" i="10"/>
  <c r="G43" i="10"/>
  <c r="E43" i="10"/>
  <c r="D43" i="10"/>
  <c r="C43" i="10"/>
  <c r="L36" i="10"/>
  <c r="K36" i="10"/>
  <c r="J36" i="10"/>
  <c r="I36" i="10"/>
  <c r="H36" i="10"/>
  <c r="G36" i="10"/>
  <c r="E36" i="10"/>
  <c r="D36" i="10"/>
  <c r="C36" i="10"/>
  <c r="L29" i="10"/>
  <c r="K29" i="10"/>
  <c r="J29" i="10"/>
  <c r="I29" i="10"/>
  <c r="H29" i="10"/>
  <c r="G29" i="10"/>
  <c r="E29" i="10"/>
  <c r="D29" i="10"/>
  <c r="C29" i="10"/>
  <c r="L22" i="10"/>
  <c r="K22" i="10"/>
  <c r="J22" i="10"/>
  <c r="I22" i="10"/>
  <c r="H22" i="10"/>
  <c r="G22" i="10"/>
  <c r="E22" i="10"/>
  <c r="D22" i="10"/>
  <c r="C22" i="10"/>
  <c r="L15" i="10"/>
  <c r="K15" i="10"/>
  <c r="J15" i="10"/>
  <c r="I15" i="10"/>
  <c r="H15" i="10"/>
  <c r="G15" i="10"/>
  <c r="E15" i="10"/>
  <c r="D15" i="10"/>
  <c r="C15" i="10"/>
  <c r="L8" i="10"/>
  <c r="K8" i="10"/>
  <c r="J8" i="10"/>
  <c r="I8" i="10"/>
  <c r="G8" i="10"/>
  <c r="E8" i="10"/>
  <c r="D5" i="11" l="1"/>
  <c r="E3" i="11"/>
  <c r="E4" i="11"/>
  <c r="D6" i="11"/>
  <c r="D4" i="11"/>
  <c r="E2" i="11"/>
  <c r="E6" i="11"/>
  <c r="D3" i="11"/>
  <c r="E5" i="11"/>
  <c r="G2" i="11"/>
  <c r="I2" i="11" s="1"/>
  <c r="G6" i="11"/>
  <c r="I6" i="11" s="1"/>
  <c r="G5" i="11"/>
  <c r="I5" i="11" s="1"/>
  <c r="G3" i="11"/>
  <c r="I3" i="11" s="1"/>
  <c r="G4" i="11"/>
  <c r="I4" i="11" s="1"/>
  <c r="F2" i="11"/>
  <c r="H2" i="11" s="1"/>
  <c r="F6" i="11"/>
  <c r="H6" i="11" s="1"/>
  <c r="F5" i="11"/>
  <c r="H5" i="11" s="1"/>
  <c r="F4" i="11"/>
  <c r="H4" i="11" s="1"/>
  <c r="F3" i="11"/>
  <c r="H3" i="11" s="1"/>
  <c r="D2" i="11"/>
  <c r="P8" i="1" l="1"/>
  <c r="Q8" i="1"/>
  <c r="R8" i="1"/>
  <c r="T8" i="1"/>
  <c r="U8" i="1"/>
  <c r="V8" i="1"/>
  <c r="W8" i="1"/>
  <c r="X8" i="1"/>
  <c r="O8" i="1"/>
  <c r="L71" i="1" l="1"/>
  <c r="K71" i="1"/>
  <c r="J71" i="1"/>
  <c r="I71" i="1"/>
  <c r="G71" i="1"/>
  <c r="F71" i="1"/>
  <c r="E71" i="1"/>
  <c r="D71" i="1"/>
  <c r="C71" i="1"/>
  <c r="L64" i="1"/>
  <c r="K64" i="1"/>
  <c r="J64" i="1"/>
  <c r="I64" i="1"/>
  <c r="G64" i="1"/>
  <c r="F64" i="1"/>
  <c r="E64" i="1"/>
  <c r="D64" i="1"/>
  <c r="C64" i="1"/>
  <c r="L57" i="1"/>
  <c r="K57" i="1"/>
  <c r="J57" i="1"/>
  <c r="I57" i="1"/>
  <c r="G57" i="1"/>
  <c r="F57" i="1"/>
  <c r="E57" i="1"/>
  <c r="D57" i="1"/>
  <c r="C57" i="1"/>
  <c r="L50" i="1"/>
  <c r="K50" i="1"/>
  <c r="J50" i="1"/>
  <c r="I50" i="1"/>
  <c r="G50" i="1"/>
  <c r="F50" i="1"/>
  <c r="E50" i="1"/>
  <c r="D50" i="1"/>
  <c r="C50" i="1"/>
  <c r="L43" i="1"/>
  <c r="K43" i="1"/>
  <c r="J43" i="1"/>
  <c r="I43" i="1"/>
  <c r="G43" i="1"/>
  <c r="F43" i="1"/>
  <c r="E43" i="1"/>
  <c r="D43" i="1"/>
  <c r="C43" i="1"/>
  <c r="K36" i="1"/>
  <c r="L36" i="1"/>
  <c r="J36" i="1"/>
  <c r="I36" i="1"/>
  <c r="G36" i="1"/>
  <c r="F36" i="1"/>
  <c r="E36" i="1"/>
  <c r="D36" i="1"/>
  <c r="C36" i="1"/>
  <c r="L29" i="1"/>
  <c r="K29" i="1"/>
  <c r="J29" i="1"/>
  <c r="I29" i="1"/>
  <c r="G29" i="1"/>
  <c r="F29" i="1"/>
  <c r="E29" i="1"/>
  <c r="D29" i="1"/>
  <c r="C29" i="1"/>
  <c r="L22" i="1"/>
  <c r="K22" i="1"/>
  <c r="J22" i="1"/>
  <c r="I22" i="1"/>
  <c r="G22" i="1"/>
  <c r="F22" i="1"/>
  <c r="E22" i="1"/>
  <c r="D22" i="1"/>
  <c r="C22" i="1"/>
  <c r="L15" i="1"/>
  <c r="K15" i="1"/>
  <c r="J15" i="1"/>
  <c r="I15" i="1"/>
  <c r="G15" i="1"/>
  <c r="F15" i="1"/>
  <c r="E15" i="1"/>
  <c r="D15" i="1"/>
  <c r="C15" i="1"/>
  <c r="D8" i="1"/>
  <c r="E8" i="1"/>
  <c r="F8" i="1"/>
  <c r="G8" i="1"/>
  <c r="I8" i="1"/>
  <c r="J8" i="1"/>
  <c r="K8" i="1"/>
  <c r="L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01B43E-662E-48FA-AA85-39FC180AF1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6D1E9B-83C4-43D7-AF63-81C2BA1303DE}" name="WorksheetConnection_Normalized Data!$AI$3:$AN$53" type="102" refreshedVersion="8" minRefreshableVersion="5">
    <extLst>
      <ext xmlns:x15="http://schemas.microsoft.com/office/spreadsheetml/2010/11/main" uri="{DE250136-89BD-433C-8126-D09CA5730AF9}">
        <x15:connection id="Range 1" autoDelete="1">
          <x15:rangePr sourceName="_xlcn.WorksheetConnection_NormalizedDataAI3AN531"/>
        </x15:connection>
      </ext>
    </extLst>
  </connection>
</connections>
</file>

<file path=xl/sharedStrings.xml><?xml version="1.0" encoding="utf-8"?>
<sst xmlns="http://schemas.openxmlformats.org/spreadsheetml/2006/main" count="892" uniqueCount="62">
  <si>
    <t>Up to 22th Jan</t>
  </si>
  <si>
    <t>Pro</t>
  </si>
  <si>
    <t>Var</t>
  </si>
  <si>
    <t>QTY</t>
  </si>
  <si>
    <t>Sales</t>
  </si>
  <si>
    <t>iPhone</t>
  </si>
  <si>
    <t>iPad</t>
  </si>
  <si>
    <t>Mac</t>
  </si>
  <si>
    <t>Watch</t>
  </si>
  <si>
    <t>Apple MM</t>
  </si>
  <si>
    <t>Outlet</t>
  </si>
  <si>
    <t>Category</t>
  </si>
  <si>
    <t>Row Labels</t>
  </si>
  <si>
    <t>Grand Total</t>
  </si>
  <si>
    <t>negative Variance means favorable</t>
  </si>
  <si>
    <t>positive variance means unfavorable</t>
  </si>
  <si>
    <t xml:space="preserve">Pro </t>
  </si>
  <si>
    <t>refers</t>
  </si>
  <si>
    <t>Actual Sale figures as of 22th Jan</t>
  </si>
  <si>
    <t>Project - Actual</t>
  </si>
  <si>
    <t>Pro - Jan-23</t>
  </si>
  <si>
    <t>Qty</t>
  </si>
  <si>
    <t>`</t>
  </si>
  <si>
    <t>Sum of Jan-23</t>
  </si>
  <si>
    <t>Sum of Jan-24</t>
  </si>
  <si>
    <t>Sum of Pro</t>
  </si>
  <si>
    <t>Max Left</t>
  </si>
  <si>
    <t>Max Right</t>
  </si>
  <si>
    <t>Up Error Bar</t>
  </si>
  <si>
    <t>Down Error Bar</t>
  </si>
  <si>
    <t>Up Data Label</t>
  </si>
  <si>
    <t>Down Data Label</t>
  </si>
  <si>
    <t>Total Units Sold by Category</t>
  </si>
  <si>
    <t>Total Sales by Category</t>
  </si>
  <si>
    <t>Jan-23</t>
  </si>
  <si>
    <t>Jan-24</t>
  </si>
  <si>
    <t>Column Labels</t>
  </si>
  <si>
    <t>S_Jan-23</t>
  </si>
  <si>
    <t>S_Jan-24</t>
  </si>
  <si>
    <t>S_Pro</t>
  </si>
  <si>
    <t>S_Var</t>
  </si>
  <si>
    <t>Sum of S_Pro</t>
  </si>
  <si>
    <t>Outlet Units Sold Breakdown By Category</t>
  </si>
  <si>
    <t>Category Performance (Units Sold) By Outlet</t>
  </si>
  <si>
    <t>Category Performance (Sales) By Outlet</t>
  </si>
  <si>
    <t>Total Units Sold</t>
  </si>
  <si>
    <t>Total Sales Amt</t>
  </si>
  <si>
    <t>E</t>
  </si>
  <si>
    <t>B</t>
  </si>
  <si>
    <t>F</t>
  </si>
  <si>
    <t>J</t>
  </si>
  <si>
    <t>I</t>
  </si>
  <si>
    <t>A</t>
  </si>
  <si>
    <t>D</t>
  </si>
  <si>
    <t>H</t>
  </si>
  <si>
    <t>G</t>
  </si>
  <si>
    <t>C</t>
  </si>
  <si>
    <t>A0</t>
  </si>
  <si>
    <t>Previous Yr bencDark</t>
  </si>
  <si>
    <t>Jan-24 &amp; F-R</t>
  </si>
  <si>
    <t>Projected</t>
  </si>
  <si>
    <t>Abined Qty and Sales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</si>
</sst>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_-&quot;$&quot;#,##0_-;\-&quot;$&quot;* #,##0_-;_-&quot;$&quot;* &quot;-&quot;??_-;_-@_-"/>
    <numFmt numFmtId="165" formatCode="_-&quot;$&quot;#,##0_-;\-&quot;$&quot;\ #,##0_-;_-&quot;$&quot;\ &quot;-&quot;??_-;_-@_-"/>
    <numFmt numFmtId="166" formatCode="0.0%"/>
    <numFmt numFmtId="167" formatCode="_-&quot;$&quot;* #,##0_-;\-&quot;$&quot;* #,##0_-;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7030A0"/>
      <name val="Calibri"/>
      <family val="2"/>
      <scheme val="minor"/>
    </font>
    <font>
      <sz val="11"/>
      <color rgb="FFFF0000"/>
      <name val="Calibri"/>
      <family val="2"/>
      <scheme val="minor"/>
    </font>
    <font>
      <sz val="10"/>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1"/>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0" fillId="0" borderId="0" xfId="0" applyAlignment="1">
      <alignment horizontal="center"/>
    </xf>
    <xf numFmtId="0" fontId="0" fillId="0" borderId="1" xfId="0" applyBorder="1" applyAlignment="1">
      <alignment horizontal="center"/>
    </xf>
    <xf numFmtId="17" fontId="0" fillId="0" borderId="1" xfId="0" applyNumberFormat="1" applyBorder="1" applyAlignment="1">
      <alignment horizontal="center"/>
    </xf>
    <xf numFmtId="0" fontId="2" fillId="0" borderId="1" xfId="0" applyFont="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64" fontId="0" fillId="0" borderId="1" xfId="1" applyNumberFormat="1" applyFont="1" applyBorder="1" applyAlignment="1">
      <alignment horizontal="center" vertical="center"/>
    </xf>
    <xf numFmtId="165" fontId="0" fillId="0" borderId="1" xfId="1" applyNumberFormat="1" applyFont="1" applyBorder="1" applyAlignment="1">
      <alignment horizontal="center" vertical="center"/>
    </xf>
    <xf numFmtId="0" fontId="0" fillId="0" borderId="2" xfId="0" applyBorder="1" applyAlignment="1">
      <alignment horizontal="center"/>
    </xf>
    <xf numFmtId="0" fontId="0" fillId="0" borderId="0" xfId="0" pivotButton="1"/>
    <xf numFmtId="0" fontId="0" fillId="0" borderId="0" xfId="0" applyAlignment="1">
      <alignment horizontal="left"/>
    </xf>
    <xf numFmtId="17" fontId="3" fillId="0" borderId="0" xfId="0" applyNumberFormat="1" applyFont="1" applyAlignment="1">
      <alignment horizontal="center"/>
    </xf>
    <xf numFmtId="0" fontId="3" fillId="0" borderId="0" xfId="0" applyFont="1" applyAlignment="1">
      <alignment horizontal="center"/>
    </xf>
    <xf numFmtId="0" fontId="4" fillId="0" borderId="1" xfId="0" applyFont="1" applyBorder="1" applyAlignment="1">
      <alignment horizontal="center"/>
    </xf>
    <xf numFmtId="165" fontId="4" fillId="0" borderId="1" xfId="1" applyNumberFormat="1" applyFont="1" applyBorder="1" applyAlignment="1">
      <alignment horizontal="center" vertical="center"/>
    </xf>
    <xf numFmtId="0" fontId="0" fillId="3" borderId="1" xfId="0" applyFill="1" applyBorder="1" applyAlignment="1">
      <alignment horizontal="center"/>
    </xf>
    <xf numFmtId="164" fontId="0" fillId="3" borderId="1" xfId="1" applyNumberFormat="1" applyFont="1" applyFill="1" applyBorder="1" applyAlignment="1">
      <alignment horizontal="center" vertical="center"/>
    </xf>
    <xf numFmtId="0" fontId="5" fillId="0" borderId="0" xfId="0" applyFont="1" applyAlignment="1">
      <alignment horizontal="center"/>
    </xf>
    <xf numFmtId="164" fontId="0" fillId="0" borderId="1" xfId="1" applyNumberFormat="1" applyFont="1" applyFill="1" applyBorder="1" applyAlignment="1">
      <alignment horizontal="center" vertical="center"/>
    </xf>
    <xf numFmtId="165" fontId="4" fillId="0" borderId="1" xfId="1" applyNumberFormat="1" applyFont="1" applyFill="1" applyBorder="1" applyAlignment="1">
      <alignment horizontal="center" vertical="center"/>
    </xf>
    <xf numFmtId="165" fontId="0" fillId="0" borderId="1" xfId="1" applyNumberFormat="1" applyFont="1" applyFill="1" applyBorder="1" applyAlignment="1">
      <alignment horizontal="center" vertical="center"/>
    </xf>
    <xf numFmtId="0" fontId="0" fillId="5" borderId="0" xfId="0" applyFill="1"/>
    <xf numFmtId="0" fontId="2" fillId="5" borderId="0" xfId="0" applyFont="1" applyFill="1" applyAlignment="1">
      <alignment horizontal="center"/>
    </xf>
    <xf numFmtId="0" fontId="0" fillId="5" borderId="0" xfId="0" applyFill="1" applyAlignment="1">
      <alignment horizontal="center"/>
    </xf>
    <xf numFmtId="0" fontId="0" fillId="5" borderId="0" xfId="0" applyFill="1" applyAlignment="1">
      <alignment horizontal="center" vertical="center"/>
    </xf>
    <xf numFmtId="17" fontId="0" fillId="5" borderId="0" xfId="0" applyNumberFormat="1" applyFill="1" applyAlignment="1">
      <alignment horizontal="center"/>
    </xf>
    <xf numFmtId="164" fontId="0" fillId="5" borderId="0" xfId="1" applyNumberFormat="1" applyFont="1" applyFill="1" applyBorder="1" applyAlignment="1">
      <alignment horizontal="center" vertical="center"/>
    </xf>
    <xf numFmtId="0" fontId="4" fillId="5" borderId="0" xfId="0" applyFont="1" applyFill="1" applyAlignment="1">
      <alignment horizontal="center"/>
    </xf>
    <xf numFmtId="165" fontId="0" fillId="5" borderId="0" xfId="1" applyNumberFormat="1" applyFont="1" applyFill="1" applyBorder="1" applyAlignment="1">
      <alignment horizontal="center" vertical="center"/>
    </xf>
    <xf numFmtId="165" fontId="4" fillId="5" borderId="0" xfId="1" applyNumberFormat="1" applyFont="1" applyFill="1" applyBorder="1" applyAlignment="1">
      <alignment horizontal="center" vertical="center"/>
    </xf>
    <xf numFmtId="0" fontId="0" fillId="0" borderId="4" xfId="0" applyBorder="1" applyAlignment="1">
      <alignment horizontal="center"/>
    </xf>
    <xf numFmtId="0" fontId="0" fillId="0" borderId="5" xfId="0" applyBorder="1"/>
    <xf numFmtId="0" fontId="2" fillId="6" borderId="6" xfId="0" applyFont="1" applyFill="1" applyBorder="1" applyAlignment="1">
      <alignment horizontal="center"/>
    </xf>
    <xf numFmtId="17" fontId="2" fillId="6" borderId="3" xfId="0" applyNumberFormat="1" applyFont="1" applyFill="1" applyBorder="1" applyAlignment="1">
      <alignment horizontal="center"/>
    </xf>
    <xf numFmtId="0" fontId="2" fillId="6" borderId="3" xfId="0" applyFont="1" applyFill="1" applyBorder="1" applyAlignment="1">
      <alignment horizontal="center"/>
    </xf>
    <xf numFmtId="0" fontId="2" fillId="6" borderId="7" xfId="0" applyFont="1" applyFill="1"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xf numFmtId="164" fontId="0" fillId="0" borderId="9" xfId="1" applyNumberFormat="1" applyFont="1" applyBorder="1" applyAlignment="1">
      <alignment horizontal="center" vertical="center"/>
    </xf>
    <xf numFmtId="165" fontId="0" fillId="0" borderId="9" xfId="1" applyNumberFormat="1" applyFont="1" applyBorder="1" applyAlignment="1">
      <alignment horizontal="center" vertical="center"/>
    </xf>
    <xf numFmtId="0" fontId="2" fillId="0" borderId="1" xfId="0" applyFont="1" applyBorder="1"/>
    <xf numFmtId="17" fontId="2" fillId="0" borderId="1" xfId="0" applyNumberFormat="1" applyFont="1" applyBorder="1" applyAlignment="1">
      <alignment horizontal="center"/>
    </xf>
    <xf numFmtId="9" fontId="0" fillId="0" borderId="0" xfId="2" applyFont="1" applyFill="1" applyAlignment="1">
      <alignment horizontal="center"/>
    </xf>
    <xf numFmtId="166" fontId="0" fillId="0" borderId="0" xfId="2" applyNumberFormat="1" applyFont="1" applyFill="1" applyAlignment="1">
      <alignment horizontal="center"/>
    </xf>
    <xf numFmtId="0" fontId="2" fillId="0" borderId="0" xfId="0" applyFont="1"/>
    <xf numFmtId="167" fontId="0" fillId="0" borderId="0" xfId="1" applyNumberFormat="1" applyFont="1" applyFill="1"/>
    <xf numFmtId="0" fontId="6" fillId="4" borderId="0" xfId="0" applyFont="1" applyFill="1"/>
    <xf numFmtId="0" fontId="6" fillId="4" borderId="0" xfId="0" applyFont="1" applyFill="1" applyAlignment="1">
      <alignment horizontal="center"/>
    </xf>
    <xf numFmtId="0" fontId="0" fillId="0" borderId="0" xfId="0" applyAlignment="1">
      <alignment horizontal="left" indent="1"/>
    </xf>
    <xf numFmtId="0" fontId="0" fillId="2" borderId="1" xfId="0" applyFill="1" applyBorder="1" applyAlignment="1">
      <alignment horizontal="center"/>
    </xf>
    <xf numFmtId="0" fontId="0" fillId="0" borderId="0" xfId="0" applyNumberFormat="1"/>
    <xf numFmtId="0" fontId="0" fillId="0" borderId="0" xfId="0" applyFont="1" applyFill="1"/>
    <xf numFmtId="0" fontId="0" fillId="0" borderId="0" xfId="0" applyFont="1" applyFill="1" applyAlignment="1">
      <alignment horizontal="left"/>
    </xf>
    <xf numFmtId="0" fontId="0" fillId="0" borderId="0" xfId="0" applyNumberFormat="1" applyFont="1" applyFill="1"/>
  </cellXfs>
  <cellStyles count="3">
    <cellStyle name="Currency" xfId="1" builtinId="4"/>
    <cellStyle name="Normal" xfId="0" builtinId="0"/>
    <cellStyle name="Percent" xfId="2" builtinId="5"/>
  </cellStyles>
  <dxfs count="272">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border diagonalUp="0" diagonalDown="0">
        <left style="thin">
          <color indexed="64"/>
        </left>
        <right/>
        <top style="thin">
          <color indexed="64"/>
        </top>
        <bottom style="thin">
          <color indexed="64"/>
        </bottom>
        <vertical/>
        <horizontal/>
      </border>
    </dxf>
    <dxf>
      <numFmt numFmtId="165" formatCode="_-&quot;$&quot;#,##0_-;\-&quot;$&quot;\ #,##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quot;$&quot;#,##0_-;\-&quot;$&quot;* #,##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quot;$&quot;#,##0_-;\-&quot;$&quot;* #,##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quot;$&quot;#,##0_-;\-&quot;$&quot;* #,##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quot;$&quot;#,##0_-;\-&quot;$&quot;\ #,##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0_-;\-&quot;$&quot;* #,##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0_-;\-&quot;$&quot;* #,##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0_-;\-&quot;$&quot;* #,##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indexed="64"/>
        </bottom>
      </border>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z val="12"/>
        <color theme="0"/>
        <name val="Calibri"/>
        <family val="2"/>
        <scheme val="none"/>
      </font>
      <fill>
        <patternFill>
          <bgColor theme="1" tint="0.34998626667073579"/>
        </patternFill>
      </fill>
    </dxf>
    <dxf>
      <font>
        <b/>
        <i val="0"/>
        <sz val="12"/>
        <name val="Calibri"/>
        <family val="2"/>
        <scheme val="none"/>
      </font>
      <fill>
        <patternFill patternType="solid">
          <bgColor theme="2" tint="-9.9948118533890809E-2"/>
        </patternFill>
      </fill>
      <border>
        <left style="medium">
          <color auto="1"/>
        </left>
        <right style="medium">
          <color auto="1"/>
        </right>
        <top style="medium">
          <color auto="1"/>
        </top>
        <bottom style="medium">
          <color auto="1"/>
        </bottom>
      </border>
    </dxf>
    <dxf>
      <font>
        <b/>
        <i val="0"/>
        <sz val="12"/>
        <color theme="0"/>
      </font>
      <fill>
        <patternFill>
          <bgColor theme="1" tint="0.499984740745262"/>
        </patternFill>
      </fill>
      <border>
        <bottom style="thin">
          <color theme="4"/>
        </bottom>
        <vertical/>
        <horizontal/>
      </border>
    </dxf>
    <dxf>
      <font>
        <b/>
        <i val="0"/>
        <sz val="12"/>
        <color theme="1"/>
        <name val="Calibri"/>
        <family val="2"/>
        <scheme val="none"/>
      </font>
      <fill>
        <patternFill>
          <bgColor theme="0" tint="-0.24994659260841701"/>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Challenger Slicer" pivot="0" table="0" count="10" xr9:uid="{0633172F-D4A0-4D1E-AA63-A67B2F48F48C}">
      <tableStyleElement type="wholeTable" dxfId="271"/>
      <tableStyleElement type="headerRow" dxfId="270"/>
    </tableStyle>
    <tableStyle name="Slicer Style 1" pivot="0" table="0" count="3" xr9:uid="{64BF280F-A04C-4AD0-AC44-4A2222FA12DB}">
      <tableStyleElement type="wholeTable" dxfId="269"/>
      <tableStyleElement type="headerRow" dxfId="268"/>
    </tableStyle>
  </tableStyles>
  <colors>
    <mruColors>
      <color rgb="FFFF1919"/>
      <color rgb="FFFF0000"/>
      <color rgb="FFCC0000"/>
      <color rgb="FF003300"/>
      <color rgb="FF9E9898"/>
      <color rgb="FFFF5050"/>
      <color rgb="FF343030"/>
    </mruColors>
  </colors>
  <extLst>
    <ext xmlns:x14="http://schemas.microsoft.com/office/spreadsheetml/2009/9/main" uri="{46F421CA-312F-682f-3DD2-61675219B42D}">
      <x14:dxfs count="9">
        <dxf>
          <fill>
            <patternFill>
              <bgColor theme="8" tint="0.59996337778862885"/>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hallenger Slicer">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SG" sz="1600" b="1">
                <a:solidFill>
                  <a:schemeClr val="bg1"/>
                </a:solidFill>
              </a:rPr>
              <a:t>Outlet YoY Variance (Units Sold)</a:t>
            </a:r>
          </a:p>
          <a:p>
            <a:pPr>
              <a:defRPr b="1">
                <a:solidFill>
                  <a:schemeClr val="bg1"/>
                </a:solidFill>
              </a:defRPr>
            </a:pPr>
            <a:r>
              <a:rPr lang="en-SG" sz="1600" b="1">
                <a:solidFill>
                  <a:schemeClr val="bg1"/>
                </a:solidFill>
              </a:rPr>
              <a:t>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5.2119726426551001E-2"/>
          <c:y val="0.30048257372654158"/>
          <c:w val="0.93251535886552894"/>
          <c:h val="0.62418807568624968"/>
        </c:manualLayout>
      </c:layout>
      <c:barChart>
        <c:barDir val="col"/>
        <c:grouping val="clustered"/>
        <c:varyColors val="0"/>
        <c:ser>
          <c:idx val="0"/>
          <c:order val="1"/>
          <c:tx>
            <c:strRef>
              <c:f>Working!$B$1</c:f>
              <c:strCache>
                <c:ptCount val="1"/>
                <c:pt idx="0">
                  <c:v>Jan-23</c:v>
                </c:pt>
              </c:strCache>
            </c:strRef>
          </c:tx>
          <c:spPr>
            <a:solidFill>
              <a:srgbClr val="002060"/>
            </a:solidFill>
            <a:ln>
              <a:noFill/>
            </a:ln>
            <a:effectLst/>
          </c:spPr>
          <c:invertIfNegative val="0"/>
          <c:cat>
            <c:strRef>
              <c:f>Working!$A$2:$A$6</c:f>
              <c:strCache>
                <c:ptCount val="5"/>
                <c:pt idx="0">
                  <c:v>iPhone</c:v>
                </c:pt>
                <c:pt idx="1">
                  <c:v>iPad</c:v>
                </c:pt>
                <c:pt idx="2">
                  <c:v>Mac</c:v>
                </c:pt>
                <c:pt idx="3">
                  <c:v>Watch</c:v>
                </c:pt>
                <c:pt idx="4">
                  <c:v>Apple MM</c:v>
                </c:pt>
              </c:strCache>
            </c:strRef>
          </c:cat>
          <c:val>
            <c:numRef>
              <c:f>Working!$B$2:$B$6</c:f>
              <c:numCache>
                <c:formatCode>General</c:formatCode>
                <c:ptCount val="5"/>
                <c:pt idx="0">
                  <c:v>4</c:v>
                </c:pt>
                <c:pt idx="1">
                  <c:v>8</c:v>
                </c:pt>
                <c:pt idx="2">
                  <c:v>#N/A</c:v>
                </c:pt>
                <c:pt idx="3">
                  <c:v>#N/A</c:v>
                </c:pt>
                <c:pt idx="4">
                  <c:v>64</c:v>
                </c:pt>
              </c:numCache>
            </c:numRef>
          </c:val>
          <c:extLst>
            <c:ext xmlns:c16="http://schemas.microsoft.com/office/drawing/2014/chart" uri="{C3380CC4-5D6E-409C-BE32-E72D297353CC}">
              <c16:uniqueId val="{00000000-2930-479E-9043-F1219E445957}"/>
            </c:ext>
          </c:extLst>
        </c:ser>
        <c:ser>
          <c:idx val="1"/>
          <c:order val="2"/>
          <c:tx>
            <c:strRef>
              <c:f>Working!$C$1</c:f>
              <c:strCache>
                <c:ptCount val="1"/>
                <c:pt idx="0">
                  <c:v>Pro</c:v>
                </c:pt>
              </c:strCache>
            </c:strRef>
          </c:tx>
          <c:spPr>
            <a:solidFill>
              <a:srgbClr val="FFC000"/>
            </a:solidFill>
            <a:ln>
              <a:noFill/>
            </a:ln>
            <a:effectLst/>
          </c:spPr>
          <c:invertIfNegative val="0"/>
          <c:cat>
            <c:strRef>
              <c:f>Working!$A$2:$A$6</c:f>
              <c:strCache>
                <c:ptCount val="5"/>
                <c:pt idx="0">
                  <c:v>iPhone</c:v>
                </c:pt>
                <c:pt idx="1">
                  <c:v>iPad</c:v>
                </c:pt>
                <c:pt idx="2">
                  <c:v>Mac</c:v>
                </c:pt>
                <c:pt idx="3">
                  <c:v>Watch</c:v>
                </c:pt>
                <c:pt idx="4">
                  <c:v>Apple MM</c:v>
                </c:pt>
              </c:strCache>
            </c:strRef>
          </c:cat>
          <c:val>
            <c:numRef>
              <c:f>Working!$C$2:$C$6</c:f>
              <c:numCache>
                <c:formatCode>General</c:formatCode>
                <c:ptCount val="5"/>
                <c:pt idx="0">
                  <c:v>10</c:v>
                </c:pt>
                <c:pt idx="1">
                  <c:v>3</c:v>
                </c:pt>
                <c:pt idx="2">
                  <c:v>#N/A</c:v>
                </c:pt>
                <c:pt idx="3">
                  <c:v>#N/A</c:v>
                </c:pt>
                <c:pt idx="4">
                  <c:v>69</c:v>
                </c:pt>
              </c:numCache>
            </c:numRef>
          </c:val>
          <c:extLst>
            <c:ext xmlns:c16="http://schemas.microsoft.com/office/drawing/2014/chart" uri="{C3380CC4-5D6E-409C-BE32-E72D297353CC}">
              <c16:uniqueId val="{00000001-2930-479E-9043-F1219E445957}"/>
            </c:ext>
          </c:extLst>
        </c:ser>
        <c:dLbls>
          <c:showLegendKey val="0"/>
          <c:showVal val="0"/>
          <c:showCatName val="0"/>
          <c:showSerName val="0"/>
          <c:showPercent val="0"/>
          <c:showBubbleSize val="0"/>
        </c:dLbls>
        <c:gapWidth val="75"/>
        <c:overlap val="20"/>
        <c:axId val="416492672"/>
        <c:axId val="1886078896"/>
      </c:barChart>
      <c:barChart>
        <c:barDir val="col"/>
        <c:grouping val="clustered"/>
        <c:varyColors val="0"/>
        <c:ser>
          <c:idx val="2"/>
          <c:order val="0"/>
          <c:tx>
            <c:strRef>
              <c:f>Working!$D$1</c:f>
              <c:strCache>
                <c:ptCount val="1"/>
                <c:pt idx="0">
                  <c:v>Max Left</c:v>
                </c:pt>
              </c:strCache>
            </c:strRef>
          </c:tx>
          <c:spPr>
            <a:noFill/>
            <a:ln>
              <a:noFill/>
            </a:ln>
            <a:effectLst/>
          </c:spPr>
          <c:invertIfNegative val="0"/>
          <c:dLbls>
            <c:dLbl>
              <c:idx val="0"/>
              <c:tx>
                <c:rich>
                  <a:bodyPr/>
                  <a:lstStyle/>
                  <a:p>
                    <a:fld id="{E8617F03-F8AE-4E52-AEDB-BC3F250F4807}" type="CELLRANGE">
                      <a:rPr lang="en-US"/>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930-479E-9043-F1219E445957}"/>
                </c:ext>
              </c:extLst>
            </c:dLbl>
            <c:dLbl>
              <c:idx val="1"/>
              <c:tx>
                <c:rich>
                  <a:bodyPr/>
                  <a:lstStyle/>
                  <a:p>
                    <a:fld id="{A565134D-7C2B-4D62-AC3B-417B1CA33368}"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930-479E-9043-F1219E445957}"/>
                </c:ext>
              </c:extLst>
            </c:dLbl>
            <c:dLbl>
              <c:idx val="2"/>
              <c:tx>
                <c:rich>
                  <a:bodyPr/>
                  <a:lstStyle/>
                  <a:p>
                    <a:endParaRPr lang="en-SG"/>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2930-479E-9043-F1219E445957}"/>
                </c:ext>
              </c:extLst>
            </c:dLbl>
            <c:dLbl>
              <c:idx val="3"/>
              <c:tx>
                <c:rich>
                  <a:bodyPr/>
                  <a:lstStyle/>
                  <a:p>
                    <a:endParaRPr lang="en-SG"/>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2930-479E-9043-F1219E445957}"/>
                </c:ext>
              </c:extLst>
            </c:dLbl>
            <c:dLbl>
              <c:idx val="4"/>
              <c:tx>
                <c:rich>
                  <a:bodyPr/>
                  <a:lstStyle/>
                  <a:p>
                    <a:fld id="{3EBB21BA-EEA6-4A2D-A5CA-6E975161A2F1}"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930-479E-9043-F1219E44595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40000"/>
                        <a:lumOff val="6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cust"/>
            <c:noEndCap val="1"/>
            <c:plus>
              <c:numLit>
                <c:formatCode>General</c:formatCode>
                <c:ptCount val="1"/>
                <c:pt idx="0">
                  <c:v>1</c:v>
                </c:pt>
              </c:numLit>
            </c:plus>
            <c:minus>
              <c:numRef>
                <c:f>Working!$F$2:$F$6</c:f>
                <c:numCache>
                  <c:formatCode>General</c:formatCode>
                  <c:ptCount val="5"/>
                  <c:pt idx="0">
                    <c:v>6</c:v>
                  </c:pt>
                  <c:pt idx="1">
                    <c:v>#N/A</c:v>
                  </c:pt>
                  <c:pt idx="2">
                    <c:v>#N/A</c:v>
                  </c:pt>
                  <c:pt idx="3">
                    <c:v>#N/A</c:v>
                  </c:pt>
                  <c:pt idx="4">
                    <c:v>5</c:v>
                  </c:pt>
                </c:numCache>
              </c:numRef>
            </c:minus>
            <c:spPr>
              <a:noFill/>
              <a:ln w="31750" cap="flat" cmpd="sng" algn="ctr">
                <a:solidFill>
                  <a:schemeClr val="accent6">
                    <a:lumMod val="60000"/>
                    <a:lumOff val="40000"/>
                  </a:schemeClr>
                </a:solidFill>
                <a:round/>
                <a:headEnd type="stealth"/>
              </a:ln>
              <a:effectLst/>
            </c:spPr>
          </c:errBars>
          <c:cat>
            <c:strRef>
              <c:f>Working!$A$2:$A$6</c:f>
              <c:strCache>
                <c:ptCount val="5"/>
                <c:pt idx="0">
                  <c:v>iPhone</c:v>
                </c:pt>
                <c:pt idx="1">
                  <c:v>iPad</c:v>
                </c:pt>
                <c:pt idx="2">
                  <c:v>Mac</c:v>
                </c:pt>
                <c:pt idx="3">
                  <c:v>Watch</c:v>
                </c:pt>
                <c:pt idx="4">
                  <c:v>Apple MM</c:v>
                </c:pt>
              </c:strCache>
            </c:strRef>
          </c:cat>
          <c:val>
            <c:numRef>
              <c:f>Working!$D$2:$D$6</c:f>
              <c:numCache>
                <c:formatCode>General</c:formatCode>
                <c:ptCount val="5"/>
                <c:pt idx="0">
                  <c:v>10</c:v>
                </c:pt>
                <c:pt idx="1">
                  <c:v>8</c:v>
                </c:pt>
                <c:pt idx="2">
                  <c:v>#N/A</c:v>
                </c:pt>
                <c:pt idx="3">
                  <c:v>#N/A</c:v>
                </c:pt>
                <c:pt idx="4">
                  <c:v>69</c:v>
                </c:pt>
              </c:numCache>
            </c:numRef>
          </c:val>
          <c:extLst>
            <c:ext xmlns:c15="http://schemas.microsoft.com/office/drawing/2012/chart" uri="{02D57815-91ED-43cb-92C2-25804820EDAC}">
              <c15:datalabelsRange>
                <c15:f>Working!$H$2:$H$6</c15:f>
                <c15:dlblRangeCache>
                  <c:ptCount val="5"/>
                  <c:pt idx="0">
                    <c:v>+150%</c:v>
                  </c:pt>
                  <c:pt idx="4">
                    <c:v>+8%</c:v>
                  </c:pt>
                </c15:dlblRangeCache>
              </c15:datalabelsRange>
            </c:ext>
            <c:ext xmlns:c16="http://schemas.microsoft.com/office/drawing/2014/chart" uri="{C3380CC4-5D6E-409C-BE32-E72D297353CC}">
              <c16:uniqueId val="{00000007-2930-479E-9043-F1219E445957}"/>
            </c:ext>
          </c:extLst>
        </c:ser>
        <c:ser>
          <c:idx val="3"/>
          <c:order val="3"/>
          <c:tx>
            <c:strRef>
              <c:f>Working!$E$1</c:f>
              <c:strCache>
                <c:ptCount val="1"/>
                <c:pt idx="0">
                  <c:v>Max Right</c:v>
                </c:pt>
              </c:strCache>
            </c:strRef>
          </c:tx>
          <c:spPr>
            <a:noFill/>
            <a:ln>
              <a:noFill/>
            </a:ln>
            <a:effectLst/>
          </c:spPr>
          <c:invertIfNegative val="0"/>
          <c:dLbls>
            <c:dLbl>
              <c:idx val="0"/>
              <c:tx>
                <c:rich>
                  <a:bodyPr/>
                  <a:lstStyle/>
                  <a:p>
                    <a:fld id="{F55DF193-21D5-4B29-B1DB-0B11FEBFB0F1}" type="CELLRANGE">
                      <a:rPr lang="en-US"/>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930-479E-9043-F1219E445957}"/>
                </c:ext>
              </c:extLst>
            </c:dLbl>
            <c:dLbl>
              <c:idx val="1"/>
              <c:tx>
                <c:rich>
                  <a:bodyPr/>
                  <a:lstStyle/>
                  <a:p>
                    <a:fld id="{7B799BAF-103A-465F-92CB-B5BFAC3C399D}"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930-479E-9043-F1219E445957}"/>
                </c:ext>
              </c:extLst>
            </c:dLbl>
            <c:dLbl>
              <c:idx val="2"/>
              <c:tx>
                <c:rich>
                  <a:bodyPr/>
                  <a:lstStyle/>
                  <a:p>
                    <a:endParaRPr lang="en-SG"/>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2930-479E-9043-F1219E445957}"/>
                </c:ext>
              </c:extLst>
            </c:dLbl>
            <c:dLbl>
              <c:idx val="3"/>
              <c:tx>
                <c:rich>
                  <a:bodyPr/>
                  <a:lstStyle/>
                  <a:p>
                    <a:endParaRPr lang="en-SG"/>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2930-479E-9043-F1219E445957}"/>
                </c:ext>
              </c:extLst>
            </c:dLbl>
            <c:dLbl>
              <c:idx val="4"/>
              <c:tx>
                <c:rich>
                  <a:bodyPr/>
                  <a:lstStyle/>
                  <a:p>
                    <a:fld id="{ACB6F8BD-993A-4484-AE9D-B691189DECB2}"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930-479E-9043-F1219E44595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FF1919"/>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cust"/>
            <c:noEndCap val="1"/>
            <c:plus>
              <c:numLit>
                <c:formatCode>General</c:formatCode>
                <c:ptCount val="1"/>
                <c:pt idx="0">
                  <c:v>1</c:v>
                </c:pt>
              </c:numLit>
            </c:plus>
            <c:minus>
              <c:numRef>
                <c:f>Working!$G$2:$G$6</c:f>
                <c:numCache>
                  <c:formatCode>General</c:formatCode>
                  <c:ptCount val="5"/>
                  <c:pt idx="0">
                    <c:v>#N/A</c:v>
                  </c:pt>
                  <c:pt idx="1">
                    <c:v>5</c:v>
                  </c:pt>
                  <c:pt idx="2">
                    <c:v>#N/A</c:v>
                  </c:pt>
                  <c:pt idx="3">
                    <c:v>#N/A</c:v>
                  </c:pt>
                  <c:pt idx="4">
                    <c:v>#N/A</c:v>
                  </c:pt>
                </c:numCache>
              </c:numRef>
            </c:minus>
            <c:spPr>
              <a:noFill/>
              <a:ln w="31750" cap="flat" cmpd="sng" algn="ctr">
                <a:solidFill>
                  <a:srgbClr val="FF0000"/>
                </a:solidFill>
                <a:round/>
                <a:tailEnd type="stealth"/>
              </a:ln>
              <a:effectLst/>
            </c:spPr>
          </c:errBars>
          <c:cat>
            <c:strRef>
              <c:f>Working!$A$2:$A$6</c:f>
              <c:strCache>
                <c:ptCount val="5"/>
                <c:pt idx="0">
                  <c:v>iPhone</c:v>
                </c:pt>
                <c:pt idx="1">
                  <c:v>iPad</c:v>
                </c:pt>
                <c:pt idx="2">
                  <c:v>Mac</c:v>
                </c:pt>
                <c:pt idx="3">
                  <c:v>Watch</c:v>
                </c:pt>
                <c:pt idx="4">
                  <c:v>Apple MM</c:v>
                </c:pt>
              </c:strCache>
            </c:strRef>
          </c:cat>
          <c:val>
            <c:numRef>
              <c:f>Working!$E$2:$E$6</c:f>
              <c:numCache>
                <c:formatCode>General</c:formatCode>
                <c:ptCount val="5"/>
                <c:pt idx="0">
                  <c:v>10</c:v>
                </c:pt>
                <c:pt idx="1">
                  <c:v>8</c:v>
                </c:pt>
                <c:pt idx="2">
                  <c:v>#N/A</c:v>
                </c:pt>
                <c:pt idx="3">
                  <c:v>#N/A</c:v>
                </c:pt>
                <c:pt idx="4">
                  <c:v>69</c:v>
                </c:pt>
              </c:numCache>
            </c:numRef>
          </c:val>
          <c:extLst>
            <c:ext xmlns:c15="http://schemas.microsoft.com/office/drawing/2012/chart" uri="{02D57815-91ED-43cb-92C2-25804820EDAC}">
              <c15:datalabelsRange>
                <c15:f>Working!$I$2:$I$6</c15:f>
                <c15:dlblRangeCache>
                  <c:ptCount val="5"/>
                  <c:pt idx="1">
                    <c:v>-63%</c:v>
                  </c:pt>
                </c15:dlblRangeCache>
              </c15:datalabelsRange>
            </c:ext>
            <c:ext xmlns:c16="http://schemas.microsoft.com/office/drawing/2014/chart" uri="{C3380CC4-5D6E-409C-BE32-E72D297353CC}">
              <c16:uniqueId val="{0000000D-2930-479E-9043-F1219E445957}"/>
            </c:ext>
          </c:extLst>
        </c:ser>
        <c:dLbls>
          <c:showLegendKey val="0"/>
          <c:showVal val="0"/>
          <c:showCatName val="0"/>
          <c:showSerName val="0"/>
          <c:showPercent val="0"/>
          <c:showBubbleSize val="0"/>
        </c:dLbls>
        <c:gapWidth val="75"/>
        <c:overlap val="20"/>
        <c:axId val="416505632"/>
        <c:axId val="600549776"/>
      </c:barChart>
      <c:catAx>
        <c:axId val="41649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078896"/>
        <c:crosses val="autoZero"/>
        <c:auto val="0"/>
        <c:lblAlgn val="ctr"/>
        <c:lblOffset val="100"/>
        <c:noMultiLvlLbl val="0"/>
      </c:catAx>
      <c:valAx>
        <c:axId val="1886078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6492672"/>
        <c:crosses val="autoZero"/>
        <c:crossBetween val="between"/>
      </c:valAx>
      <c:valAx>
        <c:axId val="600549776"/>
        <c:scaling>
          <c:orientation val="minMax"/>
        </c:scaling>
        <c:delete val="1"/>
        <c:axPos val="r"/>
        <c:numFmt formatCode="General" sourceLinked="1"/>
        <c:majorTickMark val="out"/>
        <c:minorTickMark val="none"/>
        <c:tickLblPos val="nextTo"/>
        <c:crossAx val="416505632"/>
        <c:crosses val="max"/>
        <c:crossBetween val="between"/>
      </c:valAx>
      <c:catAx>
        <c:axId val="416505632"/>
        <c:scaling>
          <c:orientation val="minMax"/>
        </c:scaling>
        <c:delete val="1"/>
        <c:axPos val="b"/>
        <c:numFmt formatCode="General" sourceLinked="1"/>
        <c:majorTickMark val="out"/>
        <c:minorTickMark val="none"/>
        <c:tickLblPos val="nextTo"/>
        <c:crossAx val="600549776"/>
        <c:crosses val="autoZero"/>
        <c:auto val="1"/>
        <c:lblAlgn val="ctr"/>
        <c:lblOffset val="100"/>
        <c:noMultiLvlLbl val="0"/>
      </c:catAx>
      <c:spPr>
        <a:noFill/>
        <a:ln>
          <a:noFill/>
        </a:ln>
        <a:effectLst/>
      </c:spPr>
    </c:plotArea>
    <c:legend>
      <c:legendPos val="b"/>
      <c:legendEntry>
        <c:idx val="2"/>
        <c:delete val="1"/>
      </c:legendEntry>
      <c:legendEntry>
        <c:idx val="3"/>
        <c:delete val="1"/>
      </c:legendEntry>
      <c:layout>
        <c:manualLayout>
          <c:xMode val="edge"/>
          <c:yMode val="edge"/>
          <c:x val="0.86251654450461657"/>
          <c:y val="6.3895913815062655E-2"/>
          <c:w val="0.11491544726419829"/>
          <c:h val="6.03221380169301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alpha val="96863"/>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Dashboard Project_v2.0.xlsx]Working!PivotTable8</c:name>
    <c:fmtId val="11"/>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Total Units Sold</a:t>
            </a:r>
          </a:p>
          <a:p>
            <a:pPr>
              <a:defRPr sz="1000"/>
            </a:pPr>
            <a:r>
              <a:rPr lang="en-US" sz="1000"/>
              <a:t>% Breakdown  </a:t>
            </a:r>
          </a:p>
          <a:p>
            <a:pPr>
              <a:defRPr sz="1000"/>
            </a:pPr>
            <a:r>
              <a:rPr lang="en-US" sz="1000"/>
              <a:t>By Category</a:t>
            </a:r>
          </a:p>
        </c:rich>
      </c:tx>
      <c:layout>
        <c:manualLayout>
          <c:xMode val="edge"/>
          <c:yMode val="edge"/>
          <c:x val="0.37282467895030708"/>
          <c:y val="0.42308153477218224"/>
        </c:manualLayout>
      </c:layout>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61111111111111"/>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77777777777778"/>
              <c:y val="4.62682268883056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444444444444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833333333333333"/>
              <c:y val="-5.09259259259259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44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77777777777778"/>
              <c:y val="4.62682268883056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444444444444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833333333333333"/>
              <c:y val="-5.09259259259259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44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61111111111111"/>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77777777777778"/>
              <c:y val="4.62682268883056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699050809603573"/>
              <c:y val="3.419264588329336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833333333333335"/>
              <c:y val="-9.660951239008792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332774986041316E-2"/>
              <c:y val="-0.1018517186250999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61111111111111"/>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722681539807522"/>
          <c:y val="0.13208333333333333"/>
          <c:w val="0.45963888888888887"/>
          <c:h val="0.76606481481481481"/>
        </c:manualLayout>
      </c:layout>
      <c:doughnutChart>
        <c:varyColors val="1"/>
        <c:ser>
          <c:idx val="0"/>
          <c:order val="0"/>
          <c:tx>
            <c:strRef>
              <c:f>Working!$B$32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AFE-4B9E-83BE-C547667E3B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AFE-4B9E-83BE-C547667E3B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AFE-4B9E-83BE-C547667E3B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AFE-4B9E-83BE-C547667E3B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AFE-4B9E-83BE-C547667E3B7D}"/>
              </c:ext>
            </c:extLst>
          </c:dPt>
          <c:dLbls>
            <c:dLbl>
              <c:idx val="0"/>
              <c:layout>
                <c:manualLayout>
                  <c:x val="0.17777777777777778"/>
                  <c:y val="4.62682268883056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AFE-4B9E-83BE-C547667E3B7D}"/>
                </c:ext>
              </c:extLst>
            </c:dLbl>
            <c:dLbl>
              <c:idx val="1"/>
              <c:layout>
                <c:manualLayout>
                  <c:x val="-0.18699050809603573"/>
                  <c:y val="3.41926458832933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AFE-4B9E-83BE-C547667E3B7D}"/>
                </c:ext>
              </c:extLst>
            </c:dLbl>
            <c:dLbl>
              <c:idx val="2"/>
              <c:layout>
                <c:manualLayout>
                  <c:x val="-0.15833333333333335"/>
                  <c:y val="-9.66095123900879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AFE-4B9E-83BE-C547667E3B7D}"/>
                </c:ext>
              </c:extLst>
            </c:dLbl>
            <c:dLbl>
              <c:idx val="3"/>
              <c:layout>
                <c:manualLayout>
                  <c:x val="-4.4332774986041316E-2"/>
                  <c:y val="-0.101851718625099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AFE-4B9E-83BE-C547667E3B7D}"/>
                </c:ext>
              </c:extLst>
            </c:dLbl>
            <c:dLbl>
              <c:idx val="4"/>
              <c:layout>
                <c:manualLayout>
                  <c:x val="0.2361111111111111"/>
                  <c:y val="-0.134259259259259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AFE-4B9E-83BE-C547667E3B7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Working!$A$33:$A$38</c:f>
              <c:strCache>
                <c:ptCount val="5"/>
                <c:pt idx="0">
                  <c:v>Apple MM</c:v>
                </c:pt>
                <c:pt idx="1">
                  <c:v>iPad</c:v>
                </c:pt>
                <c:pt idx="2">
                  <c:v>iPhone</c:v>
                </c:pt>
                <c:pt idx="3">
                  <c:v>Mac</c:v>
                </c:pt>
                <c:pt idx="4">
                  <c:v>Watch</c:v>
                </c:pt>
              </c:strCache>
            </c:strRef>
          </c:cat>
          <c:val>
            <c:numRef>
              <c:f>Working!$B$33:$B$38</c:f>
              <c:numCache>
                <c:formatCode>General</c:formatCode>
                <c:ptCount val="5"/>
                <c:pt idx="0">
                  <c:v>69</c:v>
                </c:pt>
                <c:pt idx="1">
                  <c:v>3</c:v>
                </c:pt>
                <c:pt idx="2">
                  <c:v>10</c:v>
                </c:pt>
                <c:pt idx="3">
                  <c:v>0</c:v>
                </c:pt>
                <c:pt idx="4">
                  <c:v>0</c:v>
                </c:pt>
              </c:numCache>
            </c:numRef>
          </c:val>
          <c:extLst>
            <c:ext xmlns:c16="http://schemas.microsoft.com/office/drawing/2014/chart" uri="{C3380CC4-5D6E-409C-BE32-E72D297353CC}">
              <c16:uniqueId val="{0000000A-AAFE-4B9E-83BE-C547667E3B7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Dashboard Project_v2.0.xlsx]Working!PivotTable9</c:name>
    <c:fmtId val="7"/>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Total Sales Amt</a:t>
            </a:r>
          </a:p>
          <a:p>
            <a:pPr>
              <a:defRPr sz="1000"/>
            </a:pPr>
            <a:r>
              <a:rPr lang="en-US" sz="1000"/>
              <a:t>% Breakdown</a:t>
            </a:r>
          </a:p>
          <a:p>
            <a:pPr>
              <a:defRPr sz="1000"/>
            </a:pPr>
            <a:r>
              <a:rPr lang="en-US" sz="1000"/>
              <a:t>By Category</a:t>
            </a:r>
          </a:p>
        </c:rich>
      </c:tx>
      <c:layout>
        <c:manualLayout>
          <c:xMode val="edge"/>
          <c:yMode val="edge"/>
          <c:x val="0.35966164154103852"/>
          <c:y val="0.4192314148681055"/>
        </c:manualLayout>
      </c:layout>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777777777777779"/>
              <c:y val="-1.8518518518518517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444444444444545E-2"/>
              <c:y val="-0.12037037037037036"/>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68"/>
              <c:y val="-0.13425925925925927"/>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55555555555556"/>
              <c:y val="2.777777777777777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77777777777778"/>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68"/>
              <c:y val="-0.13425925925925927"/>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55555555555556"/>
              <c:y val="2.777777777777777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77777777777778"/>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777777777777779"/>
              <c:y val="-1.8518518518518517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444444444444545E-2"/>
              <c:y val="-0.12037037037037036"/>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68"/>
              <c:y val="-0.13425925925925927"/>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73701842546064"/>
              <c:y val="3.2853717026378897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77777777777778"/>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777777777777779"/>
              <c:y val="-1.8518518518518517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444444444444545E-2"/>
              <c:y val="-0.12037037037037036"/>
            </c:manualLayout>
          </c:layout>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500459317585302"/>
          <c:y val="0.12745370370370374"/>
          <c:w val="0.45963888888888887"/>
          <c:h val="0.76606481481481481"/>
        </c:manualLayout>
      </c:layout>
      <c:doughnutChart>
        <c:varyColors val="1"/>
        <c:ser>
          <c:idx val="0"/>
          <c:order val="0"/>
          <c:tx>
            <c:strRef>
              <c:f>Working!$M$32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60B-4FBE-9D2D-3831305654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60B-4FBE-9D2D-3831305654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60B-4FBE-9D2D-3831305654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60B-4FBE-9D2D-38313056542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60B-4FBE-9D2D-383130565428}"/>
              </c:ext>
            </c:extLst>
          </c:dPt>
          <c:dLbls>
            <c:dLbl>
              <c:idx val="0"/>
              <c:layout>
                <c:manualLayout>
                  <c:x val="0.12777777777777768"/>
                  <c:y val="-0.134259259259259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60B-4FBE-9D2D-383130565428}"/>
                </c:ext>
              </c:extLst>
            </c:dLbl>
            <c:dLbl>
              <c:idx val="1"/>
              <c:layout>
                <c:manualLayout>
                  <c:x val="0.10573701842546064"/>
                  <c:y val="3.28537170263788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60B-4FBE-9D2D-383130565428}"/>
                </c:ext>
              </c:extLst>
            </c:dLbl>
            <c:dLbl>
              <c:idx val="2"/>
              <c:layout>
                <c:manualLayout>
                  <c:x val="-0.17777777777777778"/>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60B-4FBE-9D2D-383130565428}"/>
                </c:ext>
              </c:extLst>
            </c:dLbl>
            <c:dLbl>
              <c:idx val="3"/>
              <c:layout>
                <c:manualLayout>
                  <c:x val="-0.27777777777777779"/>
                  <c:y val="-1.85185185185185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60B-4FBE-9D2D-383130565428}"/>
                </c:ext>
              </c:extLst>
            </c:dLbl>
            <c:dLbl>
              <c:idx val="4"/>
              <c:layout>
                <c:manualLayout>
                  <c:x val="-1.9444444444444545E-2"/>
                  <c:y val="-0.120370370370370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60B-4FBE-9D2D-383130565428}"/>
                </c:ext>
              </c:extLst>
            </c:dLbl>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ln>
                      <a:noFill/>
                    </a:ln>
                    <a:solidFill>
                      <a:srgbClr val="FFFF00"/>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Working!$L$33:$L$38</c:f>
              <c:strCache>
                <c:ptCount val="5"/>
                <c:pt idx="0">
                  <c:v>Apple MM</c:v>
                </c:pt>
                <c:pt idx="1">
                  <c:v>iPad</c:v>
                </c:pt>
                <c:pt idx="2">
                  <c:v>iPhone</c:v>
                </c:pt>
                <c:pt idx="3">
                  <c:v>Mac</c:v>
                </c:pt>
                <c:pt idx="4">
                  <c:v>Watch</c:v>
                </c:pt>
              </c:strCache>
            </c:strRef>
          </c:cat>
          <c:val>
            <c:numRef>
              <c:f>Working!$M$33:$M$38</c:f>
              <c:numCache>
                <c:formatCode>General</c:formatCode>
                <c:ptCount val="5"/>
                <c:pt idx="0">
                  <c:v>6924</c:v>
                </c:pt>
                <c:pt idx="1">
                  <c:v>1408</c:v>
                </c:pt>
                <c:pt idx="2">
                  <c:v>17302</c:v>
                </c:pt>
                <c:pt idx="3">
                  <c:v>0</c:v>
                </c:pt>
                <c:pt idx="4">
                  <c:v>0</c:v>
                </c:pt>
              </c:numCache>
            </c:numRef>
          </c:val>
          <c:extLst>
            <c:ext xmlns:c16="http://schemas.microsoft.com/office/drawing/2014/chart" uri="{C3380CC4-5D6E-409C-BE32-E72D297353CC}">
              <c16:uniqueId val="{0000000A-960B-4FBE-9D2D-38313056542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Dashboard Project_v2.0.xlsx]Working!PivotTable11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Outlet Performance</a:t>
            </a:r>
            <a:r>
              <a:rPr lang="en-SG" baseline="0"/>
              <a:t> (</a:t>
            </a:r>
            <a:r>
              <a:rPr lang="en-SG"/>
              <a:t>Units</a:t>
            </a:r>
            <a:r>
              <a:rPr lang="en-SG" baseline="0"/>
              <a:t> Sold) </a:t>
            </a:r>
          </a:p>
          <a:p>
            <a:pPr>
              <a:defRPr/>
            </a:pPr>
            <a:r>
              <a:rPr lang="en-SG" baseline="0"/>
              <a:t>By Category</a:t>
            </a:r>
            <a:endParaRPr lang="en-S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9E9898"/>
          </a:solidFill>
          <a:ln>
            <a:noFill/>
          </a:ln>
          <a:effectLst>
            <a:outerShdw blurRad="57150" dist="19050" dir="5400000" algn="ctr" rotWithShape="0">
              <a:srgbClr val="000000">
                <a:alpha val="63000"/>
              </a:srgbClr>
            </a:outerShdw>
          </a:effectLst>
        </c:spPr>
      </c:pivotFmt>
      <c:pivotFmt>
        <c:idx val="31"/>
        <c:spPr>
          <a:solidFill>
            <a:schemeClr val="accent4"/>
          </a:solidFill>
          <a:ln>
            <a:noFill/>
          </a:ln>
          <a:effectLst>
            <a:outerShdw blurRad="57150" dist="19050" dir="5400000" algn="ctr" rotWithShape="0">
              <a:srgbClr val="000000">
                <a:alpha val="63000"/>
              </a:srgbClr>
            </a:outerShdw>
          </a:effectLst>
        </c:spPr>
      </c:pivotFmt>
      <c:pivotFmt>
        <c:idx val="32"/>
        <c:spPr>
          <a:solidFill>
            <a:srgbClr val="00B0F0"/>
          </a:solidFill>
          <a:ln>
            <a:noFill/>
          </a:ln>
          <a:effectLst>
            <a:outerShdw blurRad="57150" dist="19050" dir="5400000" algn="ctr" rotWithShape="0">
              <a:srgbClr val="000000">
                <a:alpha val="63000"/>
              </a:srgbClr>
            </a:outerShdw>
          </a:effectLst>
        </c:spPr>
      </c:pivotFmt>
      <c:pivotFmt>
        <c:idx val="33"/>
        <c:spPr>
          <a:solidFill>
            <a:schemeClr val="accent2"/>
          </a:solidFill>
          <a:ln>
            <a:noFill/>
          </a:ln>
          <a:effectLst>
            <a:outerShdw blurRad="57150" dist="19050" dir="5400000" algn="ctr" rotWithShape="0">
              <a:srgbClr val="000000">
                <a:alpha val="63000"/>
              </a:srgbClr>
            </a:outerShdw>
          </a:effectLst>
        </c:spPr>
      </c:pivotFmt>
      <c:pivotFmt>
        <c:idx val="34"/>
        <c:spPr>
          <a:solidFill>
            <a:schemeClr val="accent2"/>
          </a:solidFill>
          <a:ln>
            <a:noFill/>
          </a:ln>
          <a:effectLst>
            <a:outerShdw blurRad="57150" dist="19050" dir="5400000" algn="ctr" rotWithShape="0">
              <a:srgbClr val="000000">
                <a:alpha val="63000"/>
              </a:srgbClr>
            </a:outerShdw>
          </a:effectLst>
        </c:spPr>
      </c:pivotFmt>
      <c:pivotFmt>
        <c:idx val="35"/>
        <c:spPr>
          <a:solidFill>
            <a:srgbClr val="9E9898"/>
          </a:solidFill>
          <a:ln>
            <a:noFill/>
          </a:ln>
          <a:effectLst>
            <a:outerShdw blurRad="57150" dist="19050" dir="5400000" algn="ctr" rotWithShape="0">
              <a:srgbClr val="000000">
                <a:alpha val="63000"/>
              </a:srgbClr>
            </a:outerShdw>
          </a:effectLst>
        </c:spPr>
      </c:pivotFmt>
      <c:pivotFmt>
        <c:idx val="36"/>
        <c:spPr>
          <a:solidFill>
            <a:schemeClr val="accent2"/>
          </a:solidFill>
          <a:ln>
            <a:noFill/>
          </a:ln>
          <a:effectLst>
            <a:outerShdw blurRad="57150" dist="19050" dir="5400000" algn="ctr" rotWithShape="0">
              <a:srgbClr val="000000">
                <a:alpha val="63000"/>
              </a:srgbClr>
            </a:outerShdw>
          </a:effectLst>
        </c:spPr>
      </c:pivotFmt>
      <c:pivotFmt>
        <c:idx val="37"/>
        <c:spPr>
          <a:solidFill>
            <a:srgbClr val="00B0F0"/>
          </a:solidFill>
          <a:ln>
            <a:noFill/>
          </a:ln>
          <a:effectLst>
            <a:outerShdw blurRad="57150" dist="19050" dir="5400000" algn="ctr" rotWithShape="0">
              <a:srgbClr val="000000">
                <a:alpha val="63000"/>
              </a:srgbClr>
            </a:outerShdw>
          </a:effectLst>
        </c:spPr>
      </c:pivotFmt>
      <c:pivotFmt>
        <c:idx val="38"/>
        <c:spPr>
          <a:solidFill>
            <a:schemeClr val="accent4"/>
          </a:solidFill>
          <a:ln>
            <a:noFill/>
          </a:ln>
          <a:effectLst>
            <a:outerShdw blurRad="57150" dist="19050" dir="5400000" algn="ctr" rotWithShape="0">
              <a:srgbClr val="000000">
                <a:alpha val="63000"/>
              </a:srgbClr>
            </a:outerShdw>
          </a:effectLst>
        </c:spPr>
      </c:pivotFmt>
      <c:pivotFmt>
        <c:idx val="39"/>
        <c:spPr>
          <a:solidFill>
            <a:srgbClr val="9E9898"/>
          </a:solidFill>
          <a:ln>
            <a:noFill/>
          </a:ln>
          <a:effectLst>
            <a:outerShdw blurRad="57150" dist="19050" dir="5400000" algn="ctr" rotWithShape="0">
              <a:srgbClr val="000000">
                <a:alpha val="63000"/>
              </a:srgbClr>
            </a:outerShdw>
          </a:effectLst>
        </c:spPr>
      </c:pivotFmt>
      <c:pivotFmt>
        <c:idx val="40"/>
        <c:spPr>
          <a:solidFill>
            <a:srgbClr val="9E9898"/>
          </a:solidFill>
          <a:ln>
            <a:noFill/>
          </a:ln>
          <a:effectLst>
            <a:outerShdw blurRad="57150" dist="19050" dir="5400000" algn="ctr" rotWithShape="0">
              <a:srgbClr val="000000">
                <a:alpha val="63000"/>
              </a:srgbClr>
            </a:outerShdw>
          </a:effectLst>
        </c:spPr>
      </c:pivotFmt>
      <c:pivotFmt>
        <c:idx val="41"/>
        <c:spPr>
          <a:solidFill>
            <a:srgbClr val="9E9898"/>
          </a:solidFill>
          <a:ln>
            <a:noFill/>
          </a:ln>
          <a:effectLst>
            <a:outerShdw blurRad="57150" dist="19050" dir="5400000" algn="ctr" rotWithShape="0">
              <a:srgbClr val="000000">
                <a:alpha val="63000"/>
              </a:srgbClr>
            </a:outerShdw>
          </a:effectLst>
        </c:spPr>
      </c:pivotFmt>
      <c:pivotFmt>
        <c:idx val="42"/>
        <c:spPr>
          <a:solidFill>
            <a:schemeClr val="accent2"/>
          </a:solidFill>
          <a:ln>
            <a:noFill/>
          </a:ln>
          <a:effectLst>
            <a:outerShdw blurRad="57150" dist="19050" dir="5400000" algn="ctr" rotWithShape="0">
              <a:srgbClr val="000000">
                <a:alpha val="63000"/>
              </a:srgbClr>
            </a:outerShdw>
          </a:effectLst>
        </c:spPr>
      </c:pivotFmt>
      <c:pivotFmt>
        <c:idx val="43"/>
        <c:spPr>
          <a:solidFill>
            <a:srgbClr val="00B0F0"/>
          </a:solidFill>
          <a:ln>
            <a:noFill/>
          </a:ln>
          <a:effectLst>
            <a:outerShdw blurRad="57150" dist="19050" dir="5400000" algn="ctr" rotWithShape="0">
              <a:srgbClr val="000000">
                <a:alpha val="63000"/>
              </a:srgbClr>
            </a:outerShdw>
          </a:effectLst>
        </c:spPr>
      </c:pivotFmt>
      <c:pivotFmt>
        <c:idx val="44"/>
        <c:spPr>
          <a:solidFill>
            <a:schemeClr val="accent2"/>
          </a:solidFill>
          <a:ln>
            <a:noFill/>
          </a:ln>
          <a:effectLst>
            <a:outerShdw blurRad="57150" dist="19050" dir="5400000" algn="ctr" rotWithShape="0">
              <a:srgbClr val="000000">
                <a:alpha val="63000"/>
              </a:srgbClr>
            </a:outerShdw>
          </a:effectLst>
        </c:spPr>
      </c:pivotFmt>
      <c:pivotFmt>
        <c:idx val="45"/>
        <c:spPr>
          <a:solidFill>
            <a:srgbClr val="9E9898"/>
          </a:solidFill>
          <a:ln>
            <a:noFill/>
          </a:ln>
          <a:effectLst>
            <a:outerShdw blurRad="57150" dist="19050" dir="5400000" algn="ctr" rotWithShape="0">
              <a:srgbClr val="000000">
                <a:alpha val="63000"/>
              </a:srgbClr>
            </a:outerShdw>
          </a:effectLst>
        </c:spPr>
      </c:pivotFmt>
      <c:pivotFmt>
        <c:idx val="46"/>
        <c:spPr>
          <a:solidFill>
            <a:schemeClr val="accent4"/>
          </a:solidFill>
          <a:ln>
            <a:noFill/>
          </a:ln>
          <a:effectLst>
            <a:outerShdw blurRad="57150" dist="19050" dir="5400000" algn="ctr" rotWithShape="0">
              <a:srgbClr val="000000">
                <a:alpha val="63000"/>
              </a:srgbClr>
            </a:outerShdw>
          </a:effectLst>
        </c:spPr>
      </c:pivotFmt>
      <c:pivotFmt>
        <c:idx val="47"/>
        <c:spPr>
          <a:solidFill>
            <a:srgbClr val="00B0F0"/>
          </a:solidFill>
          <a:ln>
            <a:noFill/>
          </a:ln>
          <a:effectLst>
            <a:outerShdw blurRad="57150" dist="19050" dir="5400000" algn="ctr" rotWithShape="0">
              <a:srgbClr val="000000">
                <a:alpha val="63000"/>
              </a:srgbClr>
            </a:outerShdw>
          </a:effectLst>
        </c:spPr>
      </c:pivotFmt>
      <c:pivotFmt>
        <c:idx val="48"/>
        <c:spPr>
          <a:solidFill>
            <a:srgbClr val="00B0F0"/>
          </a:solidFill>
          <a:ln>
            <a:noFill/>
          </a:ln>
          <a:effectLst>
            <a:outerShdw blurRad="57150" dist="19050" dir="5400000" algn="ctr" rotWithShape="0">
              <a:srgbClr val="000000">
                <a:alpha val="63000"/>
              </a:srgbClr>
            </a:outerShdw>
          </a:effectLst>
        </c:spPr>
      </c:pivotFmt>
      <c:pivotFmt>
        <c:idx val="49"/>
        <c:spPr>
          <a:solidFill>
            <a:srgbClr val="9E9898"/>
          </a:solidFill>
          <a:ln>
            <a:noFill/>
          </a:ln>
          <a:effectLst>
            <a:outerShdw blurRad="57150" dist="19050" dir="5400000" algn="ctr" rotWithShape="0">
              <a:srgbClr val="000000">
                <a:alpha val="63000"/>
              </a:srgbClr>
            </a:outerShdw>
          </a:effectLst>
        </c:spPr>
      </c:pivotFmt>
      <c:pivotFmt>
        <c:idx val="50"/>
        <c:spPr>
          <a:solidFill>
            <a:schemeClr val="accent2"/>
          </a:solidFill>
          <a:ln>
            <a:noFill/>
          </a:ln>
          <a:effectLst>
            <a:outerShdw blurRad="57150" dist="19050" dir="5400000" algn="ctr" rotWithShape="0">
              <a:srgbClr val="000000">
                <a:alpha val="63000"/>
              </a:srgbClr>
            </a:outerShdw>
          </a:effectLst>
        </c:spPr>
      </c:pivotFmt>
      <c:pivotFmt>
        <c:idx val="51"/>
        <c:spPr>
          <a:solidFill>
            <a:srgbClr val="9E9898"/>
          </a:solidFill>
          <a:ln>
            <a:noFill/>
          </a:ln>
          <a:effectLst>
            <a:outerShdw blurRad="57150" dist="19050" dir="5400000" algn="ctr" rotWithShape="0">
              <a:srgbClr val="000000">
                <a:alpha val="63000"/>
              </a:srgbClr>
            </a:outerShdw>
          </a:effectLst>
        </c:spPr>
      </c:pivotFmt>
      <c:pivotFmt>
        <c:idx val="52"/>
        <c:spPr>
          <a:solidFill>
            <a:schemeClr val="accent4"/>
          </a:solidFill>
          <a:ln>
            <a:noFill/>
          </a:ln>
          <a:effectLst>
            <a:outerShdw blurRad="57150" dist="19050" dir="5400000" algn="ctr" rotWithShape="0">
              <a:srgbClr val="000000">
                <a:alpha val="63000"/>
              </a:srgbClr>
            </a:outerShdw>
          </a:effectLst>
        </c:spPr>
      </c:pivotFmt>
      <c:pivotFmt>
        <c:idx val="53"/>
        <c:spPr>
          <a:solidFill>
            <a:srgbClr val="00B0F0"/>
          </a:solidFill>
          <a:ln>
            <a:noFill/>
          </a:ln>
          <a:effectLst>
            <a:outerShdw blurRad="57150" dist="19050" dir="5400000" algn="ctr" rotWithShape="0">
              <a:srgbClr val="000000">
                <a:alpha val="63000"/>
              </a:srgbClr>
            </a:outerShdw>
          </a:effectLst>
        </c:spPr>
      </c:pivotFmt>
      <c:pivotFmt>
        <c:idx val="54"/>
        <c:spPr>
          <a:solidFill>
            <a:schemeClr val="accent2"/>
          </a:solidFill>
          <a:ln>
            <a:noFill/>
          </a:ln>
          <a:effectLst>
            <a:outerShdw blurRad="57150" dist="19050" dir="5400000" algn="ctr" rotWithShape="0">
              <a:srgbClr val="000000">
                <a:alpha val="63000"/>
              </a:srgbClr>
            </a:outerShdw>
          </a:effectLst>
        </c:spPr>
      </c:pivotFmt>
      <c:pivotFmt>
        <c:idx val="55"/>
        <c:spPr>
          <a:solidFill>
            <a:srgbClr val="9E9898"/>
          </a:solidFill>
          <a:ln>
            <a:noFill/>
          </a:ln>
          <a:effectLst>
            <a:outerShdw blurRad="57150" dist="19050" dir="5400000" algn="ctr" rotWithShape="0">
              <a:srgbClr val="000000">
                <a:alpha val="63000"/>
              </a:srgbClr>
            </a:outerShdw>
          </a:effectLst>
        </c:spPr>
      </c:pivotFmt>
      <c:pivotFmt>
        <c:idx val="56"/>
        <c:spPr>
          <a:solidFill>
            <a:schemeClr val="accent4"/>
          </a:solidFill>
          <a:ln>
            <a:noFill/>
          </a:ln>
          <a:effectLst>
            <a:outerShdw blurRad="57150" dist="19050" dir="5400000" algn="ctr" rotWithShape="0">
              <a:srgbClr val="000000">
                <a:alpha val="63000"/>
              </a:srgbClr>
            </a:outerShdw>
          </a:effectLst>
        </c:spPr>
      </c:pivotFmt>
      <c:pivotFmt>
        <c:idx val="57"/>
        <c:spPr>
          <a:solidFill>
            <a:srgbClr val="00B0F0"/>
          </a:solidFill>
          <a:ln>
            <a:noFill/>
          </a:ln>
          <a:effectLst>
            <a:outerShdw blurRad="57150" dist="19050" dir="5400000" algn="ctr" rotWithShape="0">
              <a:srgbClr val="000000">
                <a:alpha val="63000"/>
              </a:srgbClr>
            </a:outerShdw>
          </a:effectLst>
        </c:spPr>
      </c:pivotFmt>
      <c:pivotFmt>
        <c:idx val="58"/>
        <c:spPr>
          <a:solidFill>
            <a:schemeClr val="accent2"/>
          </a:soli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Working!$B$43:$B$44</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B46-42D2-B555-E59A9BE6D56D}"/>
              </c:ext>
            </c:extLst>
          </c:dPt>
          <c:dPt>
            <c:idx val="2"/>
            <c:invertIfNegative val="0"/>
            <c:bubble3D val="0"/>
            <c:spPr>
              <a:solidFill>
                <a:srgbClr val="9E9898"/>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7B46-42D2-B555-E59A9BE6D56D}"/>
              </c:ext>
            </c:extLst>
          </c:dPt>
          <c:dPt>
            <c:idx val="3"/>
            <c:invertIfNegative val="0"/>
            <c:bubble3D val="0"/>
            <c:extLst>
              <c:ext xmlns:c16="http://schemas.microsoft.com/office/drawing/2014/chart" uri="{C3380CC4-5D6E-409C-BE32-E72D297353CC}">
                <c16:uniqueId val="{00000005-DAFD-4163-AF5B-0CE6002D42EF}"/>
              </c:ext>
            </c:extLst>
          </c:dPt>
          <c:dPt>
            <c:idx val="4"/>
            <c:invertIfNegative val="0"/>
            <c:bubble3D val="0"/>
            <c:extLst>
              <c:ext xmlns:c16="http://schemas.microsoft.com/office/drawing/2014/chart" uri="{C3380CC4-5D6E-409C-BE32-E72D297353CC}">
                <c16:uniqueId val="{00000007-DAFD-4163-AF5B-0CE6002D42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Working!$A$45:$A$50</c:f>
              <c:strCache>
                <c:ptCount val="5"/>
                <c:pt idx="0">
                  <c:v>Apple MM</c:v>
                </c:pt>
                <c:pt idx="1">
                  <c:v>iPad</c:v>
                </c:pt>
                <c:pt idx="2">
                  <c:v>iPhone</c:v>
                </c:pt>
                <c:pt idx="3">
                  <c:v>Mac</c:v>
                </c:pt>
                <c:pt idx="4">
                  <c:v>Watch</c:v>
                </c:pt>
              </c:strCache>
            </c:strRef>
          </c:cat>
          <c:val>
            <c:numRef>
              <c:f>Working!$B$45:$B$50</c:f>
              <c:numCache>
                <c:formatCode>General</c:formatCode>
                <c:ptCount val="5"/>
                <c:pt idx="0">
                  <c:v>69</c:v>
                </c:pt>
                <c:pt idx="1">
                  <c:v>3</c:v>
                </c:pt>
                <c:pt idx="2">
                  <c:v>10</c:v>
                </c:pt>
                <c:pt idx="3">
                  <c:v>0</c:v>
                </c:pt>
                <c:pt idx="4">
                  <c:v>0</c:v>
                </c:pt>
              </c:numCache>
            </c:numRef>
          </c:val>
          <c:extLst>
            <c:ext xmlns:c16="http://schemas.microsoft.com/office/drawing/2014/chart" uri="{C3380CC4-5D6E-409C-BE32-E72D297353CC}">
              <c16:uniqueId val="{00000000-7B46-42D2-B555-E59A9BE6D56D}"/>
            </c:ext>
          </c:extLst>
        </c:ser>
        <c:dLbls>
          <c:showLegendKey val="0"/>
          <c:showVal val="0"/>
          <c:showCatName val="0"/>
          <c:showSerName val="0"/>
          <c:showPercent val="0"/>
          <c:showBubbleSize val="0"/>
        </c:dLbls>
        <c:gapWidth val="100"/>
        <c:overlap val="-24"/>
        <c:axId val="621840255"/>
        <c:axId val="748847535"/>
      </c:barChart>
      <c:catAx>
        <c:axId val="621840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847535"/>
        <c:crosses val="autoZero"/>
        <c:auto val="1"/>
        <c:lblAlgn val="ctr"/>
        <c:lblOffset val="100"/>
        <c:noMultiLvlLbl val="0"/>
      </c:catAx>
      <c:valAx>
        <c:axId val="748847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84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Dashboard Project_v2.0.xlsx]Working!PivotTable12</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Performance (Units Sold)</a:t>
            </a:r>
          </a:p>
          <a:p>
            <a:pPr>
              <a:defRPr/>
            </a:pPr>
            <a:r>
              <a:rPr lang="en-US" baseline="0"/>
              <a:t>By Outlet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E9898"/>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a:outerShdw blurRad="57150" dist="19050" dir="5400000" algn="ctr" rotWithShape="0">
              <a:srgbClr val="000000">
                <a:alpha val="63000"/>
              </a:srgbClr>
            </a:outerShdw>
          </a:effectLst>
        </c:spPr>
      </c:pivotFmt>
      <c:pivotFmt>
        <c:idx val="12"/>
        <c:spPr>
          <a:solidFill>
            <a:srgbClr val="0070C0"/>
          </a:solidFill>
          <a:ln>
            <a:noFill/>
          </a:ln>
          <a:effectLst>
            <a:outerShdw blurRad="57150" dist="19050" dir="5400000" algn="ctr" rotWithShape="0">
              <a:srgbClr val="000000">
                <a:alpha val="63000"/>
              </a:srgbClr>
            </a:outerShdw>
          </a:effectLst>
        </c:spPr>
      </c:pivotFmt>
      <c:pivotFmt>
        <c:idx val="13"/>
        <c:spPr>
          <a:solidFill>
            <a:srgbClr val="0070C0"/>
          </a:solidFill>
          <a:ln>
            <a:noFill/>
          </a:ln>
          <a:effectLst>
            <a:outerShdw blurRad="57150" dist="19050" dir="5400000" algn="ctr" rotWithShape="0">
              <a:srgbClr val="000000">
                <a:alpha val="63000"/>
              </a:srgbClr>
            </a:outerShdw>
          </a:effectLst>
        </c:spPr>
      </c:pivotFmt>
      <c:pivotFmt>
        <c:idx val="14"/>
        <c:spPr>
          <a:solidFill>
            <a:srgbClr val="0070C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Working!$B$54:$B$55</c:f>
              <c:strCache>
                <c:ptCount val="1"/>
                <c:pt idx="0">
                  <c:v>Watch</c:v>
                </c:pt>
              </c:strCache>
            </c:strRef>
          </c:tx>
          <c:spPr>
            <a:solidFill>
              <a:srgbClr val="00B0F0"/>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5-6ACE-4EBF-9C47-D664E548EEF7}"/>
              </c:ext>
            </c:extLst>
          </c:dPt>
          <c:dPt>
            <c:idx val="1"/>
            <c:invertIfNegative val="0"/>
            <c:bubble3D val="0"/>
            <c:extLst>
              <c:ext xmlns:c16="http://schemas.microsoft.com/office/drawing/2014/chart" uri="{C3380CC4-5D6E-409C-BE32-E72D297353CC}">
                <c16:uniqueId val="{00000006-6ACE-4EBF-9C47-D664E548EEF7}"/>
              </c:ext>
            </c:extLst>
          </c:dPt>
          <c:dPt>
            <c:idx val="2"/>
            <c:invertIfNegative val="0"/>
            <c:bubble3D val="0"/>
            <c:extLst>
              <c:ext xmlns:c16="http://schemas.microsoft.com/office/drawing/2014/chart" uri="{C3380CC4-5D6E-409C-BE32-E72D297353CC}">
                <c16:uniqueId val="{0000000B-6ACE-4EBF-9C47-D664E548EEF7}"/>
              </c:ext>
            </c:extLst>
          </c:dPt>
          <c:dPt>
            <c:idx val="3"/>
            <c:invertIfNegative val="0"/>
            <c:bubble3D val="0"/>
            <c:extLst>
              <c:ext xmlns:c16="http://schemas.microsoft.com/office/drawing/2014/chart" uri="{C3380CC4-5D6E-409C-BE32-E72D297353CC}">
                <c16:uniqueId val="{00000010-6ACE-4EBF-9C47-D664E548EE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Working!$A$56:$A$66</c:f>
              <c:strCache>
                <c:ptCount val="10"/>
                <c:pt idx="0">
                  <c:v>A</c:v>
                </c:pt>
                <c:pt idx="1">
                  <c:v>B</c:v>
                </c:pt>
                <c:pt idx="2">
                  <c:v>C</c:v>
                </c:pt>
                <c:pt idx="3">
                  <c:v>D</c:v>
                </c:pt>
                <c:pt idx="4">
                  <c:v>E</c:v>
                </c:pt>
                <c:pt idx="5">
                  <c:v>F</c:v>
                </c:pt>
                <c:pt idx="6">
                  <c:v>G</c:v>
                </c:pt>
                <c:pt idx="7">
                  <c:v>H</c:v>
                </c:pt>
                <c:pt idx="8">
                  <c:v>I</c:v>
                </c:pt>
                <c:pt idx="9">
                  <c:v>A0</c:v>
                </c:pt>
              </c:strCache>
            </c:strRef>
          </c:cat>
          <c:val>
            <c:numRef>
              <c:f>Working!$B$56:$B$66</c:f>
              <c:numCache>
                <c:formatCode>General</c:formatCode>
                <c:ptCount val="10"/>
                <c:pt idx="0">
                  <c:v>0</c:v>
                </c:pt>
                <c:pt idx="1">
                  <c:v>16</c:v>
                </c:pt>
                <c:pt idx="2">
                  <c:v>0</c:v>
                </c:pt>
                <c:pt idx="3">
                  <c:v>18</c:v>
                </c:pt>
                <c:pt idx="4">
                  <c:v>18</c:v>
                </c:pt>
                <c:pt idx="5">
                  <c:v>16</c:v>
                </c:pt>
                <c:pt idx="6">
                  <c:v>1</c:v>
                </c:pt>
                <c:pt idx="7">
                  <c:v>0</c:v>
                </c:pt>
                <c:pt idx="8">
                  <c:v>3</c:v>
                </c:pt>
                <c:pt idx="9">
                  <c:v>4</c:v>
                </c:pt>
              </c:numCache>
            </c:numRef>
          </c:val>
          <c:extLst>
            <c:ext xmlns:c16="http://schemas.microsoft.com/office/drawing/2014/chart" uri="{C3380CC4-5D6E-409C-BE32-E72D297353CC}">
              <c16:uniqueId val="{00000000-6A65-4E01-B792-6159EF14C21E}"/>
            </c:ext>
          </c:extLst>
        </c:ser>
        <c:dLbls>
          <c:dLblPos val="outEnd"/>
          <c:showLegendKey val="0"/>
          <c:showVal val="1"/>
          <c:showCatName val="0"/>
          <c:showSerName val="0"/>
          <c:showPercent val="0"/>
          <c:showBubbleSize val="0"/>
        </c:dLbls>
        <c:gapWidth val="100"/>
        <c:overlap val="-24"/>
        <c:axId val="1702971503"/>
        <c:axId val="642019311"/>
      </c:barChart>
      <c:catAx>
        <c:axId val="1702971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019311"/>
        <c:crosses val="autoZero"/>
        <c:auto val="1"/>
        <c:lblAlgn val="ctr"/>
        <c:lblOffset val="100"/>
        <c:noMultiLvlLbl val="0"/>
      </c:catAx>
      <c:valAx>
        <c:axId val="642019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297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Dashboard Project_v2.0.xlsx]Working!PivotTable2</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Outlet Performance (Sales Amt) </a:t>
            </a:r>
          </a:p>
          <a:p>
            <a:pPr>
              <a:defRPr/>
            </a:pPr>
            <a:r>
              <a:rPr lang="en-SG"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rgbClr val="9E9898"/>
          </a:solidFill>
          <a:ln>
            <a:noFill/>
          </a:ln>
          <a:effectLst>
            <a:outerShdw blurRad="57150" dist="19050" dir="5400000" algn="ctr" rotWithShape="0">
              <a:srgbClr val="000000">
                <a:alpha val="63000"/>
              </a:srgbClr>
            </a:outerShdw>
          </a:effectLst>
        </c:spPr>
      </c:pivotFmt>
      <c:pivotFmt>
        <c:idx val="24"/>
        <c:spPr>
          <a:solidFill>
            <a:schemeClr val="accent4"/>
          </a:solidFill>
          <a:ln>
            <a:noFill/>
          </a:ln>
          <a:effectLst>
            <a:outerShdw blurRad="57150" dist="19050" dir="5400000" algn="ctr" rotWithShape="0">
              <a:srgbClr val="000000">
                <a:alpha val="63000"/>
              </a:srgbClr>
            </a:outerShdw>
          </a:effectLst>
        </c:spPr>
      </c:pivotFmt>
      <c:pivotFmt>
        <c:idx val="25"/>
        <c:spPr>
          <a:solidFill>
            <a:schemeClr val="accent2"/>
          </a:solidFill>
          <a:ln>
            <a:noFill/>
          </a:ln>
          <a:effectLst>
            <a:outerShdw blurRad="57150" dist="19050" dir="5400000" algn="ctr" rotWithShape="0">
              <a:srgbClr val="000000">
                <a:alpha val="63000"/>
              </a:srgbClr>
            </a:outerShdw>
          </a:effectLst>
        </c:spPr>
      </c:pivotFmt>
      <c:pivotFmt>
        <c:idx val="26"/>
        <c:spPr>
          <a:solidFill>
            <a:srgbClr val="9E9898"/>
          </a:solidFill>
          <a:ln>
            <a:noFill/>
          </a:ln>
          <a:effectLst>
            <a:outerShdw blurRad="57150" dist="19050" dir="5400000" algn="ctr" rotWithShape="0">
              <a:srgbClr val="000000">
                <a:alpha val="63000"/>
              </a:srgbClr>
            </a:outerShdw>
          </a:effectLst>
        </c:spPr>
      </c:pivotFmt>
      <c:pivotFmt>
        <c:idx val="27"/>
        <c:spPr>
          <a:solidFill>
            <a:srgbClr val="9E9898"/>
          </a:solidFill>
          <a:ln>
            <a:noFill/>
          </a:ln>
          <a:effectLst>
            <a:outerShdw blurRad="57150" dist="19050" dir="5400000" algn="ctr" rotWithShape="0">
              <a:srgbClr val="000000">
                <a:alpha val="63000"/>
              </a:srgbClr>
            </a:outerShdw>
          </a:effectLst>
        </c:spPr>
      </c:pivotFmt>
      <c:pivotFmt>
        <c:idx val="28"/>
        <c:spPr>
          <a:solidFill>
            <a:schemeClr val="accent2"/>
          </a:solidFill>
          <a:ln>
            <a:noFill/>
          </a:ln>
          <a:effectLst>
            <a:outerShdw blurRad="57150" dist="19050" dir="5400000" algn="ctr" rotWithShape="0">
              <a:srgbClr val="000000">
                <a:alpha val="63000"/>
              </a:srgbClr>
            </a:outerShdw>
          </a:effectLst>
        </c:spPr>
      </c:pivotFmt>
      <c:pivotFmt>
        <c:idx val="29"/>
        <c:spPr>
          <a:solidFill>
            <a:schemeClr val="accent4"/>
          </a:solidFill>
          <a:ln>
            <a:noFill/>
          </a:ln>
          <a:effectLst>
            <a:outerShdw blurRad="57150" dist="19050" dir="5400000" algn="ctr" rotWithShape="0">
              <a:srgbClr val="000000">
                <a:alpha val="63000"/>
              </a:srgbClr>
            </a:outerShdw>
          </a:effectLst>
        </c:spPr>
      </c:pivotFmt>
      <c:pivotFmt>
        <c:idx val="30"/>
        <c:spPr>
          <a:solidFill>
            <a:srgbClr val="00B0F0"/>
          </a:solidFill>
          <a:ln>
            <a:noFill/>
          </a:ln>
          <a:effectLst>
            <a:outerShdw blurRad="57150" dist="19050" dir="5400000" algn="ctr" rotWithShape="0">
              <a:srgbClr val="000000">
                <a:alpha val="63000"/>
              </a:srgbClr>
            </a:outerShdw>
          </a:effectLst>
        </c:spPr>
      </c:pivotFmt>
      <c:pivotFmt>
        <c:idx val="31"/>
        <c:spPr>
          <a:solidFill>
            <a:srgbClr val="9E9898"/>
          </a:solidFill>
          <a:ln>
            <a:noFill/>
          </a:ln>
          <a:effectLst>
            <a:outerShdw blurRad="57150" dist="19050" dir="5400000" algn="ctr" rotWithShape="0">
              <a:srgbClr val="000000">
                <a:alpha val="63000"/>
              </a:srgbClr>
            </a:outerShdw>
          </a:effectLst>
        </c:spPr>
      </c:pivotFmt>
      <c:pivotFmt>
        <c:idx val="32"/>
        <c:spPr>
          <a:solidFill>
            <a:schemeClr val="accent2"/>
          </a:solidFill>
          <a:ln>
            <a:noFill/>
          </a:ln>
          <a:effectLst>
            <a:outerShdw blurRad="57150" dist="19050" dir="5400000" algn="ctr" rotWithShape="0">
              <a:srgbClr val="000000">
                <a:alpha val="63000"/>
              </a:srgbClr>
            </a:outerShdw>
          </a:effectLst>
        </c:spPr>
      </c:pivotFmt>
      <c:pivotFmt>
        <c:idx val="33"/>
        <c:spPr>
          <a:solidFill>
            <a:srgbClr val="9E9898"/>
          </a:solidFill>
          <a:ln>
            <a:noFill/>
          </a:ln>
          <a:effectLst>
            <a:outerShdw blurRad="57150" dist="19050" dir="5400000" algn="ctr" rotWithShape="0">
              <a:srgbClr val="000000">
                <a:alpha val="63000"/>
              </a:srgbClr>
            </a:outerShdw>
          </a:effectLst>
        </c:spPr>
      </c:pivotFmt>
      <c:pivotFmt>
        <c:idx val="34"/>
        <c:spPr>
          <a:solidFill>
            <a:srgbClr val="00B0F0"/>
          </a:solidFill>
          <a:ln>
            <a:noFill/>
          </a:ln>
          <a:effectLst>
            <a:outerShdw blurRad="57150" dist="19050" dir="5400000" algn="ctr" rotWithShape="0">
              <a:srgbClr val="000000">
                <a:alpha val="63000"/>
              </a:srgbClr>
            </a:outerShdw>
          </a:effectLst>
        </c:spPr>
      </c:pivotFmt>
      <c:pivotFmt>
        <c:idx val="35"/>
        <c:spPr>
          <a:solidFill>
            <a:schemeClr val="accent2"/>
          </a:solidFill>
          <a:ln>
            <a:noFill/>
          </a:ln>
          <a:effectLst>
            <a:outerShdw blurRad="57150" dist="19050" dir="5400000" algn="ctr" rotWithShape="0">
              <a:srgbClr val="000000">
                <a:alpha val="63000"/>
              </a:srgbClr>
            </a:outerShdw>
          </a:effectLst>
        </c:spPr>
      </c:pivotFmt>
      <c:pivotFmt>
        <c:idx val="36"/>
        <c:spPr>
          <a:solidFill>
            <a:srgbClr val="9E9898"/>
          </a:solidFill>
          <a:ln>
            <a:noFill/>
          </a:ln>
          <a:effectLst>
            <a:outerShdw blurRad="57150" dist="19050" dir="5400000" algn="ctr" rotWithShape="0">
              <a:srgbClr val="000000">
                <a:alpha val="63000"/>
              </a:srgbClr>
            </a:outerShdw>
          </a:effectLst>
        </c:spPr>
      </c:pivotFmt>
      <c:pivotFmt>
        <c:idx val="37"/>
        <c:spPr>
          <a:solidFill>
            <a:schemeClr val="accent4"/>
          </a:solidFill>
          <a:ln>
            <a:noFill/>
          </a:ln>
          <a:effectLst>
            <a:outerShdw blurRad="57150" dist="19050" dir="5400000" algn="ctr" rotWithShape="0">
              <a:srgbClr val="000000">
                <a:alpha val="63000"/>
              </a:srgbClr>
            </a:outerShdw>
          </a:effectLst>
        </c:spPr>
      </c:pivotFmt>
      <c:pivotFmt>
        <c:idx val="38"/>
        <c:spPr>
          <a:solidFill>
            <a:srgbClr val="00B0F0"/>
          </a:solidFill>
          <a:ln>
            <a:noFill/>
          </a:ln>
          <a:effectLst>
            <a:outerShdw blurRad="57150" dist="19050" dir="5400000" algn="ctr" rotWithShape="0">
              <a:srgbClr val="000000">
                <a:alpha val="63000"/>
              </a:srgbClr>
            </a:outerShdw>
          </a:effectLst>
        </c:spPr>
      </c:pivotFmt>
      <c:pivotFmt>
        <c:idx val="39"/>
        <c:spPr>
          <a:solidFill>
            <a:srgbClr val="00B0F0"/>
          </a:solidFill>
          <a:ln>
            <a:noFill/>
          </a:ln>
          <a:effectLst>
            <a:outerShdw blurRad="57150" dist="19050" dir="5400000" algn="ctr" rotWithShape="0">
              <a:srgbClr val="000000">
                <a:alpha val="63000"/>
              </a:srgbClr>
            </a:outerShdw>
          </a:effectLst>
        </c:spPr>
      </c:pivotFmt>
      <c:pivotFmt>
        <c:idx val="40"/>
        <c:spPr>
          <a:solidFill>
            <a:srgbClr val="9E9898"/>
          </a:solidFill>
          <a:ln>
            <a:noFill/>
          </a:ln>
          <a:effectLst>
            <a:outerShdw blurRad="57150" dist="19050" dir="5400000" algn="ctr" rotWithShape="0">
              <a:srgbClr val="000000">
                <a:alpha val="63000"/>
              </a:srgbClr>
            </a:outerShdw>
          </a:effectLst>
        </c:spPr>
      </c:pivotFmt>
      <c:pivotFmt>
        <c:idx val="41"/>
        <c:spPr>
          <a:solidFill>
            <a:schemeClr val="accent2"/>
          </a:solidFill>
          <a:ln>
            <a:noFill/>
          </a:ln>
          <a:effectLst>
            <a:outerShdw blurRad="57150" dist="19050" dir="5400000" algn="ctr" rotWithShape="0">
              <a:srgbClr val="000000">
                <a:alpha val="63000"/>
              </a:srgbClr>
            </a:outerShdw>
          </a:effectLst>
        </c:spPr>
      </c:pivotFmt>
      <c:pivotFmt>
        <c:idx val="42"/>
        <c:spPr>
          <a:solidFill>
            <a:srgbClr val="9E9898"/>
          </a:solidFill>
          <a:ln>
            <a:noFill/>
          </a:ln>
          <a:effectLst>
            <a:outerShdw blurRad="57150" dist="19050" dir="5400000" algn="ctr" rotWithShape="0">
              <a:srgbClr val="000000">
                <a:alpha val="63000"/>
              </a:srgbClr>
            </a:outerShdw>
          </a:effectLst>
        </c:spPr>
      </c:pivotFmt>
      <c:pivotFmt>
        <c:idx val="43"/>
        <c:spPr>
          <a:solidFill>
            <a:schemeClr val="accent4"/>
          </a:solidFill>
          <a:ln>
            <a:noFill/>
          </a:ln>
          <a:effectLst>
            <a:outerShdw blurRad="57150" dist="19050" dir="5400000" algn="ctr" rotWithShape="0">
              <a:srgbClr val="000000">
                <a:alpha val="63000"/>
              </a:srgbClr>
            </a:outerShdw>
          </a:effectLst>
        </c:spPr>
      </c:pivotFmt>
      <c:pivotFmt>
        <c:idx val="44"/>
        <c:spPr>
          <a:solidFill>
            <a:srgbClr val="00B0F0"/>
          </a:solidFill>
          <a:ln>
            <a:noFill/>
          </a:ln>
          <a:effectLst>
            <a:outerShdw blurRad="57150" dist="19050" dir="5400000" algn="ctr" rotWithShape="0">
              <a:srgbClr val="000000">
                <a:alpha val="63000"/>
              </a:srgbClr>
            </a:outerShdw>
          </a:effectLst>
        </c:spPr>
      </c:pivotFmt>
      <c:pivotFmt>
        <c:idx val="45"/>
        <c:spPr>
          <a:solidFill>
            <a:srgbClr val="00B0F0"/>
          </a:solidFill>
          <a:ln>
            <a:noFill/>
          </a:ln>
          <a:effectLst>
            <a:outerShdw blurRad="57150" dist="19050" dir="5400000" algn="ctr" rotWithShape="0">
              <a:srgbClr val="000000">
                <a:alpha val="63000"/>
              </a:srgbClr>
            </a:outerShdw>
          </a:effectLst>
        </c:spPr>
      </c:pivotFmt>
      <c:pivotFmt>
        <c:idx val="46"/>
        <c:spPr>
          <a:solidFill>
            <a:srgbClr val="FFC000"/>
          </a:solidFill>
          <a:ln>
            <a:noFill/>
          </a:ln>
          <a:effectLst>
            <a:outerShdw blurRad="57150" dist="19050" dir="5400000" algn="ctr" rotWithShape="0">
              <a:srgbClr val="000000">
                <a:alpha val="63000"/>
              </a:srgbClr>
            </a:outerShdw>
          </a:effectLst>
        </c:spPr>
      </c:pivotFmt>
      <c:pivotFmt>
        <c:idx val="47"/>
        <c:spPr>
          <a:solidFill>
            <a:srgbClr val="9E9898"/>
          </a:solidFill>
          <a:ln>
            <a:noFill/>
          </a:ln>
          <a:effectLst>
            <a:outerShdw blurRad="57150" dist="19050" dir="5400000" algn="ctr" rotWithShape="0">
              <a:srgbClr val="000000">
                <a:alpha val="63000"/>
              </a:srgbClr>
            </a:outerShdw>
          </a:effectLst>
        </c:spPr>
      </c:pivotFmt>
      <c:pivotFmt>
        <c:idx val="48"/>
        <c:spPr>
          <a:solidFill>
            <a:schemeClr val="accent2"/>
          </a:soli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Working!$B$70:$B$71</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5E-4BB0-81EA-E35EF806B57C}"/>
              </c:ext>
            </c:extLst>
          </c:dPt>
          <c:dPt>
            <c:idx val="2"/>
            <c:invertIfNegative val="0"/>
            <c:bubble3D val="0"/>
            <c:spPr>
              <a:solidFill>
                <a:srgbClr val="9E9898"/>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25E-4BB0-81EA-E35EF806B57C}"/>
              </c:ext>
            </c:extLst>
          </c:dPt>
          <c:dPt>
            <c:idx val="3"/>
            <c:invertIfNegative val="0"/>
            <c:bubble3D val="0"/>
            <c:extLst>
              <c:ext xmlns:c16="http://schemas.microsoft.com/office/drawing/2014/chart" uri="{C3380CC4-5D6E-409C-BE32-E72D297353CC}">
                <c16:uniqueId val="{00000003-B25E-4BB0-81EA-E35EF806B57C}"/>
              </c:ext>
            </c:extLst>
          </c:dPt>
          <c:dPt>
            <c:idx val="4"/>
            <c:invertIfNegative val="0"/>
            <c:bubble3D val="0"/>
            <c:extLst>
              <c:ext xmlns:c16="http://schemas.microsoft.com/office/drawing/2014/chart" uri="{C3380CC4-5D6E-409C-BE32-E72D297353CC}">
                <c16:uniqueId val="{00000000-B25E-4BB0-81EA-E35EF806B5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Working!$A$72:$A$77</c:f>
              <c:strCache>
                <c:ptCount val="5"/>
                <c:pt idx="0">
                  <c:v>Apple MM</c:v>
                </c:pt>
                <c:pt idx="1">
                  <c:v>iPad</c:v>
                </c:pt>
                <c:pt idx="2">
                  <c:v>iPhone</c:v>
                </c:pt>
                <c:pt idx="3">
                  <c:v>Mac</c:v>
                </c:pt>
                <c:pt idx="4">
                  <c:v>Watch</c:v>
                </c:pt>
              </c:strCache>
            </c:strRef>
          </c:cat>
          <c:val>
            <c:numRef>
              <c:f>Working!$B$72:$B$77</c:f>
              <c:numCache>
                <c:formatCode>General</c:formatCode>
                <c:ptCount val="5"/>
                <c:pt idx="0">
                  <c:v>6924</c:v>
                </c:pt>
                <c:pt idx="1">
                  <c:v>1408</c:v>
                </c:pt>
                <c:pt idx="2">
                  <c:v>17302</c:v>
                </c:pt>
                <c:pt idx="3">
                  <c:v>0</c:v>
                </c:pt>
                <c:pt idx="4">
                  <c:v>0</c:v>
                </c:pt>
              </c:numCache>
            </c:numRef>
          </c:val>
          <c:extLst>
            <c:ext xmlns:c16="http://schemas.microsoft.com/office/drawing/2014/chart" uri="{C3380CC4-5D6E-409C-BE32-E72D297353CC}">
              <c16:uniqueId val="{00000000-6188-4CC3-A040-518129EDD943}"/>
            </c:ext>
          </c:extLst>
        </c:ser>
        <c:dLbls>
          <c:showLegendKey val="0"/>
          <c:showVal val="0"/>
          <c:showCatName val="0"/>
          <c:showSerName val="0"/>
          <c:showPercent val="0"/>
          <c:showBubbleSize val="0"/>
        </c:dLbls>
        <c:gapWidth val="100"/>
        <c:overlap val="-24"/>
        <c:axId val="810430447"/>
        <c:axId val="445925647"/>
      </c:barChart>
      <c:catAx>
        <c:axId val="810430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925647"/>
        <c:crosses val="autoZero"/>
        <c:auto val="1"/>
        <c:lblAlgn val="ctr"/>
        <c:lblOffset val="100"/>
        <c:noMultiLvlLbl val="0"/>
      </c:catAx>
      <c:valAx>
        <c:axId val="445925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43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Dashboard Project_v2.0.xlsx]Working!PivotTable6</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Category Performance (Sales Amt)</a:t>
            </a:r>
          </a:p>
          <a:p>
            <a:pPr>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By Outlet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E9898"/>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Working!$B$119:$B$120</c:f>
              <c:strCache>
                <c:ptCount val="1"/>
                <c:pt idx="0">
                  <c:v>Watch</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Working!$A$121:$A$131</c:f>
              <c:strCache>
                <c:ptCount val="10"/>
                <c:pt idx="0">
                  <c:v>A</c:v>
                </c:pt>
                <c:pt idx="1">
                  <c:v>B</c:v>
                </c:pt>
                <c:pt idx="2">
                  <c:v>C</c:v>
                </c:pt>
                <c:pt idx="3">
                  <c:v>D</c:v>
                </c:pt>
                <c:pt idx="4">
                  <c:v>E</c:v>
                </c:pt>
                <c:pt idx="5">
                  <c:v>F</c:v>
                </c:pt>
                <c:pt idx="6">
                  <c:v>G</c:v>
                </c:pt>
                <c:pt idx="7">
                  <c:v>H</c:v>
                </c:pt>
                <c:pt idx="8">
                  <c:v>I</c:v>
                </c:pt>
                <c:pt idx="9">
                  <c:v>J</c:v>
                </c:pt>
              </c:strCache>
            </c:strRef>
          </c:cat>
          <c:val>
            <c:numRef>
              <c:f>Working!$B$121:$B$131</c:f>
              <c:numCache>
                <c:formatCode>General</c:formatCode>
                <c:ptCount val="10"/>
                <c:pt idx="0">
                  <c:v>0</c:v>
                </c:pt>
                <c:pt idx="1">
                  <c:v>7123</c:v>
                </c:pt>
                <c:pt idx="2">
                  <c:v>0</c:v>
                </c:pt>
                <c:pt idx="3">
                  <c:v>4528</c:v>
                </c:pt>
                <c:pt idx="4">
                  <c:v>10555</c:v>
                </c:pt>
                <c:pt idx="5">
                  <c:v>9184</c:v>
                </c:pt>
                <c:pt idx="6">
                  <c:v>822</c:v>
                </c:pt>
                <c:pt idx="7">
                  <c:v>0</c:v>
                </c:pt>
                <c:pt idx="8">
                  <c:v>1253</c:v>
                </c:pt>
                <c:pt idx="9">
                  <c:v>2681</c:v>
                </c:pt>
              </c:numCache>
            </c:numRef>
          </c:val>
          <c:extLst>
            <c:ext xmlns:c16="http://schemas.microsoft.com/office/drawing/2014/chart" uri="{C3380CC4-5D6E-409C-BE32-E72D297353CC}">
              <c16:uniqueId val="{00000000-415C-45E9-82C5-77AD62293AB3}"/>
            </c:ext>
          </c:extLst>
        </c:ser>
        <c:dLbls>
          <c:dLblPos val="outEnd"/>
          <c:showLegendKey val="0"/>
          <c:showVal val="1"/>
          <c:showCatName val="0"/>
          <c:showSerName val="0"/>
          <c:showPercent val="0"/>
          <c:showBubbleSize val="0"/>
        </c:dLbls>
        <c:gapWidth val="100"/>
        <c:overlap val="-24"/>
        <c:axId val="1475327104"/>
        <c:axId val="1913750352"/>
      </c:barChart>
      <c:catAx>
        <c:axId val="1475327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3750352"/>
        <c:crosses val="autoZero"/>
        <c:auto val="1"/>
        <c:lblAlgn val="ctr"/>
        <c:lblOffset val="100"/>
        <c:noMultiLvlLbl val="0"/>
      </c:catAx>
      <c:valAx>
        <c:axId val="191375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532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18</xdr:col>
      <xdr:colOff>304799</xdr:colOff>
      <xdr:row>34</xdr:row>
      <xdr:rowOff>123825</xdr:rowOff>
    </xdr:from>
    <xdr:to>
      <xdr:col>30</xdr:col>
      <xdr:colOff>428625</xdr:colOff>
      <xdr:row>52</xdr:row>
      <xdr:rowOff>123824</xdr:rowOff>
    </xdr:to>
    <xdr:graphicFrame macro="">
      <xdr:nvGraphicFramePr>
        <xdr:cNvPr id="13" name="Chart 12">
          <a:extLst>
            <a:ext uri="{FF2B5EF4-FFF2-40B4-BE49-F238E27FC236}">
              <a16:creationId xmlns:a16="http://schemas.microsoft.com/office/drawing/2014/main" id="{5D3420E0-48C3-4BDE-BF8E-5F92591E2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269782</xdr:colOff>
      <xdr:row>31</xdr:row>
      <xdr:rowOff>9525</xdr:rowOff>
    </xdr:from>
    <xdr:to>
      <xdr:col>30</xdr:col>
      <xdr:colOff>400050</xdr:colOff>
      <xdr:row>34</xdr:row>
      <xdr:rowOff>76201</xdr:rowOff>
    </xdr:to>
    <mc:AlternateContent xmlns:mc="http://schemas.openxmlformats.org/markup-compatibility/2006" xmlns:a14="http://schemas.microsoft.com/office/drawing/2010/main">
      <mc:Choice Requires="a14">
        <xdr:graphicFrame macro="">
          <xdr:nvGraphicFramePr>
            <xdr:cNvPr id="14" name="Outlet 13">
              <a:extLst>
                <a:ext uri="{FF2B5EF4-FFF2-40B4-BE49-F238E27FC236}">
                  <a16:creationId xmlns:a16="http://schemas.microsoft.com/office/drawing/2014/main" id="{C72AEB6C-7DB3-4608-957F-468EA3B6F6DC}"/>
                </a:ext>
              </a:extLst>
            </xdr:cNvPr>
            <xdr:cNvGraphicFramePr/>
          </xdr:nvGraphicFramePr>
          <xdr:xfrm>
            <a:off x="0" y="0"/>
            <a:ext cx="0" cy="0"/>
          </xdr:xfrm>
          <a:graphic>
            <a:graphicData uri="http://schemas.microsoft.com/office/drawing/2010/slicer">
              <sle:slicer xmlns:sle="http://schemas.microsoft.com/office/drawing/2010/slicer" name="Outlet 13"/>
            </a:graphicData>
          </a:graphic>
        </xdr:graphicFrame>
      </mc:Choice>
      <mc:Fallback xmlns="">
        <xdr:sp macro="" textlink="">
          <xdr:nvSpPr>
            <xdr:cNvPr id="0" name=""/>
            <xdr:cNvSpPr>
              <a:spLocks noTextEdit="1"/>
            </xdr:cNvSpPr>
          </xdr:nvSpPr>
          <xdr:spPr>
            <a:xfrm>
              <a:off x="11528332" y="5915025"/>
              <a:ext cx="7445468" cy="63817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278683</xdr:colOff>
      <xdr:row>17</xdr:row>
      <xdr:rowOff>105035</xdr:rowOff>
    </xdr:from>
    <xdr:to>
      <xdr:col>24</xdr:col>
      <xdr:colOff>255787</xdr:colOff>
      <xdr:row>30</xdr:row>
      <xdr:rowOff>161924</xdr:rowOff>
    </xdr:to>
    <xdr:graphicFrame macro="">
      <xdr:nvGraphicFramePr>
        <xdr:cNvPr id="17" name="Chart 16">
          <a:extLst>
            <a:ext uri="{FF2B5EF4-FFF2-40B4-BE49-F238E27FC236}">
              <a16:creationId xmlns:a16="http://schemas.microsoft.com/office/drawing/2014/main" id="{B903F7B3-E418-443B-B889-C06687C18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403999</xdr:colOff>
      <xdr:row>17</xdr:row>
      <xdr:rowOff>115059</xdr:rowOff>
    </xdr:from>
    <xdr:to>
      <xdr:col>30</xdr:col>
      <xdr:colOff>381103</xdr:colOff>
      <xdr:row>30</xdr:row>
      <xdr:rowOff>161924</xdr:rowOff>
    </xdr:to>
    <xdr:graphicFrame macro="">
      <xdr:nvGraphicFramePr>
        <xdr:cNvPr id="18" name="Chart 17">
          <a:extLst>
            <a:ext uri="{FF2B5EF4-FFF2-40B4-BE49-F238E27FC236}">
              <a16:creationId xmlns:a16="http://schemas.microsoft.com/office/drawing/2014/main" id="{D8BD13F9-28F6-4339-84A8-F7B6DB9D1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104776</xdr:colOff>
      <xdr:row>13</xdr:row>
      <xdr:rowOff>133145</xdr:rowOff>
    </xdr:from>
    <xdr:to>
      <xdr:col>30</xdr:col>
      <xdr:colOff>373430</xdr:colOff>
      <xdr:row>17</xdr:row>
      <xdr:rowOff>32850</xdr:rowOff>
    </xdr:to>
    <mc:AlternateContent xmlns:mc="http://schemas.openxmlformats.org/markup-compatibility/2006" xmlns:a14="http://schemas.microsoft.com/office/drawing/2010/main">
      <mc:Choice Requires="a14">
        <xdr:graphicFrame macro="">
          <xdr:nvGraphicFramePr>
            <xdr:cNvPr id="19" name="Outlet 4">
              <a:extLst>
                <a:ext uri="{FF2B5EF4-FFF2-40B4-BE49-F238E27FC236}">
                  <a16:creationId xmlns:a16="http://schemas.microsoft.com/office/drawing/2014/main" id="{66763B1F-89DF-44FF-A387-C15AE20C316A}"/>
                </a:ext>
              </a:extLst>
            </xdr:cNvPr>
            <xdr:cNvGraphicFramePr/>
          </xdr:nvGraphicFramePr>
          <xdr:xfrm>
            <a:off x="0" y="0"/>
            <a:ext cx="0" cy="0"/>
          </xdr:xfrm>
          <a:graphic>
            <a:graphicData uri="http://schemas.microsoft.com/office/drawing/2010/slicer">
              <sle:slicer xmlns:sle="http://schemas.microsoft.com/office/drawing/2010/slicer" name="Outlet 4"/>
            </a:graphicData>
          </a:graphic>
        </xdr:graphicFrame>
      </mc:Choice>
      <mc:Fallback xmlns="">
        <xdr:sp macro="" textlink="">
          <xdr:nvSpPr>
            <xdr:cNvPr id="0" name=""/>
            <xdr:cNvSpPr>
              <a:spLocks noTextEdit="1"/>
            </xdr:cNvSpPr>
          </xdr:nvSpPr>
          <xdr:spPr>
            <a:xfrm>
              <a:off x="1323976" y="2609645"/>
              <a:ext cx="17623204" cy="66170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133147</xdr:colOff>
      <xdr:row>17</xdr:row>
      <xdr:rowOff>76918</xdr:rowOff>
    </xdr:from>
    <xdr:to>
      <xdr:col>10</xdr:col>
      <xdr:colOff>361950</xdr:colOff>
      <xdr:row>32</xdr:row>
      <xdr:rowOff>123826</xdr:rowOff>
    </xdr:to>
    <xdr:graphicFrame macro="">
      <xdr:nvGraphicFramePr>
        <xdr:cNvPr id="39" name="Chart 38">
          <a:extLst>
            <a:ext uri="{FF2B5EF4-FFF2-40B4-BE49-F238E27FC236}">
              <a16:creationId xmlns:a16="http://schemas.microsoft.com/office/drawing/2014/main" id="{F129448C-3047-44CB-9823-19B798FD2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xdr:col>
      <xdr:colOff>123825</xdr:colOff>
      <xdr:row>35</xdr:row>
      <xdr:rowOff>104775</xdr:rowOff>
    </xdr:from>
    <xdr:to>
      <xdr:col>10</xdr:col>
      <xdr:colOff>342900</xdr:colOff>
      <xdr:row>52</xdr:row>
      <xdr:rowOff>114300</xdr:rowOff>
    </xdr:to>
    <xdr:graphicFrame macro="">
      <xdr:nvGraphicFramePr>
        <xdr:cNvPr id="43" name="Chart 42">
          <a:extLst>
            <a:ext uri="{FF2B5EF4-FFF2-40B4-BE49-F238E27FC236}">
              <a16:creationId xmlns:a16="http://schemas.microsoft.com/office/drawing/2014/main" id="{BE78311B-4F87-4BE2-9FE0-356174FB7CE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152400</xdr:colOff>
      <xdr:row>33</xdr:row>
      <xdr:rowOff>9526</xdr:rowOff>
    </xdr:from>
    <xdr:to>
      <xdr:col>18</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44" name="Category 2">
              <a:extLst>
                <a:ext uri="{FF2B5EF4-FFF2-40B4-BE49-F238E27FC236}">
                  <a16:creationId xmlns:a16="http://schemas.microsoft.com/office/drawing/2014/main" id="{AB0BA45E-1132-4120-A3A7-9B7849F2F1E6}"/>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371599" y="6105526"/>
              <a:ext cx="10086975" cy="4191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457199</xdr:colOff>
      <xdr:row>17</xdr:row>
      <xdr:rowOff>95249</xdr:rowOff>
    </xdr:from>
    <xdr:to>
      <xdr:col>18</xdr:col>
      <xdr:colOff>152400</xdr:colOff>
      <xdr:row>32</xdr:row>
      <xdr:rowOff>123824</xdr:rowOff>
    </xdr:to>
    <xdr:graphicFrame macro="">
      <xdr:nvGraphicFramePr>
        <xdr:cNvPr id="3" name="Chart 2">
          <a:extLst>
            <a:ext uri="{FF2B5EF4-FFF2-40B4-BE49-F238E27FC236}">
              <a16:creationId xmlns:a16="http://schemas.microsoft.com/office/drawing/2014/main" id="{E9EFF3BC-A02E-4A0C-90BB-F9543B3FA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333375</xdr:colOff>
      <xdr:row>7</xdr:row>
      <xdr:rowOff>66675</xdr:rowOff>
    </xdr:from>
    <xdr:to>
      <xdr:col>8</xdr:col>
      <xdr:colOff>205454</xdr:colOff>
      <xdr:row>11</xdr:row>
      <xdr:rowOff>115513</xdr:rowOff>
    </xdr:to>
    <xdr:pic>
      <xdr:nvPicPr>
        <xdr:cNvPr id="49" name="Picture 48">
          <a:extLst>
            <a:ext uri="{FF2B5EF4-FFF2-40B4-BE49-F238E27FC236}">
              <a16:creationId xmlns:a16="http://schemas.microsoft.com/office/drawing/2014/main" id="{A4B3BB0E-11F8-69D5-ED20-AEA1A53A88D5}"/>
            </a:ext>
          </a:extLst>
        </xdr:cNvPr>
        <xdr:cNvPicPr>
          <a:picLocks noChangeAspect="1"/>
        </xdr:cNvPicPr>
      </xdr:nvPicPr>
      <xdr:blipFill>
        <a:blip xmlns:r="http://schemas.openxmlformats.org/officeDocument/2006/relationships" r:embed="rId7"/>
        <a:stretch>
          <a:fillRect/>
        </a:stretch>
      </xdr:blipFill>
      <xdr:spPr>
        <a:xfrm>
          <a:off x="3990975" y="1781175"/>
          <a:ext cx="1091279" cy="810838"/>
        </a:xfrm>
        <a:prstGeom prst="rect">
          <a:avLst/>
        </a:prstGeom>
      </xdr:spPr>
    </xdr:pic>
    <xdr:clientData/>
  </xdr:twoCellAnchor>
  <xdr:twoCellAnchor>
    <xdr:from>
      <xdr:col>13</xdr:col>
      <xdr:colOff>689261</xdr:colOff>
      <xdr:row>6</xdr:row>
      <xdr:rowOff>180243</xdr:rowOff>
    </xdr:from>
    <xdr:to>
      <xdr:col>30</xdr:col>
      <xdr:colOff>185896</xdr:colOff>
      <xdr:row>11</xdr:row>
      <xdr:rowOff>142875</xdr:rowOff>
    </xdr:to>
    <xdr:grpSp>
      <xdr:nvGrpSpPr>
        <xdr:cNvPr id="6" name="Group 5">
          <a:extLst>
            <a:ext uri="{FF2B5EF4-FFF2-40B4-BE49-F238E27FC236}">
              <a16:creationId xmlns:a16="http://schemas.microsoft.com/office/drawing/2014/main" id="{956B5E64-ACBA-6917-70B6-56BE1C82EB24}"/>
            </a:ext>
          </a:extLst>
        </xdr:cNvPr>
        <xdr:cNvGrpSpPr/>
      </xdr:nvGrpSpPr>
      <xdr:grpSpPr>
        <a:xfrm>
          <a:off x="8614061" y="1323243"/>
          <a:ext cx="10145585" cy="915132"/>
          <a:chOff x="8614061" y="1323243"/>
          <a:chExt cx="10145585" cy="915132"/>
        </a:xfrm>
      </xdr:grpSpPr>
      <xdr:grpSp>
        <xdr:nvGrpSpPr>
          <xdr:cNvPr id="4" name="Group 3">
            <a:extLst>
              <a:ext uri="{FF2B5EF4-FFF2-40B4-BE49-F238E27FC236}">
                <a16:creationId xmlns:a16="http://schemas.microsoft.com/office/drawing/2014/main" id="{C96AB37D-8803-76F5-5D05-C1DC7CF5F918}"/>
              </a:ext>
            </a:extLst>
          </xdr:cNvPr>
          <xdr:cNvGrpSpPr/>
        </xdr:nvGrpSpPr>
        <xdr:grpSpPr>
          <a:xfrm>
            <a:off x="8614061" y="1361343"/>
            <a:ext cx="1815814" cy="877032"/>
            <a:chOff x="7343774" y="1457326"/>
            <a:chExt cx="2028825" cy="1009650"/>
          </a:xfrm>
        </xdr:grpSpPr>
        <xdr:sp macro="" textlink="Working!M22">
          <xdr:nvSpPr>
            <xdr:cNvPr id="50" name="Rectangle: Rounded Corners 49">
              <a:extLst>
                <a:ext uri="{FF2B5EF4-FFF2-40B4-BE49-F238E27FC236}">
                  <a16:creationId xmlns:a16="http://schemas.microsoft.com/office/drawing/2014/main" id="{CB0A8559-2873-4263-B6CE-5B3732126FB3}"/>
                </a:ext>
              </a:extLst>
            </xdr:cNvPr>
            <xdr:cNvSpPr/>
          </xdr:nvSpPr>
          <xdr:spPr>
            <a:xfrm>
              <a:off x="7343774" y="1457326"/>
              <a:ext cx="2028825" cy="1009650"/>
            </a:xfrm>
            <a:prstGeom prst="roundRect">
              <a:avLst/>
            </a:prstGeom>
            <a:solidFill>
              <a:schemeClr val="tx1"/>
            </a:solidFill>
            <a:ln w="57150">
              <a:solidFill>
                <a:schemeClr val="tx1"/>
              </a:solidFill>
            </a:ln>
            <a:effectLst>
              <a:glow rad="63500">
                <a:srgbClr val="0070C0">
                  <a:alpha val="40000"/>
                </a:srgb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0" i="0" u="none" strike="noStrike">
                <a:solidFill>
                  <a:schemeClr val="accent5">
                    <a:lumMod val="60000"/>
                    <a:lumOff val="40000"/>
                  </a:schemeClr>
                </a:solidFill>
                <a:latin typeface="Calibri"/>
                <a:ea typeface="Calibri"/>
                <a:cs typeface="Calibri"/>
              </a:endParaRPr>
            </a:p>
            <a:p>
              <a:pPr algn="ctr"/>
              <a:fld id="{89F8E362-8826-43B8-9FEC-3C7640E7ADE7}" type="TxLink">
                <a:rPr lang="en-US" sz="2000" b="0" i="0" u="none" strike="noStrike">
                  <a:solidFill>
                    <a:schemeClr val="accent5">
                      <a:lumMod val="60000"/>
                      <a:lumOff val="40000"/>
                    </a:schemeClr>
                  </a:solidFill>
                  <a:latin typeface="Calibri"/>
                  <a:ea typeface="Calibri"/>
                  <a:cs typeface="Calibri"/>
                </a:rPr>
                <a:pPr algn="ctr"/>
                <a:t> $492,515 </a:t>
              </a:fld>
              <a:endParaRPr lang="en-US" sz="2000">
                <a:solidFill>
                  <a:schemeClr val="accent5">
                    <a:lumMod val="60000"/>
                    <a:lumOff val="40000"/>
                  </a:schemeClr>
                </a:solidFill>
              </a:endParaRPr>
            </a:p>
          </xdr:txBody>
        </xdr:sp>
        <xdr:sp macro="" textlink="">
          <xdr:nvSpPr>
            <xdr:cNvPr id="52" name="TextBox 51">
              <a:extLst>
                <a:ext uri="{FF2B5EF4-FFF2-40B4-BE49-F238E27FC236}">
                  <a16:creationId xmlns:a16="http://schemas.microsoft.com/office/drawing/2014/main" id="{2D7EB9D0-3C77-4AA4-B6CB-45C06F53E8D4}"/>
                </a:ext>
              </a:extLst>
            </xdr:cNvPr>
            <xdr:cNvSpPr txBox="1"/>
          </xdr:nvSpPr>
          <xdr:spPr>
            <a:xfrm>
              <a:off x="7391400" y="1590675"/>
              <a:ext cx="1933575" cy="380999"/>
            </a:xfrm>
            <a:prstGeom prst="rect">
              <a:avLst/>
            </a:prstGeom>
            <a:no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400" b="1">
                  <a:solidFill>
                    <a:schemeClr val="bg1"/>
                  </a:solidFill>
                </a:rPr>
                <a:t>Total iPhone Sales</a:t>
              </a:r>
            </a:p>
            <a:p>
              <a:pPr algn="ctr"/>
              <a:endParaRPr lang="en-SG" sz="1100">
                <a:solidFill>
                  <a:schemeClr val="bg1"/>
                </a:solidFill>
              </a:endParaRPr>
            </a:p>
          </xdr:txBody>
        </xdr:sp>
      </xdr:grpSp>
      <xdr:grpSp>
        <xdr:nvGrpSpPr>
          <xdr:cNvPr id="83" name="Group 82">
            <a:extLst>
              <a:ext uri="{FF2B5EF4-FFF2-40B4-BE49-F238E27FC236}">
                <a16:creationId xmlns:a16="http://schemas.microsoft.com/office/drawing/2014/main" id="{F136410F-6C09-1762-8C28-AEF194011AE7}"/>
              </a:ext>
            </a:extLst>
          </xdr:cNvPr>
          <xdr:cNvGrpSpPr/>
        </xdr:nvGrpSpPr>
        <xdr:grpSpPr>
          <a:xfrm>
            <a:off x="10697918" y="1342293"/>
            <a:ext cx="1814400" cy="878400"/>
            <a:chOff x="4459464" y="1551843"/>
            <a:chExt cx="2018434" cy="1009650"/>
          </a:xfrm>
        </xdr:grpSpPr>
        <xdr:sp macro="" textlink="Working!M21">
          <xdr:nvSpPr>
            <xdr:cNvPr id="61" name="Rectangle: Rounded Corners 60">
              <a:extLst>
                <a:ext uri="{FF2B5EF4-FFF2-40B4-BE49-F238E27FC236}">
                  <a16:creationId xmlns:a16="http://schemas.microsoft.com/office/drawing/2014/main" id="{CAB292FF-F280-BBDA-6088-95154176B1DA}"/>
                </a:ext>
              </a:extLst>
            </xdr:cNvPr>
            <xdr:cNvSpPr/>
          </xdr:nvSpPr>
          <xdr:spPr>
            <a:xfrm>
              <a:off x="4459464" y="1551843"/>
              <a:ext cx="2018434" cy="1009650"/>
            </a:xfrm>
            <a:prstGeom prst="roundRect">
              <a:avLst/>
            </a:prstGeom>
            <a:solidFill>
              <a:schemeClr val="tx1"/>
            </a:solidFill>
            <a:ln w="57150">
              <a:solidFill>
                <a:schemeClr val="tx1"/>
              </a:solidFill>
            </a:ln>
            <a:effectLst>
              <a:glow rad="63500">
                <a:srgbClr val="0070C0">
                  <a:alpha val="40000"/>
                </a:srgb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000" b="0" i="0" u="none" strike="noStrike">
                <a:solidFill>
                  <a:schemeClr val="accent5">
                    <a:lumMod val="60000"/>
                    <a:lumOff val="40000"/>
                  </a:schemeClr>
                </a:solidFill>
                <a:latin typeface="Calibri"/>
                <a:ea typeface="Calibri"/>
                <a:cs typeface="Calibri"/>
              </a:endParaRPr>
            </a:p>
            <a:p>
              <a:pPr marL="0" indent="0" algn="ctr"/>
              <a:fld id="{84686C0D-216A-4EEF-97F2-3824B7ACEF1C}" type="TxLink">
                <a:rPr lang="en-US" sz="2000" b="0" i="0" u="none" strike="noStrike">
                  <a:solidFill>
                    <a:schemeClr val="accent5">
                      <a:lumMod val="60000"/>
                      <a:lumOff val="40000"/>
                    </a:schemeClr>
                  </a:solidFill>
                  <a:latin typeface="Calibri"/>
                  <a:ea typeface="Calibri"/>
                  <a:cs typeface="Calibri"/>
                </a:rPr>
                <a:pPr marL="0" indent="0" algn="ctr"/>
                <a:t> $89,206 </a:t>
              </a:fld>
              <a:endParaRPr lang="en-US" sz="2000" b="0" i="0" u="none" strike="noStrike">
                <a:solidFill>
                  <a:schemeClr val="accent5">
                    <a:lumMod val="60000"/>
                    <a:lumOff val="40000"/>
                  </a:schemeClr>
                </a:solidFill>
                <a:latin typeface="Calibri"/>
                <a:ea typeface="Calibri"/>
                <a:cs typeface="Calibri"/>
              </a:endParaRPr>
            </a:p>
          </xdr:txBody>
        </xdr:sp>
        <xdr:sp macro="" textlink="">
          <xdr:nvSpPr>
            <xdr:cNvPr id="62" name="TextBox 61">
              <a:extLst>
                <a:ext uri="{FF2B5EF4-FFF2-40B4-BE49-F238E27FC236}">
                  <a16:creationId xmlns:a16="http://schemas.microsoft.com/office/drawing/2014/main" id="{CDA44A44-0581-5EA1-8CF6-C76D548053E7}"/>
                </a:ext>
              </a:extLst>
            </xdr:cNvPr>
            <xdr:cNvSpPr txBox="1"/>
          </xdr:nvSpPr>
          <xdr:spPr>
            <a:xfrm>
              <a:off x="4719205" y="1696915"/>
              <a:ext cx="1595043" cy="380999"/>
            </a:xfrm>
            <a:prstGeom prst="rect">
              <a:avLst/>
            </a:prstGeom>
            <a:no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400" b="1">
                  <a:solidFill>
                    <a:schemeClr val="bg1"/>
                  </a:solidFill>
                </a:rPr>
                <a:t>Total iPad Sales</a:t>
              </a:r>
            </a:p>
            <a:p>
              <a:pPr algn="ctr"/>
              <a:endParaRPr lang="en-SG" sz="1100">
                <a:solidFill>
                  <a:schemeClr val="bg1"/>
                </a:solidFill>
              </a:endParaRPr>
            </a:p>
          </xdr:txBody>
        </xdr:sp>
      </xdr:grpSp>
      <xdr:grpSp>
        <xdr:nvGrpSpPr>
          <xdr:cNvPr id="63" name="Group 62">
            <a:extLst>
              <a:ext uri="{FF2B5EF4-FFF2-40B4-BE49-F238E27FC236}">
                <a16:creationId xmlns:a16="http://schemas.microsoft.com/office/drawing/2014/main" id="{6825E222-43ED-4A25-BA4A-21F8BE072053}"/>
              </a:ext>
            </a:extLst>
          </xdr:cNvPr>
          <xdr:cNvGrpSpPr/>
        </xdr:nvGrpSpPr>
        <xdr:grpSpPr>
          <a:xfrm>
            <a:off x="12780361" y="1323243"/>
            <a:ext cx="1814400" cy="878400"/>
            <a:chOff x="7343774" y="1457326"/>
            <a:chExt cx="2028825" cy="1009650"/>
          </a:xfrm>
        </xdr:grpSpPr>
        <xdr:sp macro="" textlink="Working!M23">
          <xdr:nvSpPr>
            <xdr:cNvPr id="64" name="Rectangle: Rounded Corners 63">
              <a:extLst>
                <a:ext uri="{FF2B5EF4-FFF2-40B4-BE49-F238E27FC236}">
                  <a16:creationId xmlns:a16="http://schemas.microsoft.com/office/drawing/2014/main" id="{44677175-72B9-6725-A4B7-0219F00941BC}"/>
                </a:ext>
              </a:extLst>
            </xdr:cNvPr>
            <xdr:cNvSpPr/>
          </xdr:nvSpPr>
          <xdr:spPr>
            <a:xfrm>
              <a:off x="7343774" y="1457326"/>
              <a:ext cx="2028825" cy="1009650"/>
            </a:xfrm>
            <a:prstGeom prst="roundRect">
              <a:avLst/>
            </a:prstGeom>
            <a:solidFill>
              <a:schemeClr val="tx1"/>
            </a:solidFill>
            <a:ln w="57150">
              <a:solidFill>
                <a:schemeClr val="tx1"/>
              </a:solidFill>
            </a:ln>
            <a:effectLst>
              <a:glow rad="63500">
                <a:srgbClr val="0070C0">
                  <a:alpha val="40000"/>
                </a:srgb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0" i="0" u="none" strike="noStrike">
                <a:solidFill>
                  <a:schemeClr val="accent5">
                    <a:lumMod val="60000"/>
                    <a:lumOff val="40000"/>
                  </a:schemeClr>
                </a:solidFill>
                <a:latin typeface="Calibri"/>
                <a:ea typeface="Calibri"/>
                <a:cs typeface="Calibri"/>
              </a:endParaRPr>
            </a:p>
            <a:p>
              <a:pPr algn="ctr"/>
              <a:fld id="{256501BA-3FE9-49A5-882A-E84699DB967B}" type="TxLink">
                <a:rPr lang="en-US" sz="2000" b="0" i="0" u="none" strike="noStrike">
                  <a:solidFill>
                    <a:schemeClr val="accent5">
                      <a:lumMod val="60000"/>
                      <a:lumOff val="40000"/>
                    </a:schemeClr>
                  </a:solidFill>
                  <a:latin typeface="Calibri"/>
                  <a:ea typeface="Calibri"/>
                  <a:cs typeface="Calibri"/>
                </a:rPr>
                <a:pPr algn="ctr"/>
                <a:t> $80,988 </a:t>
              </a:fld>
              <a:endParaRPr lang="en-US" sz="4400">
                <a:solidFill>
                  <a:schemeClr val="accent5">
                    <a:lumMod val="60000"/>
                    <a:lumOff val="40000"/>
                  </a:schemeClr>
                </a:solidFill>
              </a:endParaRPr>
            </a:p>
          </xdr:txBody>
        </xdr:sp>
        <xdr:sp macro="" textlink="">
          <xdr:nvSpPr>
            <xdr:cNvPr id="65" name="TextBox 64">
              <a:extLst>
                <a:ext uri="{FF2B5EF4-FFF2-40B4-BE49-F238E27FC236}">
                  <a16:creationId xmlns:a16="http://schemas.microsoft.com/office/drawing/2014/main" id="{2E110288-8FED-F326-4305-C4698DD0F48B}"/>
                </a:ext>
              </a:extLst>
            </xdr:cNvPr>
            <xdr:cNvSpPr txBox="1"/>
          </xdr:nvSpPr>
          <xdr:spPr>
            <a:xfrm>
              <a:off x="7391400" y="1590675"/>
              <a:ext cx="1933575" cy="380999"/>
            </a:xfrm>
            <a:prstGeom prst="rect">
              <a:avLst/>
            </a:prstGeom>
            <a:no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400" b="1">
                  <a:solidFill>
                    <a:schemeClr val="bg1"/>
                  </a:solidFill>
                </a:rPr>
                <a:t>Total Mac Sales</a:t>
              </a:r>
            </a:p>
            <a:p>
              <a:pPr algn="ctr"/>
              <a:endParaRPr lang="en-SG" sz="1100">
                <a:solidFill>
                  <a:schemeClr val="bg1"/>
                </a:solidFill>
              </a:endParaRPr>
            </a:p>
          </xdr:txBody>
        </xdr:sp>
      </xdr:grpSp>
      <xdr:grpSp>
        <xdr:nvGrpSpPr>
          <xdr:cNvPr id="69" name="Group 68">
            <a:extLst>
              <a:ext uri="{FF2B5EF4-FFF2-40B4-BE49-F238E27FC236}">
                <a16:creationId xmlns:a16="http://schemas.microsoft.com/office/drawing/2014/main" id="{39145FAE-5B8C-4945-8369-42A941842265}"/>
              </a:ext>
            </a:extLst>
          </xdr:cNvPr>
          <xdr:cNvGrpSpPr/>
        </xdr:nvGrpSpPr>
        <xdr:grpSpPr>
          <a:xfrm>
            <a:off x="14862804" y="1323243"/>
            <a:ext cx="1814400" cy="878400"/>
            <a:chOff x="7343774" y="1457326"/>
            <a:chExt cx="2028825" cy="1009650"/>
          </a:xfrm>
        </xdr:grpSpPr>
        <xdr:sp macro="" textlink="Working!M24">
          <xdr:nvSpPr>
            <xdr:cNvPr id="70" name="Rectangle: Rounded Corners 69">
              <a:extLst>
                <a:ext uri="{FF2B5EF4-FFF2-40B4-BE49-F238E27FC236}">
                  <a16:creationId xmlns:a16="http://schemas.microsoft.com/office/drawing/2014/main" id="{21D4B08A-3D5F-985F-40E1-C5CDA0BFB75B}"/>
                </a:ext>
              </a:extLst>
            </xdr:cNvPr>
            <xdr:cNvSpPr/>
          </xdr:nvSpPr>
          <xdr:spPr>
            <a:xfrm>
              <a:off x="7343774" y="1457326"/>
              <a:ext cx="2028825" cy="1009650"/>
            </a:xfrm>
            <a:prstGeom prst="roundRect">
              <a:avLst/>
            </a:prstGeom>
            <a:solidFill>
              <a:schemeClr val="tx1"/>
            </a:solidFill>
            <a:ln w="57150">
              <a:solidFill>
                <a:schemeClr val="tx1"/>
              </a:solidFill>
            </a:ln>
            <a:effectLst>
              <a:glow rad="63500">
                <a:srgbClr val="0070C0">
                  <a:alpha val="40000"/>
                </a:srgb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0" i="0" u="none" strike="noStrike">
                <a:solidFill>
                  <a:schemeClr val="accent5">
                    <a:lumMod val="60000"/>
                    <a:lumOff val="40000"/>
                  </a:schemeClr>
                </a:solidFill>
                <a:latin typeface="Calibri"/>
                <a:ea typeface="Calibri"/>
                <a:cs typeface="Calibri"/>
              </a:endParaRPr>
            </a:p>
            <a:p>
              <a:pPr algn="ctr"/>
              <a:fld id="{54538BA7-6FA7-4A30-A42A-0DFE5C7683E9}" type="TxLink">
                <a:rPr lang="en-US" sz="2000" b="0" i="0" u="none" strike="noStrike">
                  <a:solidFill>
                    <a:schemeClr val="accent5">
                      <a:lumMod val="60000"/>
                      <a:lumOff val="40000"/>
                    </a:schemeClr>
                  </a:solidFill>
                  <a:latin typeface="Calibri"/>
                  <a:ea typeface="Calibri"/>
                  <a:cs typeface="Calibri"/>
                </a:rPr>
                <a:pPr algn="ctr"/>
                <a:t> $36,146 </a:t>
              </a:fld>
              <a:endParaRPr lang="en-US" sz="4400">
                <a:solidFill>
                  <a:schemeClr val="accent5">
                    <a:lumMod val="60000"/>
                    <a:lumOff val="40000"/>
                  </a:schemeClr>
                </a:solidFill>
              </a:endParaRPr>
            </a:p>
          </xdr:txBody>
        </xdr:sp>
        <xdr:sp macro="" textlink="">
          <xdr:nvSpPr>
            <xdr:cNvPr id="71" name="TextBox 70">
              <a:extLst>
                <a:ext uri="{FF2B5EF4-FFF2-40B4-BE49-F238E27FC236}">
                  <a16:creationId xmlns:a16="http://schemas.microsoft.com/office/drawing/2014/main" id="{13F35492-B0EF-D003-7063-AB6F11EC32F4}"/>
                </a:ext>
              </a:extLst>
            </xdr:cNvPr>
            <xdr:cNvSpPr txBox="1"/>
          </xdr:nvSpPr>
          <xdr:spPr>
            <a:xfrm>
              <a:off x="7391400" y="1590675"/>
              <a:ext cx="1933575" cy="380999"/>
            </a:xfrm>
            <a:prstGeom prst="rect">
              <a:avLst/>
            </a:prstGeom>
            <a:no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400" b="1">
                  <a:solidFill>
                    <a:schemeClr val="bg1"/>
                  </a:solidFill>
                </a:rPr>
                <a:t>Total Watch Sales</a:t>
              </a:r>
            </a:p>
            <a:p>
              <a:pPr algn="ctr"/>
              <a:endParaRPr lang="en-SG" sz="1100">
                <a:solidFill>
                  <a:schemeClr val="bg1"/>
                </a:solidFill>
              </a:endParaRPr>
            </a:p>
          </xdr:txBody>
        </xdr:sp>
      </xdr:grpSp>
      <xdr:grpSp>
        <xdr:nvGrpSpPr>
          <xdr:cNvPr id="72" name="Group 71">
            <a:extLst>
              <a:ext uri="{FF2B5EF4-FFF2-40B4-BE49-F238E27FC236}">
                <a16:creationId xmlns:a16="http://schemas.microsoft.com/office/drawing/2014/main" id="{A1694DC4-090D-4A95-8990-A9797355E4E7}"/>
              </a:ext>
            </a:extLst>
          </xdr:cNvPr>
          <xdr:cNvGrpSpPr/>
        </xdr:nvGrpSpPr>
        <xdr:grpSpPr>
          <a:xfrm>
            <a:off x="16945246" y="1323243"/>
            <a:ext cx="1814400" cy="878400"/>
            <a:chOff x="7334968" y="1457326"/>
            <a:chExt cx="2037631" cy="1009650"/>
          </a:xfrm>
        </xdr:grpSpPr>
        <xdr:sp macro="" textlink="Working!M20">
          <xdr:nvSpPr>
            <xdr:cNvPr id="73" name="Rectangle: Rounded Corners 72">
              <a:extLst>
                <a:ext uri="{FF2B5EF4-FFF2-40B4-BE49-F238E27FC236}">
                  <a16:creationId xmlns:a16="http://schemas.microsoft.com/office/drawing/2014/main" id="{C2F5A4AF-1872-0830-8BC7-D11F921042FE}"/>
                </a:ext>
              </a:extLst>
            </xdr:cNvPr>
            <xdr:cNvSpPr/>
          </xdr:nvSpPr>
          <xdr:spPr>
            <a:xfrm>
              <a:off x="7343774" y="1457326"/>
              <a:ext cx="2028825" cy="1009650"/>
            </a:xfrm>
            <a:prstGeom prst="roundRect">
              <a:avLst/>
            </a:prstGeom>
            <a:solidFill>
              <a:schemeClr val="tx1"/>
            </a:solidFill>
            <a:ln w="57150">
              <a:solidFill>
                <a:schemeClr val="tx1"/>
              </a:solidFill>
            </a:ln>
            <a:effectLst>
              <a:glow rad="63500">
                <a:srgbClr val="0070C0">
                  <a:alpha val="40000"/>
                </a:srgb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0" i="0" u="none" strike="noStrike">
                <a:solidFill>
                  <a:schemeClr val="accent5">
                    <a:lumMod val="60000"/>
                    <a:lumOff val="40000"/>
                  </a:schemeClr>
                </a:solidFill>
                <a:latin typeface="Calibri"/>
                <a:ea typeface="Calibri"/>
                <a:cs typeface="Calibri"/>
              </a:endParaRPr>
            </a:p>
            <a:p>
              <a:pPr algn="ctr"/>
              <a:fld id="{4E07F6DC-521E-4E28-8069-E28250A2DAFB}" type="TxLink">
                <a:rPr lang="en-US" sz="2000" b="0" i="0" u="none" strike="noStrike">
                  <a:solidFill>
                    <a:schemeClr val="accent5">
                      <a:lumMod val="60000"/>
                      <a:lumOff val="40000"/>
                    </a:schemeClr>
                  </a:solidFill>
                  <a:latin typeface="Calibri"/>
                  <a:ea typeface="Calibri"/>
                  <a:cs typeface="Calibri"/>
                </a:rPr>
                <a:pPr algn="ctr"/>
                <a:t> $109,872 </a:t>
              </a:fld>
              <a:endParaRPr lang="en-US" sz="4400">
                <a:solidFill>
                  <a:schemeClr val="accent5">
                    <a:lumMod val="60000"/>
                    <a:lumOff val="40000"/>
                  </a:schemeClr>
                </a:solidFill>
              </a:endParaRPr>
            </a:p>
          </xdr:txBody>
        </xdr:sp>
        <xdr:sp macro="" textlink="">
          <xdr:nvSpPr>
            <xdr:cNvPr id="74" name="TextBox 73">
              <a:extLst>
                <a:ext uri="{FF2B5EF4-FFF2-40B4-BE49-F238E27FC236}">
                  <a16:creationId xmlns:a16="http://schemas.microsoft.com/office/drawing/2014/main" id="{BD42C7EB-13B1-CCF9-F7B4-A3B4D7D1DFCD}"/>
                </a:ext>
              </a:extLst>
            </xdr:cNvPr>
            <xdr:cNvSpPr txBox="1"/>
          </xdr:nvSpPr>
          <xdr:spPr>
            <a:xfrm>
              <a:off x="7334968" y="1590675"/>
              <a:ext cx="2033966" cy="380999"/>
            </a:xfrm>
            <a:prstGeom prst="rect">
              <a:avLst/>
            </a:prstGeom>
            <a:no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400" b="1">
                  <a:solidFill>
                    <a:schemeClr val="bg1"/>
                  </a:solidFill>
                </a:rPr>
                <a:t>Total Apple MM Sales</a:t>
              </a:r>
            </a:p>
            <a:p>
              <a:pPr algn="ctr"/>
              <a:endParaRPr lang="en-SG" sz="1100">
                <a:solidFill>
                  <a:schemeClr val="bg1"/>
                </a:solidFill>
              </a:endParaRPr>
            </a:p>
          </xdr:txBody>
        </xdr:sp>
      </xdr:grpSp>
    </xdr:grpSp>
    <xdr:clientData/>
  </xdr:twoCellAnchor>
  <xdr:twoCellAnchor>
    <xdr:from>
      <xdr:col>2</xdr:col>
      <xdr:colOff>216478</xdr:colOff>
      <xdr:row>6</xdr:row>
      <xdr:rowOff>141143</xdr:rowOff>
    </xdr:from>
    <xdr:to>
      <xdr:col>13</xdr:col>
      <xdr:colOff>106507</xdr:colOff>
      <xdr:row>12</xdr:row>
      <xdr:rowOff>25112</xdr:rowOff>
    </xdr:to>
    <xdr:grpSp>
      <xdr:nvGrpSpPr>
        <xdr:cNvPr id="7" name="Group 6">
          <a:extLst>
            <a:ext uri="{FF2B5EF4-FFF2-40B4-BE49-F238E27FC236}">
              <a16:creationId xmlns:a16="http://schemas.microsoft.com/office/drawing/2014/main" id="{A656E234-F66B-D1A8-A454-4332060A8D65}"/>
            </a:ext>
          </a:extLst>
        </xdr:cNvPr>
        <xdr:cNvGrpSpPr/>
      </xdr:nvGrpSpPr>
      <xdr:grpSpPr>
        <a:xfrm>
          <a:off x="1435678" y="1284143"/>
          <a:ext cx="6595629" cy="1026969"/>
          <a:chOff x="1416628" y="1284143"/>
          <a:chExt cx="6595629" cy="1026969"/>
        </a:xfrm>
      </xdr:grpSpPr>
      <xdr:grpSp>
        <xdr:nvGrpSpPr>
          <xdr:cNvPr id="79" name="Group 78">
            <a:extLst>
              <a:ext uri="{FF2B5EF4-FFF2-40B4-BE49-F238E27FC236}">
                <a16:creationId xmlns:a16="http://schemas.microsoft.com/office/drawing/2014/main" id="{578360F7-81BA-9C30-522B-EBC610DD7EDC}"/>
              </a:ext>
            </a:extLst>
          </xdr:cNvPr>
          <xdr:cNvGrpSpPr/>
        </xdr:nvGrpSpPr>
        <xdr:grpSpPr>
          <a:xfrm>
            <a:off x="1416628" y="1284143"/>
            <a:ext cx="3039340" cy="1009650"/>
            <a:chOff x="9594273" y="112568"/>
            <a:chExt cx="3022022" cy="1009650"/>
          </a:xfrm>
        </xdr:grpSpPr>
        <xdr:sp macro="" textlink="Working!M25">
          <xdr:nvSpPr>
            <xdr:cNvPr id="77" name="Rectangle: Rounded Corners 76">
              <a:extLst>
                <a:ext uri="{FF2B5EF4-FFF2-40B4-BE49-F238E27FC236}">
                  <a16:creationId xmlns:a16="http://schemas.microsoft.com/office/drawing/2014/main" id="{F8BD5B40-F1BD-3F52-A37B-29E0521EA50E}"/>
                </a:ext>
              </a:extLst>
            </xdr:cNvPr>
            <xdr:cNvSpPr/>
          </xdr:nvSpPr>
          <xdr:spPr>
            <a:xfrm>
              <a:off x="9594273" y="112568"/>
              <a:ext cx="3022022" cy="1009650"/>
            </a:xfrm>
            <a:prstGeom prst="roundRect">
              <a:avLst/>
            </a:prstGeom>
            <a:solidFill>
              <a:schemeClr val="tx1"/>
            </a:solidFill>
            <a:ln w="57150">
              <a:solidFill>
                <a:schemeClr val="tx1"/>
              </a:solidFill>
            </a:ln>
            <a:effectLst>
              <a:glow rad="63500">
                <a:srgbClr val="0070C0">
                  <a:alpha val="40000"/>
                </a:srgb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0" i="0" u="none" strike="noStrike">
                <a:solidFill>
                  <a:srgbClr val="C00000"/>
                </a:solidFill>
                <a:latin typeface="Calibri"/>
                <a:ea typeface="Calibri"/>
                <a:cs typeface="Calibri"/>
              </a:endParaRPr>
            </a:p>
            <a:p>
              <a:pPr algn="ctr"/>
              <a:fld id="{96D29BC6-7981-4398-99AB-3FA02039EC02}" type="TxLink">
                <a:rPr lang="en-US" sz="2400" b="0" i="0" u="none" strike="noStrike">
                  <a:solidFill>
                    <a:srgbClr val="C00000"/>
                  </a:solidFill>
                  <a:latin typeface="Calibri"/>
                  <a:ea typeface="Calibri"/>
                  <a:cs typeface="Calibri"/>
                </a:rPr>
                <a:pPr algn="ctr"/>
                <a:t> $808,727 </a:t>
              </a:fld>
              <a:endParaRPr lang="en-US" sz="8800">
                <a:solidFill>
                  <a:srgbClr val="C00000"/>
                </a:solidFill>
              </a:endParaRPr>
            </a:p>
          </xdr:txBody>
        </xdr:sp>
        <xdr:sp macro="" textlink="">
          <xdr:nvSpPr>
            <xdr:cNvPr id="78" name="TextBox 77">
              <a:extLst>
                <a:ext uri="{FF2B5EF4-FFF2-40B4-BE49-F238E27FC236}">
                  <a16:creationId xmlns:a16="http://schemas.microsoft.com/office/drawing/2014/main" id="{1394E45D-38C9-296E-79A4-2CAA15372637}"/>
                </a:ext>
              </a:extLst>
            </xdr:cNvPr>
            <xdr:cNvSpPr txBox="1"/>
          </xdr:nvSpPr>
          <xdr:spPr>
            <a:xfrm>
              <a:off x="9682532" y="245917"/>
              <a:ext cx="2880143" cy="380999"/>
            </a:xfrm>
            <a:prstGeom prst="rect">
              <a:avLst/>
            </a:prstGeom>
            <a:no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2000" b="1">
                  <a:solidFill>
                    <a:schemeClr val="accent4">
                      <a:lumMod val="40000"/>
                      <a:lumOff val="60000"/>
                    </a:schemeClr>
                  </a:solidFill>
                </a:rPr>
                <a:t>Grand</a:t>
              </a:r>
              <a:r>
                <a:rPr lang="en-SG" sz="2000" b="1" baseline="0">
                  <a:solidFill>
                    <a:schemeClr val="accent4">
                      <a:lumMod val="40000"/>
                      <a:lumOff val="60000"/>
                    </a:schemeClr>
                  </a:solidFill>
                </a:rPr>
                <a:t> </a:t>
              </a:r>
              <a:r>
                <a:rPr lang="en-SG" sz="2000" b="1">
                  <a:solidFill>
                    <a:schemeClr val="accent4">
                      <a:lumMod val="40000"/>
                      <a:lumOff val="60000"/>
                    </a:schemeClr>
                  </a:solidFill>
                </a:rPr>
                <a:t>Total</a:t>
              </a:r>
              <a:r>
                <a:rPr lang="en-SG" sz="2000" b="1" baseline="0">
                  <a:solidFill>
                    <a:schemeClr val="accent4">
                      <a:lumMod val="40000"/>
                      <a:lumOff val="60000"/>
                    </a:schemeClr>
                  </a:solidFill>
                </a:rPr>
                <a:t> </a:t>
              </a:r>
              <a:r>
                <a:rPr lang="en-SG" sz="2000" b="1">
                  <a:solidFill>
                    <a:schemeClr val="accent4">
                      <a:lumMod val="40000"/>
                      <a:lumOff val="60000"/>
                    </a:schemeClr>
                  </a:solidFill>
                </a:rPr>
                <a:t>Sales Amt</a:t>
              </a:r>
            </a:p>
            <a:p>
              <a:pPr algn="ctr"/>
              <a:endParaRPr lang="en-SG" sz="1200">
                <a:solidFill>
                  <a:schemeClr val="bg1"/>
                </a:solidFill>
              </a:endParaRPr>
            </a:p>
          </xdr:txBody>
        </xdr:sp>
      </xdr:grpSp>
      <xdr:grpSp>
        <xdr:nvGrpSpPr>
          <xdr:cNvPr id="85" name="Group 84">
            <a:extLst>
              <a:ext uri="{FF2B5EF4-FFF2-40B4-BE49-F238E27FC236}">
                <a16:creationId xmlns:a16="http://schemas.microsoft.com/office/drawing/2014/main" id="{457587CA-D8E4-4462-A0BD-E4B8AD2949E7}"/>
              </a:ext>
            </a:extLst>
          </xdr:cNvPr>
          <xdr:cNvGrpSpPr/>
        </xdr:nvGrpSpPr>
        <xdr:grpSpPr>
          <a:xfrm>
            <a:off x="4972916" y="1301462"/>
            <a:ext cx="3039341" cy="1009650"/>
            <a:chOff x="9594273" y="112568"/>
            <a:chExt cx="3022022" cy="1009650"/>
          </a:xfrm>
        </xdr:grpSpPr>
        <xdr:sp macro="" textlink="Working!M16">
          <xdr:nvSpPr>
            <xdr:cNvPr id="86" name="Rectangle: Rounded Corners 85">
              <a:extLst>
                <a:ext uri="{FF2B5EF4-FFF2-40B4-BE49-F238E27FC236}">
                  <a16:creationId xmlns:a16="http://schemas.microsoft.com/office/drawing/2014/main" id="{103296D7-00BF-C3D4-11FD-AE86A1AB1618}"/>
                </a:ext>
              </a:extLst>
            </xdr:cNvPr>
            <xdr:cNvSpPr/>
          </xdr:nvSpPr>
          <xdr:spPr>
            <a:xfrm>
              <a:off x="9594273" y="112568"/>
              <a:ext cx="3022022" cy="1009650"/>
            </a:xfrm>
            <a:prstGeom prst="roundRect">
              <a:avLst/>
            </a:prstGeom>
            <a:solidFill>
              <a:schemeClr val="tx1"/>
            </a:solidFill>
            <a:ln w="57150">
              <a:solidFill>
                <a:schemeClr val="tx1"/>
              </a:solidFill>
            </a:ln>
            <a:effectLst>
              <a:glow rad="63500">
                <a:srgbClr val="0070C0">
                  <a:alpha val="40000"/>
                </a:srgb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0" i="0" u="none" strike="noStrike">
                <a:solidFill>
                  <a:srgbClr val="FF0000"/>
                </a:solidFill>
                <a:latin typeface="Calibri"/>
                <a:ea typeface="Calibri"/>
                <a:cs typeface="Calibri"/>
              </a:endParaRPr>
            </a:p>
            <a:p>
              <a:pPr algn="ctr"/>
              <a:fld id="{953097EA-B326-4B5E-BE91-598EC21DF0A4}" type="TxLink">
                <a:rPr lang="en-US" sz="2400" b="0" i="0" u="none" strike="noStrike">
                  <a:solidFill>
                    <a:srgbClr val="FF0000"/>
                  </a:solidFill>
                  <a:latin typeface="Calibri"/>
                  <a:ea typeface="Calibri"/>
                  <a:cs typeface="Calibri"/>
                </a:rPr>
                <a:pPr algn="ctr"/>
                <a:t>1614</a:t>
              </a:fld>
              <a:endParaRPr lang="en-US" sz="23900">
                <a:solidFill>
                  <a:srgbClr val="C00000"/>
                </a:solidFill>
              </a:endParaRPr>
            </a:p>
          </xdr:txBody>
        </xdr:sp>
        <xdr:sp macro="" textlink="">
          <xdr:nvSpPr>
            <xdr:cNvPr id="87" name="TextBox 86">
              <a:extLst>
                <a:ext uri="{FF2B5EF4-FFF2-40B4-BE49-F238E27FC236}">
                  <a16:creationId xmlns:a16="http://schemas.microsoft.com/office/drawing/2014/main" id="{7CDA718D-7793-0F0B-AF47-828C1C086A20}"/>
                </a:ext>
              </a:extLst>
            </xdr:cNvPr>
            <xdr:cNvSpPr txBox="1"/>
          </xdr:nvSpPr>
          <xdr:spPr>
            <a:xfrm>
              <a:off x="9682532" y="245917"/>
              <a:ext cx="2880143" cy="380999"/>
            </a:xfrm>
            <a:prstGeom prst="rect">
              <a:avLst/>
            </a:prstGeom>
            <a:no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2000" b="1">
                  <a:solidFill>
                    <a:schemeClr val="accent4">
                      <a:lumMod val="40000"/>
                      <a:lumOff val="60000"/>
                    </a:schemeClr>
                  </a:solidFill>
                </a:rPr>
                <a:t>Grand</a:t>
              </a:r>
              <a:r>
                <a:rPr lang="en-SG" sz="2000" b="1" baseline="0">
                  <a:solidFill>
                    <a:schemeClr val="accent4">
                      <a:lumMod val="40000"/>
                      <a:lumOff val="60000"/>
                    </a:schemeClr>
                  </a:solidFill>
                </a:rPr>
                <a:t> </a:t>
              </a:r>
              <a:r>
                <a:rPr lang="en-SG" sz="2000" b="1">
                  <a:solidFill>
                    <a:schemeClr val="accent4">
                      <a:lumMod val="40000"/>
                      <a:lumOff val="60000"/>
                    </a:schemeClr>
                  </a:solidFill>
                </a:rPr>
                <a:t>Total</a:t>
              </a:r>
              <a:r>
                <a:rPr lang="en-SG" sz="2000" b="1" baseline="0">
                  <a:solidFill>
                    <a:schemeClr val="accent4">
                      <a:lumMod val="40000"/>
                      <a:lumOff val="60000"/>
                    </a:schemeClr>
                  </a:solidFill>
                </a:rPr>
                <a:t> </a:t>
              </a:r>
              <a:r>
                <a:rPr lang="en-SG" sz="2000" b="1">
                  <a:solidFill>
                    <a:schemeClr val="accent4">
                      <a:lumMod val="40000"/>
                      <a:lumOff val="60000"/>
                    </a:schemeClr>
                  </a:solidFill>
                </a:rPr>
                <a:t>Units</a:t>
              </a:r>
              <a:r>
                <a:rPr lang="en-SG" sz="2000" b="1" baseline="0">
                  <a:solidFill>
                    <a:schemeClr val="accent4">
                      <a:lumMod val="40000"/>
                      <a:lumOff val="60000"/>
                    </a:schemeClr>
                  </a:solidFill>
                </a:rPr>
                <a:t> Sold</a:t>
              </a:r>
              <a:endParaRPr lang="en-SG" sz="2000" b="1">
                <a:solidFill>
                  <a:schemeClr val="accent4">
                    <a:lumMod val="40000"/>
                    <a:lumOff val="60000"/>
                  </a:schemeClr>
                </a:solidFill>
              </a:endParaRPr>
            </a:p>
            <a:p>
              <a:pPr algn="ctr"/>
              <a:endParaRPr lang="en-SG" sz="1200">
                <a:solidFill>
                  <a:schemeClr val="bg1"/>
                </a:solidFill>
              </a:endParaRPr>
            </a:p>
          </xdr:txBody>
        </xdr:sp>
      </xdr:grpSp>
    </xdr:grpSp>
    <xdr:clientData/>
  </xdr:twoCellAnchor>
  <xdr:twoCellAnchor>
    <xdr:from>
      <xdr:col>2</xdr:col>
      <xdr:colOff>180975</xdr:colOff>
      <xdr:row>0</xdr:row>
      <xdr:rowOff>123825</xdr:rowOff>
    </xdr:from>
    <xdr:to>
      <xdr:col>17</xdr:col>
      <xdr:colOff>600075</xdr:colOff>
      <xdr:row>5</xdr:row>
      <xdr:rowOff>180975</xdr:rowOff>
    </xdr:to>
    <xdr:sp macro="" textlink="">
      <xdr:nvSpPr>
        <xdr:cNvPr id="56" name="Rectangle: Rounded Corners 55">
          <a:extLst>
            <a:ext uri="{FF2B5EF4-FFF2-40B4-BE49-F238E27FC236}">
              <a16:creationId xmlns:a16="http://schemas.microsoft.com/office/drawing/2014/main" id="{CCF0F30D-E3E2-6EAD-3C00-570ED5C1DBFD}"/>
            </a:ext>
          </a:extLst>
        </xdr:cNvPr>
        <xdr:cNvSpPr/>
      </xdr:nvSpPr>
      <xdr:spPr>
        <a:xfrm>
          <a:off x="1400175" y="123825"/>
          <a:ext cx="9848850" cy="1009650"/>
        </a:xfrm>
        <a:prstGeom prst="roundRect">
          <a:avLst/>
        </a:prstGeom>
        <a:solidFill>
          <a:schemeClr val="tx1"/>
        </a:solidFill>
        <a:ln w="5715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rgbClr val="C00000"/>
              </a:solidFill>
              <a:latin typeface="Calibri"/>
              <a:ea typeface="Calibri"/>
              <a:cs typeface="Calibri"/>
            </a:rPr>
            <a:t>  </a:t>
          </a:r>
        </a:p>
      </xdr:txBody>
    </xdr:sp>
    <xdr:clientData/>
  </xdr:twoCellAnchor>
  <xdr:twoCellAnchor>
    <xdr:from>
      <xdr:col>10</xdr:col>
      <xdr:colOff>447676</xdr:colOff>
      <xdr:row>35</xdr:row>
      <xdr:rowOff>95251</xdr:rowOff>
    </xdr:from>
    <xdr:to>
      <xdr:col>18</xdr:col>
      <xdr:colOff>161925</xdr:colOff>
      <xdr:row>52</xdr:row>
      <xdr:rowOff>123825</xdr:rowOff>
    </xdr:to>
    <xdr:graphicFrame macro="">
      <xdr:nvGraphicFramePr>
        <xdr:cNvPr id="9" name="Chart 8">
          <a:extLst>
            <a:ext uri="{FF2B5EF4-FFF2-40B4-BE49-F238E27FC236}">
              <a16:creationId xmlns:a16="http://schemas.microsoft.com/office/drawing/2014/main" id="{161EEEAC-1345-4CB8-868A-19D4C54F1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6</xdr:col>
      <xdr:colOff>285750</xdr:colOff>
      <xdr:row>1</xdr:row>
      <xdr:rowOff>97924</xdr:rowOff>
    </xdr:from>
    <xdr:ext cx="12477750" cy="718466"/>
    <xdr:sp macro="" textlink="">
      <xdr:nvSpPr>
        <xdr:cNvPr id="25" name="Rectangle 24">
          <a:extLst>
            <a:ext uri="{FF2B5EF4-FFF2-40B4-BE49-F238E27FC236}">
              <a16:creationId xmlns:a16="http://schemas.microsoft.com/office/drawing/2014/main" id="{426FA0F2-A00E-3E09-981B-240E2D633C5B}"/>
            </a:ext>
          </a:extLst>
        </xdr:cNvPr>
        <xdr:cNvSpPr/>
      </xdr:nvSpPr>
      <xdr:spPr>
        <a:xfrm>
          <a:off x="3943350" y="288424"/>
          <a:ext cx="12477750" cy="718466"/>
        </a:xfrm>
        <a:prstGeom prst="rect">
          <a:avLst/>
        </a:prstGeom>
        <a:noFill/>
        <a:effectLst>
          <a:glow rad="101600">
            <a:schemeClr val="accent1">
              <a:satMod val="175000"/>
              <a:alpha val="40000"/>
            </a:schemeClr>
          </a:glow>
        </a:effectLst>
      </xdr:spPr>
      <xdr:txBody>
        <a:bodyPr wrap="square" lIns="91440" tIns="45720" rIns="91440" bIns="45720" anchor="t">
          <a:spAutoFit/>
        </a:bodyPr>
        <a:lstStyle/>
        <a:p>
          <a:pPr algn="ctr"/>
          <a:r>
            <a:rPr lang="en-SG" sz="4000" b="1" cap="none" spc="50">
              <a:ln w="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innerShdw blurRad="63500" dist="50800" dir="13500000">
                  <a:srgbClr val="000000">
                    <a:alpha val="50000"/>
                  </a:srgbClr>
                </a:innerShdw>
              </a:effectLst>
            </a:rPr>
            <a:t> APPLE</a:t>
          </a:r>
          <a:r>
            <a:rPr lang="en-SG" sz="4000" b="1" cap="none" spc="50" baseline="0">
              <a:ln w="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innerShdw blurRad="63500" dist="50800" dir="13500000">
                  <a:srgbClr val="000000">
                    <a:alpha val="50000"/>
                  </a:srgbClr>
                </a:innerShdw>
              </a:effectLst>
            </a:rPr>
            <a:t> SALES PERFORMANCE DASHBOARD (Jan 2024)</a:t>
          </a:r>
          <a:endParaRPr lang="en-SG" sz="4000" b="1" cap="none" spc="50">
            <a:ln w="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innerShdw blurRad="63500" dist="50800" dir="13500000">
                <a:srgbClr val="000000">
                  <a:alpha val="50000"/>
                </a:srgbClr>
              </a:innerShdw>
            </a:effectLst>
          </a:endParaRPr>
        </a:p>
      </xdr:txBody>
    </xdr:sp>
    <xdr:clientData/>
  </xdr:oneCellAnchor>
  <xdr:twoCellAnchor editAs="oneCell">
    <xdr:from>
      <xdr:col>27</xdr:col>
      <xdr:colOff>419100</xdr:colOff>
      <xdr:row>0</xdr:row>
      <xdr:rowOff>152401</xdr:rowOff>
    </xdr:from>
    <xdr:to>
      <xdr:col>29</xdr:col>
      <xdr:colOff>209549</xdr:colOff>
      <xdr:row>6</xdr:row>
      <xdr:rowOff>13809</xdr:rowOff>
    </xdr:to>
    <xdr:pic>
      <xdr:nvPicPr>
        <xdr:cNvPr id="89" name="Picture 88">
          <a:extLst>
            <a:ext uri="{FF2B5EF4-FFF2-40B4-BE49-F238E27FC236}">
              <a16:creationId xmlns:a16="http://schemas.microsoft.com/office/drawing/2014/main" id="{7223C245-3A6D-E602-5368-244D87C0DA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7164050" y="152401"/>
          <a:ext cx="1009649" cy="1004408"/>
        </a:xfrm>
        <a:prstGeom prst="rect">
          <a:avLst/>
        </a:prstGeom>
      </xdr:spPr>
    </xdr:pic>
    <xdr:clientData/>
  </xdr:twoCellAnchor>
  <xdr:twoCellAnchor editAs="oneCell">
    <xdr:from>
      <xdr:col>3</xdr:col>
      <xdr:colOff>466725</xdr:colOff>
      <xdr:row>1</xdr:row>
      <xdr:rowOff>1</xdr:rowOff>
    </xdr:from>
    <xdr:to>
      <xdr:col>5</xdr:col>
      <xdr:colOff>257174</xdr:colOff>
      <xdr:row>6</xdr:row>
      <xdr:rowOff>51909</xdr:rowOff>
    </xdr:to>
    <xdr:pic>
      <xdr:nvPicPr>
        <xdr:cNvPr id="2" name="Picture 1">
          <a:extLst>
            <a:ext uri="{FF2B5EF4-FFF2-40B4-BE49-F238E27FC236}">
              <a16:creationId xmlns:a16="http://schemas.microsoft.com/office/drawing/2014/main" id="{EF565B0B-86A3-45F0-948F-31792525735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295525" y="190501"/>
          <a:ext cx="1009649" cy="100440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J Chan" refreshedDate="45333.907233796293" createdVersion="8" refreshedVersion="8" minRefreshableVersion="3" recordCount="50" xr:uid="{A135E17E-B03E-415C-88A1-8A8CBA58F4E7}">
  <cacheSource type="worksheet">
    <worksheetSource ref="O3:T53" sheet="Normalized Data"/>
  </cacheSource>
  <cacheFields count="6">
    <cacheField name="Outlet" numFmtId="0">
      <sharedItems count="10">
        <s v="NEX"/>
        <s v="CW"/>
        <s v="NP"/>
        <s v="WP"/>
        <s v="SP"/>
        <s v="COM"/>
        <s v="HM"/>
        <s v="SM"/>
        <s v="SK"/>
        <s v="HL"/>
      </sharedItems>
    </cacheField>
    <cacheField name="Jan-23" numFmtId="0">
      <sharedItems containsSemiMixedTypes="0" containsString="0" containsNumber="1" containsInteger="1" minValue="0" maxValue="227"/>
    </cacheField>
    <cacheField name="Jan-24" numFmtId="0">
      <sharedItems containsSemiMixedTypes="0" containsString="0" containsNumber="1" containsInteger="1" minValue="0" maxValue="172"/>
    </cacheField>
    <cacheField name="Pro" numFmtId="0">
      <sharedItems containsSemiMixedTypes="0" containsString="0" containsNumber="1" containsInteger="1" minValue="0" maxValue="242"/>
    </cacheField>
    <cacheField name="Var" numFmtId="0">
      <sharedItems containsSemiMixedTypes="0" containsString="0" containsNumber="1" containsInteger="1" minValue="-84" maxValue="38"/>
    </cacheField>
    <cacheField name="Category" numFmtId="0">
      <sharedItems count="5">
        <s v="iPhone"/>
        <s v="iPad"/>
        <s v="Mac"/>
        <s v="Watch"/>
        <s v="Apple MM"/>
      </sharedItems>
    </cacheField>
  </cacheFields>
  <extLst>
    <ext xmlns:x14="http://schemas.microsoft.com/office/spreadsheetml/2009/9/main" uri="{725AE2AE-9491-48be-B2B4-4EB974FC3084}">
      <x14:pivotCacheDefinition pivotCacheId="18544355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J Chan" refreshedDate="45333.978608796293" createdVersion="8" refreshedVersion="8" minRefreshableVersion="3" recordCount="50" xr:uid="{01BA4563-0B1E-4A57-86A5-8F96B33241D9}">
  <cacheSource type="worksheet">
    <worksheetSource name="TableQty4"/>
  </cacheSource>
  <cacheFields count="10">
    <cacheField name="Outlet" numFmtId="0">
      <sharedItems count="10">
        <s v="NEX"/>
        <s v="CW"/>
        <s v="NP"/>
        <s v="WP"/>
        <s v="SP"/>
        <s v="COM"/>
        <s v="HM"/>
        <s v="SM"/>
        <s v="SK"/>
        <s v="HL"/>
      </sharedItems>
    </cacheField>
    <cacheField name="Jan-23" numFmtId="0">
      <sharedItems containsSemiMixedTypes="0" containsString="0" containsNumber="1" containsInteger="1" minValue="0" maxValue="227"/>
    </cacheField>
    <cacheField name="Jan-24" numFmtId="0">
      <sharedItems containsSemiMixedTypes="0" containsString="0" containsNumber="1" containsInteger="1" minValue="0" maxValue="172"/>
    </cacheField>
    <cacheField name="Pro" numFmtId="0">
      <sharedItems containsSemiMixedTypes="0" containsString="0" containsNumber="1" containsInteger="1" minValue="0" maxValue="242" count="27">
        <n v="76"/>
        <n v="32"/>
        <n v="28"/>
        <n v="18"/>
        <n v="140"/>
        <n v="70"/>
        <n v="30"/>
        <n v="10"/>
        <n v="16"/>
        <n v="230"/>
        <n v="66"/>
        <n v="61"/>
        <n v="242"/>
        <n v="20"/>
        <n v="3"/>
        <n v="4"/>
        <n v="73"/>
        <n v="37"/>
        <n v="128"/>
        <n v="0"/>
        <n v="69"/>
        <n v="8"/>
        <n v="1"/>
        <n v="6"/>
        <n v="44"/>
        <n v="38"/>
        <n v="14"/>
      </sharedItems>
    </cacheField>
    <cacheField name="Var" numFmtId="0">
      <sharedItems containsSemiMixedTypes="0" containsString="0" containsNumber="1" containsInteger="1" minValue="-84" maxValue="38"/>
    </cacheField>
    <cacheField name="S_Jan-23" numFmtId="164">
      <sharedItems containsSemiMixedTypes="0" containsString="0" containsNumber="1" containsInteger="1" minValue="0" maxValue="132781"/>
    </cacheField>
    <cacheField name="S_Jan-24" numFmtId="164">
      <sharedItems containsSemiMixedTypes="0" containsString="0" containsNumber="1" containsInteger="1" minValue="0" maxValue="88639"/>
    </cacheField>
    <cacheField name="S_Pro" numFmtId="164">
      <sharedItems containsSemiMixedTypes="0" containsString="0" containsNumber="1" containsInteger="1" minValue="0" maxValue="124901"/>
    </cacheField>
    <cacheField name="S_Var" numFmtId="165">
      <sharedItems containsSemiMixedTypes="0" containsString="0" containsNumber="1" containsInteger="1" minValue="-7880" maxValue="41654"/>
    </cacheField>
    <cacheField name="Category" numFmtId="0">
      <sharedItems count="5">
        <s v="iPhone"/>
        <s v="iPad"/>
        <s v="Mac"/>
        <s v="Watch"/>
        <s v="Apple MM"/>
      </sharedItems>
    </cacheField>
  </cacheFields>
  <extLst>
    <ext xmlns:x14="http://schemas.microsoft.com/office/spreadsheetml/2009/9/main" uri="{725AE2AE-9491-48be-B2B4-4EB974FC3084}">
      <x14:pivotCacheDefinition pivotCacheId="2051467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84"/>
    <n v="54"/>
    <n v="76"/>
    <n v="-84"/>
    <x v="0"/>
  </r>
  <r>
    <x v="0"/>
    <n v="35"/>
    <n v="23"/>
    <n v="32"/>
    <n v="-3"/>
    <x v="1"/>
  </r>
  <r>
    <x v="0"/>
    <n v="12"/>
    <n v="20"/>
    <n v="28"/>
    <n v="16"/>
    <x v="2"/>
  </r>
  <r>
    <x v="0"/>
    <n v="26"/>
    <n v="13"/>
    <n v="18"/>
    <n v="-8"/>
    <x v="3"/>
  </r>
  <r>
    <x v="0"/>
    <n v="143"/>
    <n v="99"/>
    <n v="140"/>
    <n v="-3"/>
    <x v="4"/>
  </r>
  <r>
    <x v="1"/>
    <n v="60"/>
    <n v="50"/>
    <n v="70"/>
    <n v="10"/>
    <x v="0"/>
  </r>
  <r>
    <x v="1"/>
    <n v="31"/>
    <n v="21"/>
    <n v="30"/>
    <n v="-1"/>
    <x v="1"/>
  </r>
  <r>
    <x v="1"/>
    <n v="4"/>
    <n v="7"/>
    <n v="10"/>
    <n v="6"/>
    <x v="2"/>
  </r>
  <r>
    <x v="1"/>
    <n v="26"/>
    <n v="11"/>
    <n v="16"/>
    <n v="-10"/>
    <x v="3"/>
  </r>
  <r>
    <x v="1"/>
    <n v="218"/>
    <n v="163"/>
    <n v="230"/>
    <n v="12"/>
    <x v="4"/>
  </r>
  <r>
    <x v="2"/>
    <n v="44"/>
    <n v="47"/>
    <n v="66"/>
    <n v="22"/>
    <x v="0"/>
  </r>
  <r>
    <x v="2"/>
    <n v="24"/>
    <n v="43"/>
    <n v="61"/>
    <n v="37"/>
    <x v="1"/>
  </r>
  <r>
    <x v="2"/>
    <n v="5"/>
    <n v="11"/>
    <n v="16"/>
    <n v="11"/>
    <x v="2"/>
  </r>
  <r>
    <x v="2"/>
    <n v="25"/>
    <n v="11"/>
    <n v="16"/>
    <n v="-9"/>
    <x v="3"/>
  </r>
  <r>
    <x v="2"/>
    <n v="227"/>
    <n v="172"/>
    <n v="242"/>
    <n v="15"/>
    <x v="4"/>
  </r>
  <r>
    <x v="3"/>
    <n v="19"/>
    <n v="14"/>
    <n v="20"/>
    <n v="1"/>
    <x v="0"/>
  </r>
  <r>
    <x v="3"/>
    <n v="13"/>
    <n v="7"/>
    <n v="10"/>
    <n v="-3"/>
    <x v="1"/>
  </r>
  <r>
    <x v="3"/>
    <n v="1"/>
    <n v="2"/>
    <n v="3"/>
    <n v="2"/>
    <x v="2"/>
  </r>
  <r>
    <x v="3"/>
    <n v="12"/>
    <n v="3"/>
    <n v="4"/>
    <n v="-8"/>
    <x v="3"/>
  </r>
  <r>
    <x v="3"/>
    <n v="83"/>
    <n v="52"/>
    <n v="73"/>
    <n v="-10"/>
    <x v="4"/>
  </r>
  <r>
    <x v="4"/>
    <n v="38"/>
    <n v="26"/>
    <n v="37"/>
    <n v="-1"/>
    <x v="0"/>
  </r>
  <r>
    <x v="4"/>
    <n v="13"/>
    <n v="2"/>
    <n v="3"/>
    <n v="-10"/>
    <x v="1"/>
  </r>
  <r>
    <x v="4"/>
    <n v="0"/>
    <n v="2"/>
    <n v="3"/>
    <n v="3"/>
    <x v="2"/>
  </r>
  <r>
    <x v="4"/>
    <n v="8"/>
    <n v="2"/>
    <n v="3"/>
    <n v="-5"/>
    <x v="3"/>
  </r>
  <r>
    <x v="4"/>
    <n v="126"/>
    <n v="91"/>
    <n v="128"/>
    <n v="2"/>
    <x v="4"/>
  </r>
  <r>
    <x v="5"/>
    <n v="4"/>
    <n v="7"/>
    <n v="10"/>
    <n v="6"/>
    <x v="0"/>
  </r>
  <r>
    <x v="5"/>
    <n v="8"/>
    <n v="2"/>
    <n v="3"/>
    <n v="-5"/>
    <x v="1"/>
  </r>
  <r>
    <x v="5"/>
    <n v="0"/>
    <n v="0"/>
    <n v="0"/>
    <n v="0"/>
    <x v="2"/>
  </r>
  <r>
    <x v="5"/>
    <n v="2"/>
    <n v="0"/>
    <n v="0"/>
    <n v="-2"/>
    <x v="3"/>
  </r>
  <r>
    <x v="5"/>
    <n v="64"/>
    <n v="49"/>
    <n v="69"/>
    <n v="5"/>
    <x v="4"/>
  </r>
  <r>
    <x v="6"/>
    <n v="13"/>
    <n v="6"/>
    <n v="8"/>
    <n v="-5"/>
    <x v="0"/>
  </r>
  <r>
    <x v="6"/>
    <n v="5"/>
    <n v="1"/>
    <n v="1"/>
    <n v="-4"/>
    <x v="1"/>
  </r>
  <r>
    <x v="6"/>
    <n v="0"/>
    <n v="0"/>
    <n v="0"/>
    <n v="0"/>
    <x v="2"/>
  </r>
  <r>
    <x v="6"/>
    <n v="8"/>
    <n v="13"/>
    <n v="18"/>
    <n v="10"/>
    <x v="3"/>
  </r>
  <r>
    <x v="6"/>
    <n v="37"/>
    <n v="47"/>
    <n v="66"/>
    <n v="29"/>
    <x v="4"/>
  </r>
  <r>
    <x v="7"/>
    <n v="2"/>
    <n v="4"/>
    <n v="6"/>
    <n v="4"/>
    <x v="0"/>
  </r>
  <r>
    <x v="7"/>
    <n v="1"/>
    <n v="0"/>
    <n v="0"/>
    <n v="-1"/>
    <x v="1"/>
  </r>
  <r>
    <x v="7"/>
    <n v="0"/>
    <n v="0"/>
    <n v="0"/>
    <n v="0"/>
    <x v="2"/>
  </r>
  <r>
    <x v="7"/>
    <n v="3"/>
    <n v="0"/>
    <n v="0"/>
    <n v="-3"/>
    <x v="3"/>
  </r>
  <r>
    <x v="7"/>
    <n v="46"/>
    <n v="31"/>
    <n v="44"/>
    <n v="-2"/>
    <x v="4"/>
  </r>
  <r>
    <x v="8"/>
    <n v="0"/>
    <n v="0"/>
    <n v="0"/>
    <n v="0"/>
    <x v="0"/>
  </r>
  <r>
    <x v="8"/>
    <n v="0"/>
    <n v="0"/>
    <n v="0"/>
    <n v="0"/>
    <x v="1"/>
  </r>
  <r>
    <x v="8"/>
    <n v="0"/>
    <n v="0"/>
    <n v="0"/>
    <n v="0"/>
    <x v="2"/>
  </r>
  <r>
    <x v="8"/>
    <n v="0"/>
    <n v="1"/>
    <n v="1"/>
    <n v="1"/>
    <x v="3"/>
  </r>
  <r>
    <x v="8"/>
    <n v="0"/>
    <n v="27"/>
    <n v="38"/>
    <n v="38"/>
    <x v="4"/>
  </r>
  <r>
    <x v="9"/>
    <n v="2"/>
    <n v="1"/>
    <n v="1"/>
    <n v="-1"/>
    <x v="0"/>
  </r>
  <r>
    <x v="9"/>
    <n v="0"/>
    <n v="0"/>
    <n v="0"/>
    <n v="0"/>
    <x v="1"/>
  </r>
  <r>
    <x v="9"/>
    <n v="0"/>
    <n v="0"/>
    <n v="0"/>
    <n v="0"/>
    <x v="2"/>
  </r>
  <r>
    <x v="9"/>
    <n v="3"/>
    <n v="0"/>
    <n v="0"/>
    <n v="-3"/>
    <x v="3"/>
  </r>
  <r>
    <x v="9"/>
    <n v="15"/>
    <n v="10"/>
    <n v="14"/>
    <n v="-1"/>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84"/>
    <n v="54"/>
    <x v="0"/>
    <n v="-84"/>
    <n v="132781"/>
    <n v="88639"/>
    <n v="124901"/>
    <n v="-7880"/>
    <x v="0"/>
  </r>
  <r>
    <x v="0"/>
    <n v="35"/>
    <n v="23"/>
    <x v="1"/>
    <n v="-3"/>
    <n v="26377"/>
    <n v="15291"/>
    <n v="21546"/>
    <n v="-4831"/>
    <x v="1"/>
  </r>
  <r>
    <x v="0"/>
    <n v="12"/>
    <n v="20"/>
    <x v="2"/>
    <n v="16"/>
    <n v="19733"/>
    <n v="23668"/>
    <n v="33350"/>
    <n v="13617"/>
    <x v="2"/>
  </r>
  <r>
    <x v="0"/>
    <n v="26"/>
    <n v="13"/>
    <x v="3"/>
    <n v="-8"/>
    <n v="11361"/>
    <n v="7491"/>
    <n v="10555"/>
    <n v="-806"/>
    <x v="3"/>
  </r>
  <r>
    <x v="0"/>
    <n v="143"/>
    <n v="99"/>
    <x v="4"/>
    <n v="-3"/>
    <n v="16637"/>
    <n v="9799"/>
    <n v="13808"/>
    <n v="-2829"/>
    <x v="4"/>
  </r>
  <r>
    <x v="1"/>
    <n v="60"/>
    <n v="50"/>
    <x v="5"/>
    <n v="10"/>
    <n v="102232"/>
    <n v="80459"/>
    <n v="113374"/>
    <n v="11142"/>
    <x v="0"/>
  </r>
  <r>
    <x v="1"/>
    <n v="31"/>
    <n v="21"/>
    <x v="6"/>
    <n v="-1"/>
    <n v="22411"/>
    <n v="13297"/>
    <n v="18737"/>
    <n v="-3674"/>
    <x v="1"/>
  </r>
  <r>
    <x v="1"/>
    <n v="4"/>
    <n v="7"/>
    <x v="7"/>
    <n v="6"/>
    <n v="6392"/>
    <n v="8340"/>
    <n v="11752"/>
    <n v="5360"/>
    <x v="2"/>
  </r>
  <r>
    <x v="1"/>
    <n v="26"/>
    <n v="11"/>
    <x v="8"/>
    <n v="-10"/>
    <n v="12593"/>
    <n v="5055"/>
    <n v="7123"/>
    <n v="-5470"/>
    <x v="3"/>
  </r>
  <r>
    <x v="1"/>
    <n v="218"/>
    <n v="163"/>
    <x v="9"/>
    <n v="12"/>
    <n v="23856"/>
    <n v="17947"/>
    <n v="25289"/>
    <n v="1433"/>
    <x v="4"/>
  </r>
  <r>
    <x v="2"/>
    <n v="44"/>
    <n v="47"/>
    <x v="10"/>
    <n v="22"/>
    <n v="73028"/>
    <n v="81387"/>
    <n v="114682"/>
    <n v="41654"/>
    <x v="0"/>
  </r>
  <r>
    <x v="2"/>
    <n v="24"/>
    <n v="43"/>
    <x v="11"/>
    <n v="37"/>
    <n v="17816"/>
    <n v="28139"/>
    <n v="39650"/>
    <n v="21834"/>
    <x v="1"/>
  </r>
  <r>
    <x v="2"/>
    <n v="5"/>
    <n v="11"/>
    <x v="8"/>
    <n v="11"/>
    <n v="8891"/>
    <n v="19804"/>
    <n v="27906"/>
    <n v="19015"/>
    <x v="2"/>
  </r>
  <r>
    <x v="2"/>
    <n v="25"/>
    <n v="11"/>
    <x v="8"/>
    <n v="-9"/>
    <n v="11192"/>
    <n v="6517"/>
    <n v="9184"/>
    <n v="-2008"/>
    <x v="3"/>
  </r>
  <r>
    <x v="2"/>
    <n v="227"/>
    <n v="172"/>
    <x v="12"/>
    <n v="15"/>
    <n v="24449"/>
    <n v="19550"/>
    <n v="27548"/>
    <n v="3099"/>
    <x v="4"/>
  </r>
  <r>
    <x v="3"/>
    <n v="19"/>
    <n v="14"/>
    <x v="13"/>
    <n v="1"/>
    <n v="29552"/>
    <n v="23763"/>
    <n v="33485"/>
    <n v="3933"/>
    <x v="0"/>
  </r>
  <r>
    <x v="3"/>
    <n v="13"/>
    <n v="7"/>
    <x v="7"/>
    <n v="-3"/>
    <n v="10666"/>
    <n v="3800"/>
    <n v="5355"/>
    <n v="-5311"/>
    <x v="1"/>
  </r>
  <r>
    <x v="3"/>
    <n v="1"/>
    <n v="2"/>
    <x v="14"/>
    <n v="2"/>
    <n v="1587"/>
    <n v="2055"/>
    <n v="2896"/>
    <n v="1309"/>
    <x v="2"/>
  </r>
  <r>
    <x v="3"/>
    <n v="12"/>
    <n v="3"/>
    <x v="15"/>
    <n v="-8"/>
    <n v="4304"/>
    <n v="1903"/>
    <n v="2681"/>
    <n v="-1623"/>
    <x v="3"/>
  </r>
  <r>
    <x v="3"/>
    <n v="83"/>
    <n v="52"/>
    <x v="16"/>
    <n v="-10"/>
    <n v="8580"/>
    <n v="6409"/>
    <n v="9031"/>
    <n v="451"/>
    <x v="4"/>
  </r>
  <r>
    <x v="4"/>
    <n v="38"/>
    <n v="26"/>
    <x v="17"/>
    <n v="-1"/>
    <n v="61627"/>
    <n v="44068"/>
    <n v="62096"/>
    <n v="469"/>
    <x v="0"/>
  </r>
  <r>
    <x v="4"/>
    <n v="13"/>
    <n v="2"/>
    <x v="14"/>
    <n v="-10"/>
    <n v="8981"/>
    <n v="1249"/>
    <n v="1759"/>
    <n v="-7222"/>
    <x v="1"/>
  </r>
  <r>
    <x v="4"/>
    <n v="0"/>
    <n v="2"/>
    <x v="14"/>
    <n v="3"/>
    <n v="0"/>
    <n v="3608"/>
    <n v="5084"/>
    <n v="5084"/>
    <x v="2"/>
  </r>
  <r>
    <x v="4"/>
    <n v="8"/>
    <n v="2"/>
    <x v="14"/>
    <n v="-5"/>
    <n v="2922"/>
    <n v="889"/>
    <n v="1253"/>
    <n v="-1669"/>
    <x v="3"/>
  </r>
  <r>
    <x v="4"/>
    <n v="126"/>
    <n v="91"/>
    <x v="18"/>
    <n v="2"/>
    <n v="11786"/>
    <n v="8947"/>
    <n v="12608"/>
    <n v="822"/>
    <x v="4"/>
  </r>
  <r>
    <x v="5"/>
    <n v="4"/>
    <n v="7"/>
    <x v="7"/>
    <n v="6"/>
    <n v="7229"/>
    <n v="12279"/>
    <n v="17302"/>
    <n v="10073"/>
    <x v="0"/>
  </r>
  <r>
    <x v="5"/>
    <n v="8"/>
    <n v="2"/>
    <x v="14"/>
    <n v="-5"/>
    <n v="5569"/>
    <n v="999"/>
    <n v="1408"/>
    <n v="-4161"/>
    <x v="1"/>
  </r>
  <r>
    <x v="5"/>
    <n v="0"/>
    <n v="0"/>
    <x v="19"/>
    <n v="0"/>
    <n v="0"/>
    <n v="0"/>
    <n v="0"/>
    <n v="0"/>
    <x v="2"/>
  </r>
  <r>
    <x v="5"/>
    <n v="2"/>
    <n v="0"/>
    <x v="19"/>
    <n v="-2"/>
    <n v="554"/>
    <n v="0"/>
    <n v="0"/>
    <n v="-554"/>
    <x v="3"/>
  </r>
  <r>
    <x v="5"/>
    <n v="64"/>
    <n v="49"/>
    <x v="20"/>
    <n v="5"/>
    <n v="4156"/>
    <n v="4914"/>
    <n v="6924"/>
    <n v="2768"/>
    <x v="4"/>
  </r>
  <r>
    <x v="6"/>
    <n v="13"/>
    <n v="6"/>
    <x v="21"/>
    <n v="-5"/>
    <n v="17216"/>
    <n v="9371"/>
    <n v="13204"/>
    <n v="-4012"/>
    <x v="0"/>
  </r>
  <r>
    <x v="6"/>
    <n v="5"/>
    <n v="1"/>
    <x v="22"/>
    <n v="-4"/>
    <n v="2420"/>
    <n v="533"/>
    <n v="751"/>
    <n v="-1669"/>
    <x v="1"/>
  </r>
  <r>
    <x v="6"/>
    <n v="0"/>
    <n v="0"/>
    <x v="19"/>
    <n v="0"/>
    <n v="0"/>
    <n v="0"/>
    <n v="0"/>
    <n v="0"/>
    <x v="2"/>
  </r>
  <r>
    <x v="6"/>
    <n v="8"/>
    <n v="13"/>
    <x v="3"/>
    <n v="10"/>
    <n v="2361"/>
    <n v="3214"/>
    <n v="4528"/>
    <n v="2167"/>
    <x v="3"/>
  </r>
  <r>
    <x v="6"/>
    <n v="37"/>
    <n v="47"/>
    <x v="10"/>
    <n v="29"/>
    <n v="4159"/>
    <n v="4142"/>
    <n v="5837"/>
    <n v="1678"/>
    <x v="4"/>
  </r>
  <r>
    <x v="7"/>
    <n v="2"/>
    <n v="4"/>
    <x v="23"/>
    <n v="4"/>
    <n v="3081"/>
    <n v="7763"/>
    <n v="10939"/>
    <n v="7858"/>
    <x v="0"/>
  </r>
  <r>
    <x v="7"/>
    <n v="1"/>
    <n v="0"/>
    <x v="19"/>
    <n v="-1"/>
    <n v="447"/>
    <n v="0"/>
    <n v="0"/>
    <n v="-447"/>
    <x v="1"/>
  </r>
  <r>
    <x v="7"/>
    <n v="0"/>
    <n v="0"/>
    <x v="19"/>
    <n v="0"/>
    <n v="0"/>
    <n v="0"/>
    <n v="0"/>
    <n v="0"/>
    <x v="2"/>
  </r>
  <r>
    <x v="7"/>
    <n v="3"/>
    <n v="0"/>
    <x v="19"/>
    <n v="-3"/>
    <n v="984"/>
    <n v="0"/>
    <n v="0"/>
    <n v="-984"/>
    <x v="3"/>
  </r>
  <r>
    <x v="7"/>
    <n v="46"/>
    <n v="31"/>
    <x v="24"/>
    <n v="-2"/>
    <n v="5674"/>
    <n v="2262"/>
    <n v="3188"/>
    <n v="-2486"/>
    <x v="4"/>
  </r>
  <r>
    <x v="8"/>
    <n v="0"/>
    <n v="0"/>
    <x v="19"/>
    <n v="0"/>
    <n v="0"/>
    <n v="0"/>
    <n v="0"/>
    <n v="0"/>
    <x v="0"/>
  </r>
  <r>
    <x v="8"/>
    <n v="0"/>
    <n v="0"/>
    <x v="19"/>
    <n v="0"/>
    <n v="0"/>
    <n v="0"/>
    <n v="0"/>
    <n v="0"/>
    <x v="1"/>
  </r>
  <r>
    <x v="8"/>
    <n v="0"/>
    <n v="0"/>
    <x v="19"/>
    <n v="0"/>
    <n v="0"/>
    <n v="0"/>
    <n v="0"/>
    <n v="0"/>
    <x v="2"/>
  </r>
  <r>
    <x v="8"/>
    <n v="0"/>
    <n v="1"/>
    <x v="22"/>
    <n v="1"/>
    <n v="0"/>
    <n v="583"/>
    <n v="822"/>
    <n v="822"/>
    <x v="3"/>
  </r>
  <r>
    <x v="8"/>
    <n v="0"/>
    <n v="27"/>
    <x v="25"/>
    <n v="38"/>
    <n v="0"/>
    <n v="2652"/>
    <n v="3737"/>
    <n v="3737"/>
    <x v="4"/>
  </r>
  <r>
    <x v="9"/>
    <n v="2"/>
    <n v="1"/>
    <x v="22"/>
    <n v="-1"/>
    <n v="2950"/>
    <n v="1797"/>
    <n v="2532"/>
    <n v="-418"/>
    <x v="0"/>
  </r>
  <r>
    <x v="9"/>
    <n v="0"/>
    <n v="0"/>
    <x v="19"/>
    <n v="0"/>
    <n v="0"/>
    <n v="0"/>
    <n v="0"/>
    <n v="0"/>
    <x v="1"/>
  </r>
  <r>
    <x v="9"/>
    <n v="0"/>
    <n v="0"/>
    <x v="19"/>
    <n v="0"/>
    <n v="0"/>
    <n v="0"/>
    <n v="0"/>
    <n v="0"/>
    <x v="2"/>
  </r>
  <r>
    <x v="9"/>
    <n v="3"/>
    <n v="0"/>
    <x v="19"/>
    <n v="-3"/>
    <n v="1490"/>
    <n v="0"/>
    <n v="0"/>
    <n v="-1490"/>
    <x v="3"/>
  </r>
  <r>
    <x v="9"/>
    <n v="15"/>
    <n v="10"/>
    <x v="26"/>
    <n v="-1"/>
    <n v="1095"/>
    <n v="1350"/>
    <n v="1902"/>
    <n v="80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916F9-0667-42E3-99BD-555492AE5AD3}"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O3:AR14" firstHeaderRow="0" firstDataRow="1" firstDataCol="1"/>
  <pivotFields count="6">
    <pivotField axis="axisRow" showAll="0">
      <items count="11">
        <item n="A" x="5"/>
        <item n="B" h="1" x="1"/>
        <item n="C" h="1" x="9"/>
        <item n="D" h="1" x="6"/>
        <item n="E" h="1" x="0"/>
        <item n="F" h="1" x="2"/>
        <item n="G" h="1" x="8"/>
        <item n="H" h="1" x="7"/>
        <item n="I" h="1" x="4"/>
        <item n="J" h="1" x="3"/>
        <item t="default"/>
      </items>
    </pivotField>
    <pivotField dataField="1" showAll="0"/>
    <pivotField dataField="1" showAll="0"/>
    <pivotField dataField="1" showAll="0"/>
    <pivotField showAll="0"/>
    <pivotField axis="axisRow" showAll="0">
      <items count="6">
        <item x="4"/>
        <item x="1"/>
        <item x="0"/>
        <item x="2"/>
        <item x="3"/>
        <item t="default"/>
      </items>
    </pivotField>
  </pivotFields>
  <rowFields count="2">
    <field x="5"/>
    <field x="0"/>
  </rowFields>
  <rowItems count="11">
    <i>
      <x/>
    </i>
    <i r="1">
      <x/>
    </i>
    <i>
      <x v="1"/>
    </i>
    <i r="1">
      <x/>
    </i>
    <i>
      <x v="2"/>
    </i>
    <i r="1">
      <x/>
    </i>
    <i>
      <x v="3"/>
    </i>
    <i r="1">
      <x/>
    </i>
    <i>
      <x v="4"/>
    </i>
    <i r="1">
      <x/>
    </i>
    <i t="grand">
      <x/>
    </i>
  </rowItems>
  <colFields count="1">
    <field x="-2"/>
  </colFields>
  <colItems count="3">
    <i>
      <x/>
    </i>
    <i i="1">
      <x v="1"/>
    </i>
    <i i="2">
      <x v="2"/>
    </i>
  </colItems>
  <dataFields count="3">
    <dataField name="Sum of Jan-23" fld="1" baseField="0" baseItem="0"/>
    <dataField name="Sum of Jan-24" fld="2" baseField="0" baseItem="0"/>
    <dataField name="Sum of Pr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E98002-53A3-4263-8E9D-6D613BEC9030}" name="PivotTable4"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A95:B106" firstHeaderRow="1" firstDataRow="2" firstDataCol="1"/>
  <pivotFields count="10">
    <pivotField axis="axisRow" showAll="0">
      <items count="11">
        <item n="A" x="5"/>
        <item n="B" x="1"/>
        <item n="C" x="9"/>
        <item n="D" x="6"/>
        <item n="E" x="0"/>
        <item n="F" x="2"/>
        <item n="G" x="8"/>
        <item n="H" x="7"/>
        <item n="I" x="4"/>
        <item n="J" x="3"/>
        <item t="default"/>
      </items>
    </pivotField>
    <pivotField showAll="0"/>
    <pivotField showAll="0"/>
    <pivotField showAll="0"/>
    <pivotField showAll="0"/>
    <pivotField numFmtId="164" showAll="0"/>
    <pivotField numFmtId="164" showAll="0"/>
    <pivotField dataField="1" numFmtId="164" showAll="0"/>
    <pivotField numFmtId="165" showAll="0"/>
    <pivotField axis="axisCol" showAll="0" sortType="ascending">
      <items count="6">
        <item h="1" x="4"/>
        <item h="1" x="1"/>
        <item h="1" x="0"/>
        <item h="1" x="2"/>
        <item x="3"/>
        <item t="default"/>
      </items>
    </pivotField>
  </pivotFields>
  <rowFields count="1">
    <field x="0"/>
  </rowFields>
  <rowItems count="10">
    <i>
      <x/>
    </i>
    <i>
      <x v="1"/>
    </i>
    <i>
      <x v="2"/>
    </i>
    <i>
      <x v="3"/>
    </i>
    <i>
      <x v="4"/>
    </i>
    <i>
      <x v="5"/>
    </i>
    <i>
      <x v="6"/>
    </i>
    <i>
      <x v="7"/>
    </i>
    <i>
      <x v="8"/>
    </i>
    <i>
      <x v="9"/>
    </i>
  </rowItems>
  <colFields count="1">
    <field x="9"/>
  </colFields>
  <colItems count="1">
    <i>
      <x v="4"/>
    </i>
  </colItems>
  <dataFields count="1">
    <dataField name="Sum of S_Pro" fld="7" baseField="0" baseItem="0"/>
  </dataFields>
  <formats count="21">
    <format dxfId="215">
      <pivotArea type="all" dataOnly="0" outline="0" fieldPosition="0"/>
    </format>
    <format dxfId="214">
      <pivotArea outline="0" collapsedLevelsAreSubtotals="1" fieldPosition="0"/>
    </format>
    <format dxfId="213">
      <pivotArea type="origin" dataOnly="0" labelOnly="1" outline="0" fieldPosition="0"/>
    </format>
    <format dxfId="212">
      <pivotArea field="9" type="button" dataOnly="0" labelOnly="1" outline="0" axis="axisCol" fieldPosition="0"/>
    </format>
    <format dxfId="211">
      <pivotArea field="0" type="button" dataOnly="0" labelOnly="1" outline="0" axis="axisRow" fieldPosition="0"/>
    </format>
    <format dxfId="210">
      <pivotArea dataOnly="0" labelOnly="1" fieldPosition="0">
        <references count="1">
          <reference field="0" count="0"/>
        </references>
      </pivotArea>
    </format>
    <format dxfId="209">
      <pivotArea dataOnly="0" labelOnly="1" fieldPosition="0">
        <references count="1">
          <reference field="9" count="0"/>
        </references>
      </pivotArea>
    </format>
    <format dxfId="208">
      <pivotArea type="all" dataOnly="0" outline="0" fieldPosition="0"/>
    </format>
    <format dxfId="207">
      <pivotArea outline="0" collapsedLevelsAreSubtotals="1" fieldPosition="0"/>
    </format>
    <format dxfId="206">
      <pivotArea type="origin" dataOnly="0" labelOnly="1" outline="0" fieldPosition="0"/>
    </format>
    <format dxfId="205">
      <pivotArea field="9" type="button" dataOnly="0" labelOnly="1" outline="0" axis="axisCol" fieldPosition="0"/>
    </format>
    <format dxfId="204">
      <pivotArea field="0" type="button" dataOnly="0" labelOnly="1" outline="0" axis="axisRow" fieldPosition="0"/>
    </format>
    <format dxfId="203">
      <pivotArea dataOnly="0" labelOnly="1" fieldPosition="0">
        <references count="1">
          <reference field="0" count="0"/>
        </references>
      </pivotArea>
    </format>
    <format dxfId="202">
      <pivotArea dataOnly="0" labelOnly="1" fieldPosition="0">
        <references count="1">
          <reference field="9" count="0"/>
        </references>
      </pivotArea>
    </format>
    <format dxfId="201">
      <pivotArea type="all" dataOnly="0" outline="0" fieldPosition="0"/>
    </format>
    <format dxfId="200">
      <pivotArea outline="0" collapsedLevelsAreSubtotals="1" fieldPosition="0"/>
    </format>
    <format dxfId="199">
      <pivotArea type="origin" dataOnly="0" labelOnly="1" outline="0" fieldPosition="0"/>
    </format>
    <format dxfId="198">
      <pivotArea field="9" type="button" dataOnly="0" labelOnly="1" outline="0" axis="axisCol" fieldPosition="0"/>
    </format>
    <format dxfId="197">
      <pivotArea field="0" type="button" dataOnly="0" labelOnly="1" outline="0" axis="axisRow" fieldPosition="0"/>
    </format>
    <format dxfId="196">
      <pivotArea dataOnly="0" labelOnly="1" fieldPosition="0">
        <references count="1">
          <reference field="0" count="0"/>
        </references>
      </pivotArea>
    </format>
    <format dxfId="195">
      <pivotArea dataOnly="0" labelOnly="1" fieldPosition="0">
        <references count="1">
          <reference field="9" count="0"/>
        </references>
      </pivotArea>
    </format>
  </formats>
  <chartFormats count="18">
    <chartFormat chart="32" format="0" series="1">
      <pivotArea type="data" outline="0" fieldPosition="0">
        <references count="2">
          <reference field="4294967294" count="1" selected="0">
            <x v="0"/>
          </reference>
          <reference field="9" count="1" selected="0">
            <x v="0"/>
          </reference>
        </references>
      </pivotArea>
    </chartFormat>
    <chartFormat chart="32" format="1" series="1">
      <pivotArea type="data" outline="0" fieldPosition="0">
        <references count="2">
          <reference field="4294967294" count="1" selected="0">
            <x v="0"/>
          </reference>
          <reference field="9" count="1" selected="0">
            <x v="1"/>
          </reference>
        </references>
      </pivotArea>
    </chartFormat>
    <chartFormat chart="32" format="2" series="1">
      <pivotArea type="data" outline="0" fieldPosition="0">
        <references count="2">
          <reference field="4294967294" count="1" selected="0">
            <x v="0"/>
          </reference>
          <reference field="9" count="1" selected="0">
            <x v="2"/>
          </reference>
        </references>
      </pivotArea>
    </chartFormat>
    <chartFormat chart="32" format="3" series="1">
      <pivotArea type="data" outline="0" fieldPosition="0">
        <references count="2">
          <reference field="4294967294" count="1" selected="0">
            <x v="0"/>
          </reference>
          <reference field="9" count="1" selected="0">
            <x v="3"/>
          </reference>
        </references>
      </pivotArea>
    </chartFormat>
    <chartFormat chart="32" format="4" series="1">
      <pivotArea type="data" outline="0" fieldPosition="0">
        <references count="2">
          <reference field="4294967294" count="1" selected="0">
            <x v="0"/>
          </reference>
          <reference field="9" count="1" selected="0">
            <x v="4"/>
          </reference>
        </references>
      </pivotArea>
    </chartFormat>
    <chartFormat chart="32" format="5" series="1">
      <pivotArea type="data" outline="0" fieldPosition="0">
        <references count="1">
          <reference field="4294967294" count="1" selected="0">
            <x v="0"/>
          </reference>
        </references>
      </pivotArea>
    </chartFormat>
    <chartFormat chart="36" format="11" series="1">
      <pivotArea type="data" outline="0" fieldPosition="0">
        <references count="2">
          <reference field="4294967294" count="1" selected="0">
            <x v="0"/>
          </reference>
          <reference field="9" count="1" selected="0">
            <x v="0"/>
          </reference>
        </references>
      </pivotArea>
    </chartFormat>
    <chartFormat chart="36" format="12" series="1">
      <pivotArea type="data" outline="0" fieldPosition="0">
        <references count="2">
          <reference field="4294967294" count="1" selected="0">
            <x v="0"/>
          </reference>
          <reference field="9" count="1" selected="0">
            <x v="1"/>
          </reference>
        </references>
      </pivotArea>
    </chartFormat>
    <chartFormat chart="36" format="13" series="1">
      <pivotArea type="data" outline="0" fieldPosition="0">
        <references count="2">
          <reference field="4294967294" count="1" selected="0">
            <x v="0"/>
          </reference>
          <reference field="9" count="1" selected="0">
            <x v="2"/>
          </reference>
        </references>
      </pivotArea>
    </chartFormat>
    <chartFormat chart="36" format="14" series="1">
      <pivotArea type="data" outline="0" fieldPosition="0">
        <references count="2">
          <reference field="4294967294" count="1" selected="0">
            <x v="0"/>
          </reference>
          <reference field="9" count="1" selected="0">
            <x v="3"/>
          </reference>
        </references>
      </pivotArea>
    </chartFormat>
    <chartFormat chart="36" format="15" series="1">
      <pivotArea type="data" outline="0" fieldPosition="0">
        <references count="2">
          <reference field="4294967294" count="1" selected="0">
            <x v="0"/>
          </reference>
          <reference field="9" count="1" selected="0">
            <x v="4"/>
          </reference>
        </references>
      </pivotArea>
    </chartFormat>
    <chartFormat chart="36" format="16" series="1">
      <pivotArea type="data" outline="0" fieldPosition="0">
        <references count="1">
          <reference field="4294967294" count="1" selected="0">
            <x v="0"/>
          </reference>
        </references>
      </pivotArea>
    </chartFormat>
    <chartFormat chart="36" format="17">
      <pivotArea type="data" outline="0" fieldPosition="0">
        <references count="2">
          <reference field="4294967294" count="1" selected="0">
            <x v="0"/>
          </reference>
          <reference field="0" count="1" selected="0">
            <x v="0"/>
          </reference>
        </references>
      </pivotArea>
    </chartFormat>
    <chartFormat chart="36" format="18">
      <pivotArea type="data" outline="0" fieldPosition="0">
        <references count="2">
          <reference field="4294967294" count="1" selected="0">
            <x v="0"/>
          </reference>
          <reference field="0" count="1" selected="0">
            <x v="1"/>
          </reference>
        </references>
      </pivotArea>
    </chartFormat>
    <chartFormat chart="39" format="1"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1C633F-13F4-41C5-BEC2-2F23AEDA7B8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B16" firstHeaderRow="1" firstDataRow="1" firstDataCol="1"/>
  <pivotFields count="10">
    <pivotField showAll="0">
      <items count="11">
        <item x="5"/>
        <item h="1" x="1"/>
        <item h="1" x="9"/>
        <item h="1" x="6"/>
        <item h="1" x="0"/>
        <item h="1" x="2"/>
        <item h="1" x="8"/>
        <item h="1" x="7"/>
        <item h="1" x="4"/>
        <item h="1" x="3"/>
        <item t="default"/>
      </items>
    </pivotField>
    <pivotField showAll="0"/>
    <pivotField showAll="0"/>
    <pivotField dataField="1" showAll="0">
      <items count="28">
        <item x="19"/>
        <item x="22"/>
        <item x="14"/>
        <item x="15"/>
        <item x="23"/>
        <item x="21"/>
        <item x="7"/>
        <item x="26"/>
        <item x="8"/>
        <item x="3"/>
        <item x="13"/>
        <item x="2"/>
        <item x="6"/>
        <item x="1"/>
        <item x="17"/>
        <item x="25"/>
        <item x="24"/>
        <item x="11"/>
        <item x="10"/>
        <item x="20"/>
        <item x="5"/>
        <item x="16"/>
        <item x="0"/>
        <item x="18"/>
        <item x="4"/>
        <item x="9"/>
        <item x="12"/>
        <item t="default"/>
      </items>
    </pivotField>
    <pivotField showAll="0"/>
    <pivotField numFmtId="164" showAll="0"/>
    <pivotField numFmtId="164" showAll="0"/>
    <pivotField numFmtId="164" showAll="0"/>
    <pivotField numFmtId="165" showAll="0"/>
    <pivotField axis="axisRow" showAll="0">
      <items count="6">
        <item x="4"/>
        <item x="1"/>
        <item x="0"/>
        <item x="2"/>
        <item x="3"/>
        <item t="default"/>
      </items>
    </pivotField>
  </pivotFields>
  <rowFields count="1">
    <field x="9"/>
  </rowFields>
  <rowItems count="6">
    <i>
      <x/>
    </i>
    <i>
      <x v="1"/>
    </i>
    <i>
      <x v="2"/>
    </i>
    <i>
      <x v="3"/>
    </i>
    <i>
      <x v="4"/>
    </i>
    <i t="grand">
      <x/>
    </i>
  </rowItems>
  <colItems count="1">
    <i/>
  </colItems>
  <dataFields count="1">
    <dataField name="Sum of Pro" fld="3" baseField="0" baseItem="0"/>
  </dataFields>
  <formats count="18">
    <format dxfId="233">
      <pivotArea type="all" dataOnly="0" outline="0" fieldPosition="0"/>
    </format>
    <format dxfId="232">
      <pivotArea outline="0" collapsedLevelsAreSubtotals="1" fieldPosition="0"/>
    </format>
    <format dxfId="231">
      <pivotArea field="9" type="button" dataOnly="0" labelOnly="1" outline="0" axis="axisRow" fieldPosition="0"/>
    </format>
    <format dxfId="230">
      <pivotArea dataOnly="0" labelOnly="1" fieldPosition="0">
        <references count="1">
          <reference field="9" count="0"/>
        </references>
      </pivotArea>
    </format>
    <format dxfId="229">
      <pivotArea dataOnly="0" labelOnly="1" grandRow="1" outline="0" fieldPosition="0"/>
    </format>
    <format dxfId="228">
      <pivotArea dataOnly="0" labelOnly="1" outline="0" axis="axisValues" fieldPosition="0"/>
    </format>
    <format dxfId="227">
      <pivotArea type="all" dataOnly="0" outline="0" fieldPosition="0"/>
    </format>
    <format dxfId="226">
      <pivotArea outline="0" collapsedLevelsAreSubtotals="1" fieldPosition="0"/>
    </format>
    <format dxfId="225">
      <pivotArea field="9" type="button" dataOnly="0" labelOnly="1" outline="0" axis="axisRow" fieldPosition="0"/>
    </format>
    <format dxfId="224">
      <pivotArea dataOnly="0" labelOnly="1" fieldPosition="0">
        <references count="1">
          <reference field="9" count="0"/>
        </references>
      </pivotArea>
    </format>
    <format dxfId="223">
      <pivotArea dataOnly="0" labelOnly="1" grandRow="1" outline="0" fieldPosition="0"/>
    </format>
    <format dxfId="222">
      <pivotArea dataOnly="0" labelOnly="1" outline="0" axis="axisValues" fieldPosition="0"/>
    </format>
    <format dxfId="221">
      <pivotArea type="all" dataOnly="0" outline="0" fieldPosition="0"/>
    </format>
    <format dxfId="220">
      <pivotArea outline="0" collapsedLevelsAreSubtotals="1" fieldPosition="0"/>
    </format>
    <format dxfId="219">
      <pivotArea field="9" type="button" dataOnly="0" labelOnly="1" outline="0" axis="axisRow" fieldPosition="0"/>
    </format>
    <format dxfId="218">
      <pivotArea dataOnly="0" labelOnly="1" fieldPosition="0">
        <references count="1">
          <reference field="9" count="0"/>
        </references>
      </pivotArea>
    </format>
    <format dxfId="217">
      <pivotArea dataOnly="0" labelOnly="1" grandRow="1" outline="0" fieldPosition="0"/>
    </format>
    <format dxfId="216">
      <pivotArea dataOnly="0" labelOnly="1" outline="0" axis="axisValues" fieldPosition="0"/>
    </format>
  </format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4"/>
          </reference>
        </references>
      </pivotArea>
    </chartFormat>
    <chartFormat chart="6" format="2">
      <pivotArea type="data" outline="0" fieldPosition="0">
        <references count="2">
          <reference field="4294967294" count="1" selected="0">
            <x v="0"/>
          </reference>
          <reference field="9" count="1" selected="0">
            <x v="0"/>
          </reference>
        </references>
      </pivotArea>
    </chartFormat>
    <chartFormat chart="6" format="3">
      <pivotArea type="data" outline="0" fieldPosition="0">
        <references count="2">
          <reference field="4294967294" count="1" selected="0">
            <x v="0"/>
          </reference>
          <reference field="9" count="1" selected="0">
            <x v="1"/>
          </reference>
        </references>
      </pivotArea>
    </chartFormat>
    <chartFormat chart="6" format="4">
      <pivotArea type="data" outline="0" fieldPosition="0">
        <references count="2">
          <reference field="4294967294" count="1" selected="0">
            <x v="0"/>
          </reference>
          <reference field="9" count="1" selected="0">
            <x v="2"/>
          </reference>
        </references>
      </pivotArea>
    </chartFormat>
    <chartFormat chart="6" format="5">
      <pivotArea type="data" outline="0" fieldPosition="0">
        <references count="2">
          <reference field="4294967294" count="1" selected="0">
            <x v="0"/>
          </reference>
          <reference field="9" count="1" selected="0">
            <x v="3"/>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9" count="1" selected="0">
            <x v="0"/>
          </reference>
        </references>
      </pivotArea>
    </chartFormat>
    <chartFormat chart="11" format="14">
      <pivotArea type="data" outline="0" fieldPosition="0">
        <references count="2">
          <reference field="4294967294" count="1" selected="0">
            <x v="0"/>
          </reference>
          <reference field="9" count="1" selected="0">
            <x v="1"/>
          </reference>
        </references>
      </pivotArea>
    </chartFormat>
    <chartFormat chart="11" format="15">
      <pivotArea type="data" outline="0" fieldPosition="0">
        <references count="2">
          <reference field="4294967294" count="1" selected="0">
            <x v="0"/>
          </reference>
          <reference field="9" count="1" selected="0">
            <x v="2"/>
          </reference>
        </references>
      </pivotArea>
    </chartFormat>
    <chartFormat chart="11" format="16">
      <pivotArea type="data" outline="0" fieldPosition="0">
        <references count="2">
          <reference field="4294967294" count="1" selected="0">
            <x v="0"/>
          </reference>
          <reference field="9" count="1" selected="0">
            <x v="3"/>
          </reference>
        </references>
      </pivotArea>
    </chartFormat>
    <chartFormat chart="11"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4B6E2-F214-46B4-B688-CA7A47295BC7}"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2:B38" firstHeaderRow="1" firstDataRow="1" firstDataCol="1"/>
  <pivotFields count="10">
    <pivotField showAll="0">
      <items count="11">
        <item x="5"/>
        <item h="1" x="1"/>
        <item h="1" x="9"/>
        <item h="1" x="6"/>
        <item h="1" x="0"/>
        <item h="1" x="2"/>
        <item h="1" x="8"/>
        <item h="1" x="7"/>
        <item h="1" x="4"/>
        <item h="1" x="3"/>
        <item t="default"/>
      </items>
    </pivotField>
    <pivotField showAll="0"/>
    <pivotField showAll="0"/>
    <pivotField dataField="1" showAll="0"/>
    <pivotField showAll="0"/>
    <pivotField numFmtId="164" showAll="0"/>
    <pivotField numFmtId="164" showAll="0"/>
    <pivotField numFmtId="164" showAll="0"/>
    <pivotField numFmtId="165" showAll="0"/>
    <pivotField axis="axisRow" showAll="0">
      <items count="6">
        <item x="4"/>
        <item x="1"/>
        <item x="0"/>
        <item x="2"/>
        <item x="3"/>
        <item t="default"/>
      </items>
    </pivotField>
  </pivotFields>
  <rowFields count="1">
    <field x="9"/>
  </rowFields>
  <rowItems count="6">
    <i>
      <x/>
    </i>
    <i>
      <x v="1"/>
    </i>
    <i>
      <x v="2"/>
    </i>
    <i>
      <x v="3"/>
    </i>
    <i>
      <x v="4"/>
    </i>
    <i t="grand">
      <x/>
    </i>
  </rowItems>
  <colItems count="1">
    <i/>
  </colItems>
  <dataFields count="1">
    <dataField name="Sum of Pro" fld="3" baseField="0" baseItem="0"/>
  </dataFields>
  <formats count="18">
    <format dxfId="17">
      <pivotArea type="all" dataOnly="0" outline="0" fieldPosition="0"/>
    </format>
    <format dxfId="16">
      <pivotArea outline="0" collapsedLevelsAreSubtotals="1" fieldPosition="0"/>
    </format>
    <format dxfId="15">
      <pivotArea field="9" type="button" dataOnly="0" labelOnly="1" outline="0" axis="axisRow" fieldPosition="0"/>
    </format>
    <format dxfId="14">
      <pivotArea dataOnly="0" labelOnly="1" fieldPosition="0">
        <references count="1">
          <reference field="9"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9" type="button" dataOnly="0" labelOnly="1" outline="0" axis="axisRow" fieldPosition="0"/>
    </format>
    <format dxfId="8">
      <pivotArea dataOnly="0" labelOnly="1" fieldPosition="0">
        <references count="1">
          <reference field="9"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9" type="button" dataOnly="0" labelOnly="1" outline="0" axis="axisRow" fieldPosition="0"/>
    </format>
    <format dxfId="2">
      <pivotArea dataOnly="0" labelOnly="1" fieldPosition="0">
        <references count="1">
          <reference field="9" count="0"/>
        </references>
      </pivotArea>
    </format>
    <format dxfId="1">
      <pivotArea dataOnly="0" labelOnly="1" grandRow="1" outline="0" fieldPosition="0"/>
    </format>
    <format dxfId="0">
      <pivotArea dataOnly="0" labelOnly="1" outline="0" axis="axisValues" fieldPosition="0"/>
    </format>
  </formats>
  <chartFormats count="6">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9" count="1" selected="0">
            <x v="0"/>
          </reference>
        </references>
      </pivotArea>
    </chartFormat>
    <chartFormat chart="11" format="14">
      <pivotArea type="data" outline="0" fieldPosition="0">
        <references count="2">
          <reference field="4294967294" count="1" selected="0">
            <x v="0"/>
          </reference>
          <reference field="9" count="1" selected="0">
            <x v="1"/>
          </reference>
        </references>
      </pivotArea>
    </chartFormat>
    <chartFormat chart="11" format="15">
      <pivotArea type="data" outline="0" fieldPosition="0">
        <references count="2">
          <reference field="4294967294" count="1" selected="0">
            <x v="0"/>
          </reference>
          <reference field="9" count="1" selected="0">
            <x v="2"/>
          </reference>
        </references>
      </pivotArea>
    </chartFormat>
    <chartFormat chart="11" format="16">
      <pivotArea type="data" outline="0" fieldPosition="0">
        <references count="2">
          <reference field="4294967294" count="1" selected="0">
            <x v="0"/>
          </reference>
          <reference field="9" count="1" selected="0">
            <x v="3"/>
          </reference>
        </references>
      </pivotArea>
    </chartFormat>
    <chartFormat chart="11"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4E5233-7745-4D54-B49B-D08442C06201}" name="PivotTable3"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81:B92" firstHeaderRow="1" firstDataRow="2" firstDataCol="1"/>
  <pivotFields count="10">
    <pivotField axis="axisRow" showAll="0">
      <items count="11">
        <item n="A" x="5"/>
        <item n="B" x="1"/>
        <item n="C" x="9"/>
        <item n="D" x="6"/>
        <item n="E" x="0"/>
        <item n="F" x="2"/>
        <item n="G" x="8"/>
        <item n="H" x="7"/>
        <item n="I" x="4"/>
        <item n="A0" x="3"/>
        <item t="default"/>
      </items>
    </pivotField>
    <pivotField showAll="0"/>
    <pivotField showAll="0"/>
    <pivotField showAll="0"/>
    <pivotField showAll="0"/>
    <pivotField numFmtId="164" showAll="0"/>
    <pivotField numFmtId="164" showAll="0"/>
    <pivotField dataField="1" numFmtId="164" showAll="0"/>
    <pivotField numFmtId="165" showAll="0"/>
    <pivotField axis="axisCol" showAll="0">
      <items count="6">
        <item h="1" x="4"/>
        <item h="1" x="1"/>
        <item h="1" x="0"/>
        <item h="1" x="2"/>
        <item x="3"/>
        <item t="default"/>
      </items>
    </pivotField>
  </pivotFields>
  <rowFields count="1">
    <field x="0"/>
  </rowFields>
  <rowItems count="10">
    <i>
      <x/>
    </i>
    <i>
      <x v="1"/>
    </i>
    <i>
      <x v="2"/>
    </i>
    <i>
      <x v="3"/>
    </i>
    <i>
      <x v="4"/>
    </i>
    <i>
      <x v="5"/>
    </i>
    <i>
      <x v="6"/>
    </i>
    <i>
      <x v="7"/>
    </i>
    <i>
      <x v="8"/>
    </i>
    <i>
      <x v="9"/>
    </i>
  </rowItems>
  <colFields count="1">
    <field x="9"/>
  </colFields>
  <colItems count="1">
    <i>
      <x v="4"/>
    </i>
  </colItems>
  <dataFields count="1">
    <dataField name="Sum of S_Pro" fld="7" baseField="0" baseItem="0"/>
  </dataFields>
  <formats count="21">
    <format dxfId="38">
      <pivotArea type="all" dataOnly="0" outline="0" fieldPosition="0"/>
    </format>
    <format dxfId="37">
      <pivotArea outline="0" collapsedLevelsAreSubtotals="1" fieldPosition="0"/>
    </format>
    <format dxfId="36">
      <pivotArea type="origin" dataOnly="0" labelOnly="1" outline="0" fieldPosition="0"/>
    </format>
    <format dxfId="35">
      <pivotArea field="9" type="button" dataOnly="0" labelOnly="1" outline="0" axis="axisCol"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fieldPosition="0">
        <references count="1">
          <reference field="9" count="0"/>
        </references>
      </pivotArea>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9" type="button" dataOnly="0" labelOnly="1" outline="0" axis="axisCol"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fieldPosition="0">
        <references count="1">
          <reference field="9" count="0"/>
        </references>
      </pivotArea>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9" type="button" dataOnly="0" labelOnly="1" outline="0" axis="axisCol"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fieldPosition="0">
        <references count="1">
          <reference field="9" count="0"/>
        </references>
      </pivotArea>
    </format>
  </formats>
  <chartFormats count="2">
    <chartFormat chart="39" format="1"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64E35B-4E28-40E0-82DD-517B9A75B052}"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9:B25" firstHeaderRow="1" firstDataRow="1" firstDataCol="1"/>
  <pivotFields count="10">
    <pivotField showAll="0">
      <items count="11">
        <item x="5"/>
        <item x="1"/>
        <item x="9"/>
        <item x="6"/>
        <item x="0"/>
        <item x="2"/>
        <item x="8"/>
        <item x="7"/>
        <item x="4"/>
        <item x="3"/>
        <item t="default"/>
      </items>
    </pivotField>
    <pivotField showAll="0"/>
    <pivotField showAll="0"/>
    <pivotField showAll="0"/>
    <pivotField showAll="0"/>
    <pivotField numFmtId="164" showAll="0"/>
    <pivotField numFmtId="164" showAll="0"/>
    <pivotField dataField="1" numFmtId="164" showAll="0"/>
    <pivotField numFmtId="165" showAll="0"/>
    <pivotField axis="axisRow" showAll="0">
      <items count="6">
        <item x="4"/>
        <item x="1"/>
        <item x="0"/>
        <item x="2"/>
        <item x="3"/>
        <item t="default"/>
      </items>
    </pivotField>
  </pivotFields>
  <rowFields count="1">
    <field x="9"/>
  </rowFields>
  <rowItems count="6">
    <i>
      <x/>
    </i>
    <i>
      <x v="1"/>
    </i>
    <i>
      <x v="2"/>
    </i>
    <i>
      <x v="3"/>
    </i>
    <i>
      <x v="4"/>
    </i>
    <i t="grand">
      <x/>
    </i>
  </rowItems>
  <colItems count="1">
    <i/>
  </colItems>
  <dataFields count="1">
    <dataField name="Sum of S_Pro" fld="7" baseField="0" baseItem="0"/>
  </dataFields>
  <formats count="18">
    <format dxfId="56">
      <pivotArea type="all" dataOnly="0" outline="0" fieldPosition="0"/>
    </format>
    <format dxfId="55">
      <pivotArea outline="0" collapsedLevelsAreSubtotals="1" fieldPosition="0"/>
    </format>
    <format dxfId="54">
      <pivotArea field="9" type="button" dataOnly="0" labelOnly="1" outline="0" axis="axisRow" fieldPosition="0"/>
    </format>
    <format dxfId="53">
      <pivotArea dataOnly="0" labelOnly="1" fieldPosition="0">
        <references count="1">
          <reference field="9" count="0"/>
        </references>
      </pivotArea>
    </format>
    <format dxfId="52">
      <pivotArea dataOnly="0" labelOnly="1" grandRow="1" outline="0"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9" type="button" dataOnly="0" labelOnly="1" outline="0" axis="axisRow" fieldPosition="0"/>
    </format>
    <format dxfId="47">
      <pivotArea dataOnly="0" labelOnly="1" fieldPosition="0">
        <references count="1">
          <reference field="9" count="0"/>
        </references>
      </pivotArea>
    </format>
    <format dxfId="46">
      <pivotArea dataOnly="0" labelOnly="1" grandRow="1" outline="0"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9" type="button" dataOnly="0" labelOnly="1" outline="0" axis="axisRow" fieldPosition="0"/>
    </format>
    <format dxfId="41">
      <pivotArea dataOnly="0" labelOnly="1" fieldPosition="0">
        <references count="1">
          <reference field="9" count="0"/>
        </references>
      </pivotArea>
    </format>
    <format dxfId="40">
      <pivotArea dataOnly="0" labelOnly="1" grandRow="1" outline="0" fieldPosition="0"/>
    </format>
    <format dxfId="39">
      <pivotArea dataOnly="0" labelOnly="1" outline="0" axis="axisValues" fieldPosition="0"/>
    </format>
  </formats>
  <chartFormats count="12">
    <chartFormat chart="32" format="0" series="1">
      <pivotArea type="data" outline="0" fieldPosition="0">
        <references count="2">
          <reference field="4294967294" count="1" selected="0">
            <x v="0"/>
          </reference>
          <reference field="9" count="1" selected="0">
            <x v="0"/>
          </reference>
        </references>
      </pivotArea>
    </chartFormat>
    <chartFormat chart="32" format="1" series="1">
      <pivotArea type="data" outline="0" fieldPosition="0">
        <references count="2">
          <reference field="4294967294" count="1" selected="0">
            <x v="0"/>
          </reference>
          <reference field="9" count="1" selected="0">
            <x v="1"/>
          </reference>
        </references>
      </pivotArea>
    </chartFormat>
    <chartFormat chart="32" format="2" series="1">
      <pivotArea type="data" outline="0" fieldPosition="0">
        <references count="2">
          <reference field="4294967294" count="1" selected="0">
            <x v="0"/>
          </reference>
          <reference field="9" count="1" selected="0">
            <x v="2"/>
          </reference>
        </references>
      </pivotArea>
    </chartFormat>
    <chartFormat chart="32" format="3" series="1">
      <pivotArea type="data" outline="0" fieldPosition="0">
        <references count="2">
          <reference field="4294967294" count="1" selected="0">
            <x v="0"/>
          </reference>
          <reference field="9" count="1" selected="0">
            <x v="3"/>
          </reference>
        </references>
      </pivotArea>
    </chartFormat>
    <chartFormat chart="32" format="4" series="1">
      <pivotArea type="data" outline="0" fieldPosition="0">
        <references count="2">
          <reference field="4294967294" count="1" selected="0">
            <x v="0"/>
          </reference>
          <reference field="9" count="1" selected="0">
            <x v="4"/>
          </reference>
        </references>
      </pivotArea>
    </chartFormat>
    <chartFormat chart="32" format="5" series="1">
      <pivotArea type="data" outline="0" fieldPosition="0">
        <references count="1">
          <reference field="4294967294" count="1" selected="0">
            <x v="0"/>
          </reference>
        </references>
      </pivotArea>
    </chartFormat>
    <chartFormat chart="36" format="11" series="1">
      <pivotArea type="data" outline="0" fieldPosition="0">
        <references count="2">
          <reference field="4294967294" count="1" selected="0">
            <x v="0"/>
          </reference>
          <reference field="9" count="1" selected="0">
            <x v="0"/>
          </reference>
        </references>
      </pivotArea>
    </chartFormat>
    <chartFormat chart="36" format="12" series="1">
      <pivotArea type="data" outline="0" fieldPosition="0">
        <references count="2">
          <reference field="4294967294" count="1" selected="0">
            <x v="0"/>
          </reference>
          <reference field="9" count="1" selected="0">
            <x v="1"/>
          </reference>
        </references>
      </pivotArea>
    </chartFormat>
    <chartFormat chart="36" format="13" series="1">
      <pivotArea type="data" outline="0" fieldPosition="0">
        <references count="2">
          <reference field="4294967294" count="1" selected="0">
            <x v="0"/>
          </reference>
          <reference field="9" count="1" selected="0">
            <x v="2"/>
          </reference>
        </references>
      </pivotArea>
    </chartFormat>
    <chartFormat chart="36" format="14" series="1">
      <pivotArea type="data" outline="0" fieldPosition="0">
        <references count="2">
          <reference field="4294967294" count="1" selected="0">
            <x v="0"/>
          </reference>
          <reference field="9" count="1" selected="0">
            <x v="3"/>
          </reference>
        </references>
      </pivotArea>
    </chartFormat>
    <chartFormat chart="36" format="15" series="1">
      <pivotArea type="data" outline="0" fieldPosition="0">
        <references count="2">
          <reference field="4294967294" count="1" selected="0">
            <x v="0"/>
          </reference>
          <reference field="9" count="1" selected="0">
            <x v="4"/>
          </reference>
        </references>
      </pivotArea>
    </chartFormat>
    <chartFormat chart="36"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163429-5850-4BCF-84E9-0B70202FE278}"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54:C66" firstHeaderRow="1" firstDataRow="2" firstDataCol="1"/>
  <pivotFields count="10">
    <pivotField axis="axisRow" showAll="0">
      <items count="11">
        <item n="A" x="5"/>
        <item n="B" x="1"/>
        <item n="C" x="9"/>
        <item n="D" x="6"/>
        <item n="E" x="0"/>
        <item n="F" x="2"/>
        <item n="G" x="8"/>
        <item n="H" x="7"/>
        <item n="I" x="4"/>
        <item n="A0" x="3"/>
        <item t="default"/>
      </items>
    </pivotField>
    <pivotField showAll="0"/>
    <pivotField showAll="0"/>
    <pivotField dataField="1" showAll="0"/>
    <pivotField showAll="0"/>
    <pivotField numFmtId="164" showAll="0"/>
    <pivotField numFmtId="164" showAll="0"/>
    <pivotField numFmtId="164" showAll="0"/>
    <pivotField numFmtId="165" showAll="0"/>
    <pivotField axis="axisCol" showAll="0">
      <items count="6">
        <item h="1" x="4"/>
        <item h="1" x="1"/>
        <item h="1" x="0"/>
        <item h="1" x="2"/>
        <item x="3"/>
        <item t="default"/>
      </items>
    </pivotField>
  </pivotFields>
  <rowFields count="1">
    <field x="0"/>
  </rowFields>
  <rowItems count="11">
    <i>
      <x/>
    </i>
    <i>
      <x v="1"/>
    </i>
    <i>
      <x v="2"/>
    </i>
    <i>
      <x v="3"/>
    </i>
    <i>
      <x v="4"/>
    </i>
    <i>
      <x v="5"/>
    </i>
    <i>
      <x v="6"/>
    </i>
    <i>
      <x v="7"/>
    </i>
    <i>
      <x v="8"/>
    </i>
    <i>
      <x v="9"/>
    </i>
    <i t="grand">
      <x/>
    </i>
  </rowItems>
  <colFields count="1">
    <field x="9"/>
  </colFields>
  <colItems count="2">
    <i>
      <x v="4"/>
    </i>
    <i t="grand">
      <x/>
    </i>
  </colItems>
  <dataFields count="1">
    <dataField name="Sum of Pro" fld="3" baseField="0" baseItem="0"/>
  </dataFields>
  <formats count="30">
    <format dxfId="86">
      <pivotArea type="all" dataOnly="0" outline="0" fieldPosition="0"/>
    </format>
    <format dxfId="85">
      <pivotArea outline="0" collapsedLevelsAreSubtotals="1" fieldPosition="0"/>
    </format>
    <format dxfId="84">
      <pivotArea type="origin" dataOnly="0" labelOnly="1" outline="0" fieldPosition="0"/>
    </format>
    <format dxfId="83">
      <pivotArea field="9" type="button" dataOnly="0" labelOnly="1" outline="0" axis="axisCol" fieldPosition="0"/>
    </format>
    <format dxfId="82">
      <pivotArea type="topRight" dataOnly="0" labelOnly="1" outline="0" fieldPosition="0"/>
    </format>
    <format dxfId="81">
      <pivotArea field="0" type="button" dataOnly="0" labelOnly="1" outline="0" axis="axisRow" fieldPosition="0"/>
    </format>
    <format dxfId="80">
      <pivotArea dataOnly="0" labelOnly="1" fieldPosition="0">
        <references count="1">
          <reference field="0" count="0"/>
        </references>
      </pivotArea>
    </format>
    <format dxfId="79">
      <pivotArea dataOnly="0" labelOnly="1" grandRow="1" outline="0" fieldPosition="0"/>
    </format>
    <format dxfId="78">
      <pivotArea dataOnly="0" labelOnly="1" fieldPosition="0">
        <references count="1">
          <reference field="9" count="0"/>
        </references>
      </pivotArea>
    </format>
    <format dxfId="77">
      <pivotArea dataOnly="0" labelOnly="1" grandCol="1" outline="0" fieldPosition="0"/>
    </format>
    <format dxfId="76">
      <pivotArea type="all" dataOnly="0" outline="0" fieldPosition="0"/>
    </format>
    <format dxfId="75">
      <pivotArea outline="0" collapsedLevelsAreSubtotals="1" fieldPosition="0"/>
    </format>
    <format dxfId="74">
      <pivotArea type="origin" dataOnly="0" labelOnly="1" outline="0" fieldPosition="0"/>
    </format>
    <format dxfId="73">
      <pivotArea field="9" type="button" dataOnly="0" labelOnly="1" outline="0" axis="axisCol" fieldPosition="0"/>
    </format>
    <format dxfId="72">
      <pivotArea type="topRight" dataOnly="0" labelOnly="1" outline="0"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grandRow="1" outline="0" fieldPosition="0"/>
    </format>
    <format dxfId="68">
      <pivotArea dataOnly="0" labelOnly="1" fieldPosition="0">
        <references count="1">
          <reference field="9" count="0"/>
        </references>
      </pivotArea>
    </format>
    <format dxfId="67">
      <pivotArea dataOnly="0" labelOnly="1" grandCol="1" outline="0"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9" type="button" dataOnly="0" labelOnly="1" outline="0" axis="axisCol" fieldPosition="0"/>
    </format>
    <format dxfId="62">
      <pivotArea type="topRight" dataOnly="0" labelOnly="1" outline="0"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grandRow="1" outline="0" fieldPosition="0"/>
    </format>
    <format dxfId="58">
      <pivotArea dataOnly="0" labelOnly="1" fieldPosition="0">
        <references count="1">
          <reference field="9" count="0"/>
        </references>
      </pivotArea>
    </format>
    <format dxfId="57">
      <pivotArea dataOnly="0" labelOnly="1" grandCol="1" outline="0" fieldPosition="0"/>
    </format>
  </formats>
  <chartFormats count="69">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4"/>
          </reference>
        </references>
      </pivotArea>
    </chartFormat>
    <chartFormat chart="6" format="2">
      <pivotArea type="data" outline="0" fieldPosition="0">
        <references count="2">
          <reference field="4294967294" count="1" selected="0">
            <x v="0"/>
          </reference>
          <reference field="9" count="1" selected="0">
            <x v="0"/>
          </reference>
        </references>
      </pivotArea>
    </chartFormat>
    <chartFormat chart="6" format="3">
      <pivotArea type="data" outline="0" fieldPosition="0">
        <references count="2">
          <reference field="4294967294" count="1" selected="0">
            <x v="0"/>
          </reference>
          <reference field="9" count="1" selected="0">
            <x v="1"/>
          </reference>
        </references>
      </pivotArea>
    </chartFormat>
    <chartFormat chart="6" format="4">
      <pivotArea type="data" outline="0" fieldPosition="0">
        <references count="2">
          <reference field="4294967294" count="1" selected="0">
            <x v="0"/>
          </reference>
          <reference field="9" count="1" selected="0">
            <x v="2"/>
          </reference>
        </references>
      </pivotArea>
    </chartFormat>
    <chartFormat chart="6" format="5">
      <pivotArea type="data" outline="0" fieldPosition="0">
        <references count="2">
          <reference field="4294967294" count="1" selected="0">
            <x v="0"/>
          </reference>
          <reference field="9" count="1" selected="0">
            <x v="3"/>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9" count="1" selected="0">
            <x v="0"/>
          </reference>
        </references>
      </pivotArea>
    </chartFormat>
    <chartFormat chart="11" format="14">
      <pivotArea type="data" outline="0" fieldPosition="0">
        <references count="2">
          <reference field="4294967294" count="1" selected="0">
            <x v="0"/>
          </reference>
          <reference field="9" count="1" selected="0">
            <x v="1"/>
          </reference>
        </references>
      </pivotArea>
    </chartFormat>
    <chartFormat chart="11" format="15">
      <pivotArea type="data" outline="0" fieldPosition="0">
        <references count="2">
          <reference field="4294967294" count="1" selected="0">
            <x v="0"/>
          </reference>
          <reference field="9" count="1" selected="0">
            <x v="2"/>
          </reference>
        </references>
      </pivotArea>
    </chartFormat>
    <chartFormat chart="11" format="16">
      <pivotArea type="data" outline="0" fieldPosition="0">
        <references count="2">
          <reference field="4294967294" count="1" selected="0">
            <x v="0"/>
          </reference>
          <reference field="9" count="1" selected="0">
            <x v="3"/>
          </reference>
        </references>
      </pivotArea>
    </chartFormat>
    <chartFormat chart="11" format="17">
      <pivotArea type="data" outline="0" fieldPosition="0">
        <references count="2">
          <reference field="4294967294" count="1" selected="0">
            <x v="0"/>
          </reference>
          <reference field="9" count="1" selected="0">
            <x v="4"/>
          </reference>
        </references>
      </pivotArea>
    </chartFormat>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5" format="2" series="1">
      <pivotArea type="data" outline="0" fieldPosition="0">
        <references count="2">
          <reference field="4294967294" count="1" selected="0">
            <x v="0"/>
          </reference>
          <reference field="0" count="1" selected="0">
            <x v="2"/>
          </reference>
        </references>
      </pivotArea>
    </chartFormat>
    <chartFormat chart="15" format="3" series="1">
      <pivotArea type="data" outline="0" fieldPosition="0">
        <references count="2">
          <reference field="4294967294" count="1" selected="0">
            <x v="0"/>
          </reference>
          <reference field="0" count="1" selected="0">
            <x v="3"/>
          </reference>
        </references>
      </pivotArea>
    </chartFormat>
    <chartFormat chart="15" format="4" series="1">
      <pivotArea type="data" outline="0" fieldPosition="0">
        <references count="2">
          <reference field="4294967294" count="1" selected="0">
            <x v="0"/>
          </reference>
          <reference field="0" count="1" selected="0">
            <x v="4"/>
          </reference>
        </references>
      </pivotArea>
    </chartFormat>
    <chartFormat chart="15" format="5" series="1">
      <pivotArea type="data" outline="0" fieldPosition="0">
        <references count="2">
          <reference field="4294967294" count="1" selected="0">
            <x v="0"/>
          </reference>
          <reference field="0" count="1" selected="0">
            <x v="5"/>
          </reference>
        </references>
      </pivotArea>
    </chartFormat>
    <chartFormat chart="15" format="6" series="1">
      <pivotArea type="data" outline="0" fieldPosition="0">
        <references count="2">
          <reference field="4294967294" count="1" selected="0">
            <x v="0"/>
          </reference>
          <reference field="0" count="1" selected="0">
            <x v="6"/>
          </reference>
        </references>
      </pivotArea>
    </chartFormat>
    <chartFormat chart="15" format="7" series="1">
      <pivotArea type="data" outline="0" fieldPosition="0">
        <references count="2">
          <reference field="4294967294" count="1" selected="0">
            <x v="0"/>
          </reference>
          <reference field="0" count="1" selected="0">
            <x v="7"/>
          </reference>
        </references>
      </pivotArea>
    </chartFormat>
    <chartFormat chart="15" format="8" series="1">
      <pivotArea type="data" outline="0" fieldPosition="0">
        <references count="2">
          <reference field="4294967294" count="1" selected="0">
            <x v="0"/>
          </reference>
          <reference field="0" count="1" selected="0">
            <x v="8"/>
          </reference>
        </references>
      </pivotArea>
    </chartFormat>
    <chartFormat chart="15" format="9" series="1">
      <pivotArea type="data" outline="0" fieldPosition="0">
        <references count="2">
          <reference field="4294967294" count="1" selected="0">
            <x v="0"/>
          </reference>
          <reference field="0" count="1" selected="0">
            <x v="9"/>
          </reference>
        </references>
      </pivotArea>
    </chartFormat>
    <chartFormat chart="19" format="20" series="1">
      <pivotArea type="data" outline="0" fieldPosition="0">
        <references count="2">
          <reference field="4294967294" count="1" selected="0">
            <x v="0"/>
          </reference>
          <reference field="0" count="1" selected="0">
            <x v="0"/>
          </reference>
        </references>
      </pivotArea>
    </chartFormat>
    <chartFormat chart="19" format="21" series="1">
      <pivotArea type="data" outline="0" fieldPosition="0">
        <references count="2">
          <reference field="4294967294" count="1" selected="0">
            <x v="0"/>
          </reference>
          <reference field="0" count="1" selected="0">
            <x v="1"/>
          </reference>
        </references>
      </pivotArea>
    </chartFormat>
    <chartFormat chart="19" format="22" series="1">
      <pivotArea type="data" outline="0" fieldPosition="0">
        <references count="2">
          <reference field="4294967294" count="1" selected="0">
            <x v="0"/>
          </reference>
          <reference field="0" count="1" selected="0">
            <x v="2"/>
          </reference>
        </references>
      </pivotArea>
    </chartFormat>
    <chartFormat chart="19" format="23" series="1">
      <pivotArea type="data" outline="0" fieldPosition="0">
        <references count="2">
          <reference field="4294967294" count="1" selected="0">
            <x v="0"/>
          </reference>
          <reference field="0" count="1" selected="0">
            <x v="3"/>
          </reference>
        </references>
      </pivotArea>
    </chartFormat>
    <chartFormat chart="19" format="24" series="1">
      <pivotArea type="data" outline="0" fieldPosition="0">
        <references count="2">
          <reference field="4294967294" count="1" selected="0">
            <x v="0"/>
          </reference>
          <reference field="0" count="1" selected="0">
            <x v="4"/>
          </reference>
        </references>
      </pivotArea>
    </chartFormat>
    <chartFormat chart="19" format="25" series="1">
      <pivotArea type="data" outline="0" fieldPosition="0">
        <references count="2">
          <reference field="4294967294" count="1" selected="0">
            <x v="0"/>
          </reference>
          <reference field="0" count="1" selected="0">
            <x v="5"/>
          </reference>
        </references>
      </pivotArea>
    </chartFormat>
    <chartFormat chart="19" format="26" series="1">
      <pivotArea type="data" outline="0" fieldPosition="0">
        <references count="2">
          <reference field="4294967294" count="1" selected="0">
            <x v="0"/>
          </reference>
          <reference field="0" count="1" selected="0">
            <x v="6"/>
          </reference>
        </references>
      </pivotArea>
    </chartFormat>
    <chartFormat chart="19" format="27" series="1">
      <pivotArea type="data" outline="0" fieldPosition="0">
        <references count="2">
          <reference field="4294967294" count="1" selected="0">
            <x v="0"/>
          </reference>
          <reference field="0" count="1" selected="0">
            <x v="7"/>
          </reference>
        </references>
      </pivotArea>
    </chartFormat>
    <chartFormat chart="19" format="28" series="1">
      <pivotArea type="data" outline="0" fieldPosition="0">
        <references count="2">
          <reference field="4294967294" count="1" selected="0">
            <x v="0"/>
          </reference>
          <reference field="0" count="1" selected="0">
            <x v="8"/>
          </reference>
        </references>
      </pivotArea>
    </chartFormat>
    <chartFormat chart="19" format="29" series="1">
      <pivotArea type="data" outline="0" fieldPosition="0">
        <references count="2">
          <reference field="4294967294" count="1" selected="0">
            <x v="0"/>
          </reference>
          <reference field="0" count="1" selected="0">
            <x v="9"/>
          </reference>
        </references>
      </pivotArea>
    </chartFormat>
    <chartFormat chart="19" format="30">
      <pivotArea type="data" outline="0" fieldPosition="0">
        <references count="3">
          <reference field="4294967294" count="1" selected="0">
            <x v="0"/>
          </reference>
          <reference field="0" count="1" selected="0">
            <x v="4"/>
          </reference>
          <reference field="9" count="1" selected="0">
            <x v="2"/>
          </reference>
        </references>
      </pivotArea>
    </chartFormat>
    <chartFormat chart="19" format="31">
      <pivotArea type="data" outline="0" fieldPosition="0">
        <references count="3">
          <reference field="4294967294" count="1" selected="0">
            <x v="0"/>
          </reference>
          <reference field="0" count="1" selected="0">
            <x v="4"/>
          </reference>
          <reference field="9" count="1" selected="0">
            <x v="3"/>
          </reference>
        </references>
      </pivotArea>
    </chartFormat>
    <chartFormat chart="19" format="32">
      <pivotArea type="data" outline="0" fieldPosition="0">
        <references count="3">
          <reference field="4294967294" count="1" selected="0">
            <x v="0"/>
          </reference>
          <reference field="0" count="1" selected="0">
            <x v="4"/>
          </reference>
          <reference field="9" count="1" selected="0">
            <x v="4"/>
          </reference>
        </references>
      </pivotArea>
    </chartFormat>
    <chartFormat chart="19" format="33">
      <pivotArea type="data" outline="0" fieldPosition="0">
        <references count="3">
          <reference field="4294967294" count="1" selected="0">
            <x v="0"/>
          </reference>
          <reference field="0" count="1" selected="0">
            <x v="4"/>
          </reference>
          <reference field="9" count="1" selected="0">
            <x v="1"/>
          </reference>
        </references>
      </pivotArea>
    </chartFormat>
    <chartFormat chart="19" format="34">
      <pivotArea type="data" outline="0" fieldPosition="0">
        <references count="3">
          <reference field="4294967294" count="1" selected="0">
            <x v="0"/>
          </reference>
          <reference field="0" count="1" selected="0">
            <x v="0"/>
          </reference>
          <reference field="9" count="1" selected="0">
            <x v="1"/>
          </reference>
        </references>
      </pivotArea>
    </chartFormat>
    <chartFormat chart="19" format="35">
      <pivotArea type="data" outline="0" fieldPosition="0">
        <references count="3">
          <reference field="4294967294" count="1" selected="0">
            <x v="0"/>
          </reference>
          <reference field="0" count="1" selected="0">
            <x v="0"/>
          </reference>
          <reference field="9" count="1" selected="0">
            <x v="2"/>
          </reference>
        </references>
      </pivotArea>
    </chartFormat>
    <chartFormat chart="19" format="36">
      <pivotArea type="data" outline="0" fieldPosition="0">
        <references count="3">
          <reference field="4294967294" count="1" selected="0">
            <x v="0"/>
          </reference>
          <reference field="0" count="1" selected="0">
            <x v="1"/>
          </reference>
          <reference field="9" count="1" selected="0">
            <x v="1"/>
          </reference>
        </references>
      </pivotArea>
    </chartFormat>
    <chartFormat chart="19" format="37">
      <pivotArea type="data" outline="0" fieldPosition="0">
        <references count="3">
          <reference field="4294967294" count="1" selected="0">
            <x v="0"/>
          </reference>
          <reference field="0" count="1" selected="0">
            <x v="1"/>
          </reference>
          <reference field="9" count="1" selected="0">
            <x v="4"/>
          </reference>
        </references>
      </pivotArea>
    </chartFormat>
    <chartFormat chart="19" format="38">
      <pivotArea type="data" outline="0" fieldPosition="0">
        <references count="3">
          <reference field="4294967294" count="1" selected="0">
            <x v="0"/>
          </reference>
          <reference field="0" count="1" selected="0">
            <x v="1"/>
          </reference>
          <reference field="9" count="1" selected="0">
            <x v="3"/>
          </reference>
        </references>
      </pivotArea>
    </chartFormat>
    <chartFormat chart="19" format="39">
      <pivotArea type="data" outline="0" fieldPosition="0">
        <references count="3">
          <reference field="4294967294" count="1" selected="0">
            <x v="0"/>
          </reference>
          <reference field="0" count="1" selected="0">
            <x v="1"/>
          </reference>
          <reference field="9" count="1" selected="0">
            <x v="2"/>
          </reference>
        </references>
      </pivotArea>
    </chartFormat>
    <chartFormat chart="19" format="40">
      <pivotArea type="data" outline="0" fieldPosition="0">
        <references count="3">
          <reference field="4294967294" count="1" selected="0">
            <x v="0"/>
          </reference>
          <reference field="0" count="1" selected="0">
            <x v="2"/>
          </reference>
          <reference field="9" count="1" selected="0">
            <x v="2"/>
          </reference>
        </references>
      </pivotArea>
    </chartFormat>
    <chartFormat chart="19" format="41">
      <pivotArea type="data" outline="0" fieldPosition="0">
        <references count="3">
          <reference field="4294967294" count="1" selected="0">
            <x v="0"/>
          </reference>
          <reference field="0" count="1" selected="0">
            <x v="3"/>
          </reference>
          <reference field="9" count="1" selected="0">
            <x v="2"/>
          </reference>
        </references>
      </pivotArea>
    </chartFormat>
    <chartFormat chart="19" format="42">
      <pivotArea type="data" outline="0" fieldPosition="0">
        <references count="3">
          <reference field="4294967294" count="1" selected="0">
            <x v="0"/>
          </reference>
          <reference field="0" count="1" selected="0">
            <x v="3"/>
          </reference>
          <reference field="9" count="1" selected="0">
            <x v="1"/>
          </reference>
        </references>
      </pivotArea>
    </chartFormat>
    <chartFormat chart="19" format="43">
      <pivotArea type="data" outline="0" fieldPosition="0">
        <references count="3">
          <reference field="4294967294" count="1" selected="0">
            <x v="0"/>
          </reference>
          <reference field="0" count="1" selected="0">
            <x v="3"/>
          </reference>
          <reference field="9" count="1" selected="0">
            <x v="4"/>
          </reference>
        </references>
      </pivotArea>
    </chartFormat>
    <chartFormat chart="19" format="44">
      <pivotArea type="data" outline="0" fieldPosition="0">
        <references count="3">
          <reference field="4294967294" count="1" selected="0">
            <x v="0"/>
          </reference>
          <reference field="0" count="1" selected="0">
            <x v="5"/>
          </reference>
          <reference field="9" count="1" selected="0">
            <x v="1"/>
          </reference>
        </references>
      </pivotArea>
    </chartFormat>
    <chartFormat chart="19" format="45">
      <pivotArea type="data" outline="0" fieldPosition="0">
        <references count="3">
          <reference field="4294967294" count="1" selected="0">
            <x v="0"/>
          </reference>
          <reference field="0" count="1" selected="0">
            <x v="5"/>
          </reference>
          <reference field="9" count="1" selected="0">
            <x v="2"/>
          </reference>
        </references>
      </pivotArea>
    </chartFormat>
    <chartFormat chart="19" format="46">
      <pivotArea type="data" outline="0" fieldPosition="0">
        <references count="3">
          <reference field="4294967294" count="1" selected="0">
            <x v="0"/>
          </reference>
          <reference field="0" count="1" selected="0">
            <x v="5"/>
          </reference>
          <reference field="9" count="1" selected="0">
            <x v="3"/>
          </reference>
        </references>
      </pivotArea>
    </chartFormat>
    <chartFormat chart="19" format="47">
      <pivotArea type="data" outline="0" fieldPosition="0">
        <references count="3">
          <reference field="4294967294" count="1" selected="0">
            <x v="0"/>
          </reference>
          <reference field="0" count="1" selected="0">
            <x v="5"/>
          </reference>
          <reference field="9" count="1" selected="0">
            <x v="4"/>
          </reference>
        </references>
      </pivotArea>
    </chartFormat>
    <chartFormat chart="19" format="48">
      <pivotArea type="data" outline="0" fieldPosition="0">
        <references count="3">
          <reference field="4294967294" count="1" selected="0">
            <x v="0"/>
          </reference>
          <reference field="0" count="1" selected="0">
            <x v="6"/>
          </reference>
          <reference field="9" count="1" selected="0">
            <x v="4"/>
          </reference>
        </references>
      </pivotArea>
    </chartFormat>
    <chartFormat chart="19" format="49">
      <pivotArea type="data" outline="0" fieldPosition="0">
        <references count="3">
          <reference field="4294967294" count="1" selected="0">
            <x v="0"/>
          </reference>
          <reference field="0" count="1" selected="0">
            <x v="7"/>
          </reference>
          <reference field="9" count="1" selected="0">
            <x v="2"/>
          </reference>
        </references>
      </pivotArea>
    </chartFormat>
    <chartFormat chart="19" format="50">
      <pivotArea type="data" outline="0" fieldPosition="0">
        <references count="3">
          <reference field="4294967294" count="1" selected="0">
            <x v="0"/>
          </reference>
          <reference field="0" count="1" selected="0">
            <x v="8"/>
          </reference>
          <reference field="9" count="1" selected="0">
            <x v="1"/>
          </reference>
        </references>
      </pivotArea>
    </chartFormat>
    <chartFormat chart="19" format="51">
      <pivotArea type="data" outline="0" fieldPosition="0">
        <references count="3">
          <reference field="4294967294" count="1" selected="0">
            <x v="0"/>
          </reference>
          <reference field="0" count="1" selected="0">
            <x v="8"/>
          </reference>
          <reference field="9" count="1" selected="0">
            <x v="2"/>
          </reference>
        </references>
      </pivotArea>
    </chartFormat>
    <chartFormat chart="19" format="52">
      <pivotArea type="data" outline="0" fieldPosition="0">
        <references count="3">
          <reference field="4294967294" count="1" selected="0">
            <x v="0"/>
          </reference>
          <reference field="0" count="1" selected="0">
            <x v="8"/>
          </reference>
          <reference field="9" count="1" selected="0">
            <x v="3"/>
          </reference>
        </references>
      </pivotArea>
    </chartFormat>
    <chartFormat chart="19" format="53">
      <pivotArea type="data" outline="0" fieldPosition="0">
        <references count="3">
          <reference field="4294967294" count="1" selected="0">
            <x v="0"/>
          </reference>
          <reference field="0" count="1" selected="0">
            <x v="8"/>
          </reference>
          <reference field="9" count="1" selected="0">
            <x v="4"/>
          </reference>
        </references>
      </pivotArea>
    </chartFormat>
    <chartFormat chart="19" format="54">
      <pivotArea type="data" outline="0" fieldPosition="0">
        <references count="3">
          <reference field="4294967294" count="1" selected="0">
            <x v="0"/>
          </reference>
          <reference field="0" count="1" selected="0">
            <x v="9"/>
          </reference>
          <reference field="9" count="1" selected="0">
            <x v="1"/>
          </reference>
        </references>
      </pivotArea>
    </chartFormat>
    <chartFormat chart="19" format="55">
      <pivotArea type="data" outline="0" fieldPosition="0">
        <references count="3">
          <reference field="4294967294" count="1" selected="0">
            <x v="0"/>
          </reference>
          <reference field="0" count="1" selected="0">
            <x v="9"/>
          </reference>
          <reference field="9" count="1" selected="0">
            <x v="2"/>
          </reference>
        </references>
      </pivotArea>
    </chartFormat>
    <chartFormat chart="19" format="56">
      <pivotArea type="data" outline="0" fieldPosition="0">
        <references count="3">
          <reference field="4294967294" count="1" selected="0">
            <x v="0"/>
          </reference>
          <reference field="0" count="1" selected="0">
            <x v="9"/>
          </reference>
          <reference field="9" count="1" selected="0">
            <x v="3"/>
          </reference>
        </references>
      </pivotArea>
    </chartFormat>
    <chartFormat chart="19" format="57">
      <pivotArea type="data" outline="0" fieldPosition="0">
        <references count="3">
          <reference field="4294967294" count="1" selected="0">
            <x v="0"/>
          </reference>
          <reference field="0" count="1" selected="0">
            <x v="9"/>
          </reference>
          <reference field="9" count="1" selected="0">
            <x v="4"/>
          </reference>
        </references>
      </pivotArea>
    </chartFormat>
    <chartFormat chart="28" format="6" series="1">
      <pivotArea type="data" outline="0" fieldPosition="0">
        <references count="2">
          <reference field="4294967294" count="1" selected="0">
            <x v="0"/>
          </reference>
          <reference field="9" count="1" selected="0">
            <x v="4"/>
          </reference>
        </references>
      </pivotArea>
    </chartFormat>
    <chartFormat chart="28" format="7" series="1">
      <pivotArea type="data" outline="0" fieldPosition="0">
        <references count="2">
          <reference field="4294967294" count="1" selected="0">
            <x v="0"/>
          </reference>
          <reference field="9" count="1" selected="0">
            <x v="3"/>
          </reference>
        </references>
      </pivotArea>
    </chartFormat>
    <chartFormat chart="28" format="8" series="1">
      <pivotArea type="data" outline="0" fieldPosition="0">
        <references count="2">
          <reference field="4294967294" count="1" selected="0">
            <x v="0"/>
          </reference>
          <reference field="9" count="1" selected="0">
            <x v="2"/>
          </reference>
        </references>
      </pivotArea>
    </chartFormat>
    <chartFormat chart="28" format="9" series="1">
      <pivotArea type="data" outline="0" fieldPosition="0">
        <references count="2">
          <reference field="4294967294" count="1" selected="0">
            <x v="0"/>
          </reference>
          <reference field="9" count="1" selected="0">
            <x v="1"/>
          </reference>
        </references>
      </pivotArea>
    </chartFormat>
    <chartFormat chart="28" format="10" series="1">
      <pivotArea type="data" outline="0" fieldPosition="0">
        <references count="2">
          <reference field="4294967294" count="1" selected="0">
            <x v="0"/>
          </reference>
          <reference field="9" count="1" selected="0">
            <x v="0"/>
          </reference>
        </references>
      </pivotArea>
    </chartFormat>
    <chartFormat chart="28" format="11">
      <pivotArea type="data" outline="0" fieldPosition="0">
        <references count="3">
          <reference field="4294967294" count="1" selected="0">
            <x v="0"/>
          </reference>
          <reference field="0" count="1" selected="0">
            <x v="0"/>
          </reference>
          <reference field="9" count="1" selected="0">
            <x v="0"/>
          </reference>
        </references>
      </pivotArea>
    </chartFormat>
    <chartFormat chart="28" format="12">
      <pivotArea type="data" outline="0" fieldPosition="0">
        <references count="3">
          <reference field="4294967294" count="1" selected="0">
            <x v="0"/>
          </reference>
          <reference field="0" count="1" selected="0">
            <x v="1"/>
          </reference>
          <reference field="9" count="1" selected="0">
            <x v="0"/>
          </reference>
        </references>
      </pivotArea>
    </chartFormat>
    <chartFormat chart="28" format="13">
      <pivotArea type="data" outline="0" fieldPosition="0">
        <references count="3">
          <reference field="4294967294" count="1" selected="0">
            <x v="0"/>
          </reference>
          <reference field="0" count="1" selected="0">
            <x v="2"/>
          </reference>
          <reference field="9" count="1" selected="0">
            <x v="0"/>
          </reference>
        </references>
      </pivotArea>
    </chartFormat>
    <chartFormat chart="28" format="14">
      <pivotArea type="data" outline="0" fieldPosition="0">
        <references count="3">
          <reference field="4294967294" count="1" selected="0">
            <x v="0"/>
          </reference>
          <reference field="0" count="1" selected="0">
            <x v="3"/>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CD1D5C-DD12-41C9-9536-BEB8DE5CFEF4}"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3:C50" firstHeaderRow="1" firstDataRow="2" firstDataCol="1"/>
  <pivotFields count="10">
    <pivotField axis="axisCol" showAll="0">
      <items count="11">
        <item n="A" x="5"/>
        <item n="B" h="1" x="1"/>
        <item n="C" h="1" x="9"/>
        <item n="D" h="1" x="6"/>
        <item n="E" h="1" x="0"/>
        <item n="F" h="1" x="2"/>
        <item n="G" h="1" x="8"/>
        <item n="H" h="1" x="7"/>
        <item n="I" h="1" x="4"/>
        <item n="J" h="1" x="3"/>
        <item t="default"/>
      </items>
    </pivotField>
    <pivotField showAll="0"/>
    <pivotField showAll="0"/>
    <pivotField dataField="1" showAll="0"/>
    <pivotField showAll="0"/>
    <pivotField numFmtId="164" showAll="0"/>
    <pivotField numFmtId="164" showAll="0"/>
    <pivotField numFmtId="164" showAll="0"/>
    <pivotField numFmtId="165" showAll="0"/>
    <pivotField axis="axisRow" showAll="0">
      <items count="6">
        <item x="4"/>
        <item x="1"/>
        <item x="0"/>
        <item x="2"/>
        <item x="3"/>
        <item t="default"/>
      </items>
    </pivotField>
  </pivotFields>
  <rowFields count="1">
    <field x="9"/>
  </rowFields>
  <rowItems count="6">
    <i>
      <x/>
    </i>
    <i>
      <x v="1"/>
    </i>
    <i>
      <x v="2"/>
    </i>
    <i>
      <x v="3"/>
    </i>
    <i>
      <x v="4"/>
    </i>
    <i t="grand">
      <x/>
    </i>
  </rowItems>
  <colFields count="1">
    <field x="0"/>
  </colFields>
  <colItems count="2">
    <i>
      <x/>
    </i>
    <i t="grand">
      <x/>
    </i>
  </colItems>
  <dataFields count="1">
    <dataField name="Sum of Pro" fld="3" baseField="0" baseItem="0"/>
  </dataFields>
  <formats count="30">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0" type="button" dataOnly="0" labelOnly="1" outline="0" axis="axisCol" fieldPosition="0"/>
    </format>
    <format dxfId="112">
      <pivotArea type="topRight" dataOnly="0" labelOnly="1" outline="0" fieldPosition="0"/>
    </format>
    <format dxfId="111">
      <pivotArea field="9" type="button" dataOnly="0" labelOnly="1" outline="0" axis="axisRow" fieldPosition="0"/>
    </format>
    <format dxfId="110">
      <pivotArea dataOnly="0" labelOnly="1" fieldPosition="0">
        <references count="1">
          <reference field="9" count="0"/>
        </references>
      </pivotArea>
    </format>
    <format dxfId="109">
      <pivotArea dataOnly="0" labelOnly="1" grandRow="1" outline="0" fieldPosition="0"/>
    </format>
    <format dxfId="108">
      <pivotArea dataOnly="0" labelOnly="1" fieldPosition="0">
        <references count="1">
          <reference field="0" count="0"/>
        </references>
      </pivotArea>
    </format>
    <format dxfId="107">
      <pivotArea dataOnly="0" labelOnly="1" grandCol="1" outline="0" fieldPosition="0"/>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0" type="button" dataOnly="0" labelOnly="1" outline="0" axis="axisCol" fieldPosition="0"/>
    </format>
    <format dxfId="102">
      <pivotArea type="topRight" dataOnly="0" labelOnly="1" outline="0" fieldPosition="0"/>
    </format>
    <format dxfId="101">
      <pivotArea field="9" type="button" dataOnly="0" labelOnly="1" outline="0" axis="axisRow" fieldPosition="0"/>
    </format>
    <format dxfId="100">
      <pivotArea dataOnly="0" labelOnly="1" fieldPosition="0">
        <references count="1">
          <reference field="9" count="0"/>
        </references>
      </pivotArea>
    </format>
    <format dxfId="99">
      <pivotArea dataOnly="0" labelOnly="1" grandRow="1" outline="0" fieldPosition="0"/>
    </format>
    <format dxfId="98">
      <pivotArea dataOnly="0" labelOnly="1" fieldPosition="0">
        <references count="1">
          <reference field="0" count="0"/>
        </references>
      </pivotArea>
    </format>
    <format dxfId="97">
      <pivotArea dataOnly="0" labelOnly="1" grandCol="1" outline="0" fieldPosition="0"/>
    </format>
    <format dxfId="96">
      <pivotArea type="all" dataOnly="0" outline="0" fieldPosition="0"/>
    </format>
    <format dxfId="95">
      <pivotArea outline="0" collapsedLevelsAreSubtotals="1" fieldPosition="0"/>
    </format>
    <format dxfId="94">
      <pivotArea type="origin" dataOnly="0" labelOnly="1" outline="0" fieldPosition="0"/>
    </format>
    <format dxfId="93">
      <pivotArea field="0" type="button" dataOnly="0" labelOnly="1" outline="0" axis="axisCol" fieldPosition="0"/>
    </format>
    <format dxfId="92">
      <pivotArea type="topRight" dataOnly="0" labelOnly="1" outline="0" fieldPosition="0"/>
    </format>
    <format dxfId="91">
      <pivotArea field="9" type="button" dataOnly="0" labelOnly="1" outline="0" axis="axisRow" fieldPosition="0"/>
    </format>
    <format dxfId="90">
      <pivotArea dataOnly="0" labelOnly="1" fieldPosition="0">
        <references count="1">
          <reference field="9" count="0"/>
        </references>
      </pivotArea>
    </format>
    <format dxfId="89">
      <pivotArea dataOnly="0" labelOnly="1" grandRow="1" outline="0" fieldPosition="0"/>
    </format>
    <format dxfId="88">
      <pivotArea dataOnly="0" labelOnly="1" fieldPosition="0">
        <references count="1">
          <reference field="0" count="0"/>
        </references>
      </pivotArea>
    </format>
    <format dxfId="87">
      <pivotArea dataOnly="0" labelOnly="1" grandCol="1" outline="0" fieldPosition="0"/>
    </format>
  </formats>
  <chartFormats count="51">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4"/>
          </reference>
        </references>
      </pivotArea>
    </chartFormat>
    <chartFormat chart="6" format="2">
      <pivotArea type="data" outline="0" fieldPosition="0">
        <references count="2">
          <reference field="4294967294" count="1" selected="0">
            <x v="0"/>
          </reference>
          <reference field="9" count="1" selected="0">
            <x v="0"/>
          </reference>
        </references>
      </pivotArea>
    </chartFormat>
    <chartFormat chart="6" format="3">
      <pivotArea type="data" outline="0" fieldPosition="0">
        <references count="2">
          <reference field="4294967294" count="1" selected="0">
            <x v="0"/>
          </reference>
          <reference field="9" count="1" selected="0">
            <x v="1"/>
          </reference>
        </references>
      </pivotArea>
    </chartFormat>
    <chartFormat chart="6" format="4">
      <pivotArea type="data" outline="0" fieldPosition="0">
        <references count="2">
          <reference field="4294967294" count="1" selected="0">
            <x v="0"/>
          </reference>
          <reference field="9" count="1" selected="0">
            <x v="2"/>
          </reference>
        </references>
      </pivotArea>
    </chartFormat>
    <chartFormat chart="6" format="5">
      <pivotArea type="data" outline="0" fieldPosition="0">
        <references count="2">
          <reference field="4294967294" count="1" selected="0">
            <x v="0"/>
          </reference>
          <reference field="9" count="1" selected="0">
            <x v="3"/>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9" count="1" selected="0">
            <x v="0"/>
          </reference>
        </references>
      </pivotArea>
    </chartFormat>
    <chartFormat chart="11" format="14">
      <pivotArea type="data" outline="0" fieldPosition="0">
        <references count="2">
          <reference field="4294967294" count="1" selected="0">
            <x v="0"/>
          </reference>
          <reference field="9" count="1" selected="0">
            <x v="1"/>
          </reference>
        </references>
      </pivotArea>
    </chartFormat>
    <chartFormat chart="11" format="15">
      <pivotArea type="data" outline="0" fieldPosition="0">
        <references count="2">
          <reference field="4294967294" count="1" selected="0">
            <x v="0"/>
          </reference>
          <reference field="9" count="1" selected="0">
            <x v="2"/>
          </reference>
        </references>
      </pivotArea>
    </chartFormat>
    <chartFormat chart="11" format="16">
      <pivotArea type="data" outline="0" fieldPosition="0">
        <references count="2">
          <reference field="4294967294" count="1" selected="0">
            <x v="0"/>
          </reference>
          <reference field="9" count="1" selected="0">
            <x v="3"/>
          </reference>
        </references>
      </pivotArea>
    </chartFormat>
    <chartFormat chart="11" format="17">
      <pivotArea type="data" outline="0" fieldPosition="0">
        <references count="2">
          <reference field="4294967294" count="1" selected="0">
            <x v="0"/>
          </reference>
          <reference field="9" count="1" selected="0">
            <x v="4"/>
          </reference>
        </references>
      </pivotArea>
    </chartFormat>
    <chartFormat chart="19" format="20" series="1">
      <pivotArea type="data" outline="0" fieldPosition="0">
        <references count="2">
          <reference field="4294967294" count="1" selected="0">
            <x v="0"/>
          </reference>
          <reference field="0" count="1" selected="0">
            <x v="0"/>
          </reference>
        </references>
      </pivotArea>
    </chartFormat>
    <chartFormat chart="19" format="21" series="1">
      <pivotArea type="data" outline="0" fieldPosition="0">
        <references count="2">
          <reference field="4294967294" count="1" selected="0">
            <x v="0"/>
          </reference>
          <reference field="0" count="1" selected="0">
            <x v="1"/>
          </reference>
        </references>
      </pivotArea>
    </chartFormat>
    <chartFormat chart="19" format="22" series="1">
      <pivotArea type="data" outline="0" fieldPosition="0">
        <references count="2">
          <reference field="4294967294" count="1" selected="0">
            <x v="0"/>
          </reference>
          <reference field="0" count="1" selected="0">
            <x v="2"/>
          </reference>
        </references>
      </pivotArea>
    </chartFormat>
    <chartFormat chart="19" format="23" series="1">
      <pivotArea type="data" outline="0" fieldPosition="0">
        <references count="2">
          <reference field="4294967294" count="1" selected="0">
            <x v="0"/>
          </reference>
          <reference field="0" count="1" selected="0">
            <x v="3"/>
          </reference>
        </references>
      </pivotArea>
    </chartFormat>
    <chartFormat chart="19" format="24" series="1">
      <pivotArea type="data" outline="0" fieldPosition="0">
        <references count="2">
          <reference field="4294967294" count="1" selected="0">
            <x v="0"/>
          </reference>
          <reference field="0" count="1" selected="0">
            <x v="4"/>
          </reference>
        </references>
      </pivotArea>
    </chartFormat>
    <chartFormat chart="19" format="25" series="1">
      <pivotArea type="data" outline="0" fieldPosition="0">
        <references count="2">
          <reference field="4294967294" count="1" selected="0">
            <x v="0"/>
          </reference>
          <reference field="0" count="1" selected="0">
            <x v="5"/>
          </reference>
        </references>
      </pivotArea>
    </chartFormat>
    <chartFormat chart="19" format="26" series="1">
      <pivotArea type="data" outline="0" fieldPosition="0">
        <references count="2">
          <reference field="4294967294" count="1" selected="0">
            <x v="0"/>
          </reference>
          <reference field="0" count="1" selected="0">
            <x v="6"/>
          </reference>
        </references>
      </pivotArea>
    </chartFormat>
    <chartFormat chart="19" format="27" series="1">
      <pivotArea type="data" outline="0" fieldPosition="0">
        <references count="2">
          <reference field="4294967294" count="1" selected="0">
            <x v="0"/>
          </reference>
          <reference field="0" count="1" selected="0">
            <x v="7"/>
          </reference>
        </references>
      </pivotArea>
    </chartFormat>
    <chartFormat chart="19" format="28" series="1">
      <pivotArea type="data" outline="0" fieldPosition="0">
        <references count="2">
          <reference field="4294967294" count="1" selected="0">
            <x v="0"/>
          </reference>
          <reference field="0" count="1" selected="0">
            <x v="8"/>
          </reference>
        </references>
      </pivotArea>
    </chartFormat>
    <chartFormat chart="19" format="29" series="1">
      <pivotArea type="data" outline="0" fieldPosition="0">
        <references count="2">
          <reference field="4294967294" count="1" selected="0">
            <x v="0"/>
          </reference>
          <reference field="0" count="1" selected="0">
            <x v="9"/>
          </reference>
        </references>
      </pivotArea>
    </chartFormat>
    <chartFormat chart="19" format="30">
      <pivotArea type="data" outline="0" fieldPosition="0">
        <references count="3">
          <reference field="4294967294" count="1" selected="0">
            <x v="0"/>
          </reference>
          <reference field="0" count="1" selected="0">
            <x v="4"/>
          </reference>
          <reference field="9" count="1" selected="0">
            <x v="2"/>
          </reference>
        </references>
      </pivotArea>
    </chartFormat>
    <chartFormat chart="19" format="31">
      <pivotArea type="data" outline="0" fieldPosition="0">
        <references count="3">
          <reference field="4294967294" count="1" selected="0">
            <x v="0"/>
          </reference>
          <reference field="0" count="1" selected="0">
            <x v="4"/>
          </reference>
          <reference field="9" count="1" selected="0">
            <x v="3"/>
          </reference>
        </references>
      </pivotArea>
    </chartFormat>
    <chartFormat chart="19" format="32">
      <pivotArea type="data" outline="0" fieldPosition="0">
        <references count="3">
          <reference field="4294967294" count="1" selected="0">
            <x v="0"/>
          </reference>
          <reference field="0" count="1" selected="0">
            <x v="4"/>
          </reference>
          <reference field="9" count="1" selected="0">
            <x v="4"/>
          </reference>
        </references>
      </pivotArea>
    </chartFormat>
    <chartFormat chart="19" format="33">
      <pivotArea type="data" outline="0" fieldPosition="0">
        <references count="3">
          <reference field="4294967294" count="1" selected="0">
            <x v="0"/>
          </reference>
          <reference field="0" count="1" selected="0">
            <x v="4"/>
          </reference>
          <reference field="9" count="1" selected="0">
            <x v="1"/>
          </reference>
        </references>
      </pivotArea>
    </chartFormat>
    <chartFormat chart="19" format="34">
      <pivotArea type="data" outline="0" fieldPosition="0">
        <references count="3">
          <reference field="4294967294" count="1" selected="0">
            <x v="0"/>
          </reference>
          <reference field="0" count="1" selected="0">
            <x v="0"/>
          </reference>
          <reference field="9" count="1" selected="0">
            <x v="1"/>
          </reference>
        </references>
      </pivotArea>
    </chartFormat>
    <chartFormat chart="19" format="35">
      <pivotArea type="data" outline="0" fieldPosition="0">
        <references count="3">
          <reference field="4294967294" count="1" selected="0">
            <x v="0"/>
          </reference>
          <reference field="0" count="1" selected="0">
            <x v="0"/>
          </reference>
          <reference field="9" count="1" selected="0">
            <x v="2"/>
          </reference>
        </references>
      </pivotArea>
    </chartFormat>
    <chartFormat chart="19" format="36">
      <pivotArea type="data" outline="0" fieldPosition="0">
        <references count="3">
          <reference field="4294967294" count="1" selected="0">
            <x v="0"/>
          </reference>
          <reference field="0" count="1" selected="0">
            <x v="1"/>
          </reference>
          <reference field="9" count="1" selected="0">
            <x v="1"/>
          </reference>
        </references>
      </pivotArea>
    </chartFormat>
    <chartFormat chart="19" format="37">
      <pivotArea type="data" outline="0" fieldPosition="0">
        <references count="3">
          <reference field="4294967294" count="1" selected="0">
            <x v="0"/>
          </reference>
          <reference field="0" count="1" selected="0">
            <x v="1"/>
          </reference>
          <reference field="9" count="1" selected="0">
            <x v="4"/>
          </reference>
        </references>
      </pivotArea>
    </chartFormat>
    <chartFormat chart="19" format="38">
      <pivotArea type="data" outline="0" fieldPosition="0">
        <references count="3">
          <reference field="4294967294" count="1" selected="0">
            <x v="0"/>
          </reference>
          <reference field="0" count="1" selected="0">
            <x v="1"/>
          </reference>
          <reference field="9" count="1" selected="0">
            <x v="3"/>
          </reference>
        </references>
      </pivotArea>
    </chartFormat>
    <chartFormat chart="19" format="39">
      <pivotArea type="data" outline="0" fieldPosition="0">
        <references count="3">
          <reference field="4294967294" count="1" selected="0">
            <x v="0"/>
          </reference>
          <reference field="0" count="1" selected="0">
            <x v="1"/>
          </reference>
          <reference field="9" count="1" selected="0">
            <x v="2"/>
          </reference>
        </references>
      </pivotArea>
    </chartFormat>
    <chartFormat chart="19" format="40">
      <pivotArea type="data" outline="0" fieldPosition="0">
        <references count="3">
          <reference field="4294967294" count="1" selected="0">
            <x v="0"/>
          </reference>
          <reference field="0" count="1" selected="0">
            <x v="2"/>
          </reference>
          <reference field="9" count="1" selected="0">
            <x v="2"/>
          </reference>
        </references>
      </pivotArea>
    </chartFormat>
    <chartFormat chart="19" format="41">
      <pivotArea type="data" outline="0" fieldPosition="0">
        <references count="3">
          <reference field="4294967294" count="1" selected="0">
            <x v="0"/>
          </reference>
          <reference field="0" count="1" selected="0">
            <x v="3"/>
          </reference>
          <reference field="9" count="1" selected="0">
            <x v="2"/>
          </reference>
        </references>
      </pivotArea>
    </chartFormat>
    <chartFormat chart="19" format="42">
      <pivotArea type="data" outline="0" fieldPosition="0">
        <references count="3">
          <reference field="4294967294" count="1" selected="0">
            <x v="0"/>
          </reference>
          <reference field="0" count="1" selected="0">
            <x v="3"/>
          </reference>
          <reference field="9" count="1" selected="0">
            <x v="1"/>
          </reference>
        </references>
      </pivotArea>
    </chartFormat>
    <chartFormat chart="19" format="43">
      <pivotArea type="data" outline="0" fieldPosition="0">
        <references count="3">
          <reference field="4294967294" count="1" selected="0">
            <x v="0"/>
          </reference>
          <reference field="0" count="1" selected="0">
            <x v="3"/>
          </reference>
          <reference field="9" count="1" selected="0">
            <x v="4"/>
          </reference>
        </references>
      </pivotArea>
    </chartFormat>
    <chartFormat chart="19" format="44">
      <pivotArea type="data" outline="0" fieldPosition="0">
        <references count="3">
          <reference field="4294967294" count="1" selected="0">
            <x v="0"/>
          </reference>
          <reference field="0" count="1" selected="0">
            <x v="5"/>
          </reference>
          <reference field="9" count="1" selected="0">
            <x v="1"/>
          </reference>
        </references>
      </pivotArea>
    </chartFormat>
    <chartFormat chart="19" format="45">
      <pivotArea type="data" outline="0" fieldPosition="0">
        <references count="3">
          <reference field="4294967294" count="1" selected="0">
            <x v="0"/>
          </reference>
          <reference field="0" count="1" selected="0">
            <x v="5"/>
          </reference>
          <reference field="9" count="1" selected="0">
            <x v="2"/>
          </reference>
        </references>
      </pivotArea>
    </chartFormat>
    <chartFormat chart="19" format="46">
      <pivotArea type="data" outline="0" fieldPosition="0">
        <references count="3">
          <reference field="4294967294" count="1" selected="0">
            <x v="0"/>
          </reference>
          <reference field="0" count="1" selected="0">
            <x v="5"/>
          </reference>
          <reference field="9" count="1" selected="0">
            <x v="3"/>
          </reference>
        </references>
      </pivotArea>
    </chartFormat>
    <chartFormat chart="19" format="47">
      <pivotArea type="data" outline="0" fieldPosition="0">
        <references count="3">
          <reference field="4294967294" count="1" selected="0">
            <x v="0"/>
          </reference>
          <reference field="0" count="1" selected="0">
            <x v="5"/>
          </reference>
          <reference field="9" count="1" selected="0">
            <x v="4"/>
          </reference>
        </references>
      </pivotArea>
    </chartFormat>
    <chartFormat chart="19" format="48">
      <pivotArea type="data" outline="0" fieldPosition="0">
        <references count="3">
          <reference field="4294967294" count="1" selected="0">
            <x v="0"/>
          </reference>
          <reference field="0" count="1" selected="0">
            <x v="6"/>
          </reference>
          <reference field="9" count="1" selected="0">
            <x v="4"/>
          </reference>
        </references>
      </pivotArea>
    </chartFormat>
    <chartFormat chart="19" format="49">
      <pivotArea type="data" outline="0" fieldPosition="0">
        <references count="3">
          <reference field="4294967294" count="1" selected="0">
            <x v="0"/>
          </reference>
          <reference field="0" count="1" selected="0">
            <x v="7"/>
          </reference>
          <reference field="9" count="1" selected="0">
            <x v="2"/>
          </reference>
        </references>
      </pivotArea>
    </chartFormat>
    <chartFormat chart="19" format="50">
      <pivotArea type="data" outline="0" fieldPosition="0">
        <references count="3">
          <reference field="4294967294" count="1" selected="0">
            <x v="0"/>
          </reference>
          <reference field="0" count="1" selected="0">
            <x v="8"/>
          </reference>
          <reference field="9" count="1" selected="0">
            <x v="1"/>
          </reference>
        </references>
      </pivotArea>
    </chartFormat>
    <chartFormat chart="19" format="51">
      <pivotArea type="data" outline="0" fieldPosition="0">
        <references count="3">
          <reference field="4294967294" count="1" selected="0">
            <x v="0"/>
          </reference>
          <reference field="0" count="1" selected="0">
            <x v="8"/>
          </reference>
          <reference field="9" count="1" selected="0">
            <x v="2"/>
          </reference>
        </references>
      </pivotArea>
    </chartFormat>
    <chartFormat chart="19" format="52">
      <pivotArea type="data" outline="0" fieldPosition="0">
        <references count="3">
          <reference field="4294967294" count="1" selected="0">
            <x v="0"/>
          </reference>
          <reference field="0" count="1" selected="0">
            <x v="8"/>
          </reference>
          <reference field="9" count="1" selected="0">
            <x v="3"/>
          </reference>
        </references>
      </pivotArea>
    </chartFormat>
    <chartFormat chart="19" format="53">
      <pivotArea type="data" outline="0" fieldPosition="0">
        <references count="3">
          <reference field="4294967294" count="1" selected="0">
            <x v="0"/>
          </reference>
          <reference field="0" count="1" selected="0">
            <x v="8"/>
          </reference>
          <reference field="9" count="1" selected="0">
            <x v="4"/>
          </reference>
        </references>
      </pivotArea>
    </chartFormat>
    <chartFormat chart="19" format="54">
      <pivotArea type="data" outline="0" fieldPosition="0">
        <references count="3">
          <reference field="4294967294" count="1" selected="0">
            <x v="0"/>
          </reference>
          <reference field="0" count="1" selected="0">
            <x v="9"/>
          </reference>
          <reference field="9" count="1" selected="0">
            <x v="1"/>
          </reference>
        </references>
      </pivotArea>
    </chartFormat>
    <chartFormat chart="19" format="55">
      <pivotArea type="data" outline="0" fieldPosition="0">
        <references count="3">
          <reference field="4294967294" count="1" selected="0">
            <x v="0"/>
          </reference>
          <reference field="0" count="1" selected="0">
            <x v="9"/>
          </reference>
          <reference field="9" count="1" selected="0">
            <x v="2"/>
          </reference>
        </references>
      </pivotArea>
    </chartFormat>
    <chartFormat chart="19" format="56">
      <pivotArea type="data" outline="0" fieldPosition="0">
        <references count="3">
          <reference field="4294967294" count="1" selected="0">
            <x v="0"/>
          </reference>
          <reference field="0" count="1" selected="0">
            <x v="9"/>
          </reference>
          <reference field="9" count="1" selected="0">
            <x v="3"/>
          </reference>
        </references>
      </pivotArea>
    </chartFormat>
    <chartFormat chart="19" format="57">
      <pivotArea type="data" outline="0" fieldPosition="0">
        <references count="3">
          <reference field="4294967294" count="1" selected="0">
            <x v="0"/>
          </reference>
          <reference field="0" count="1" selected="0">
            <x v="9"/>
          </reference>
          <reference field="9" count="1" selected="0">
            <x v="4"/>
          </reference>
        </references>
      </pivotArea>
    </chartFormat>
    <chartFormat chart="19" format="58">
      <pivotArea type="data" outline="0" fieldPosition="0">
        <references count="3">
          <reference field="4294967294" count="1" selected="0">
            <x v="0"/>
          </reference>
          <reference field="0" count="1" selected="0">
            <x v="6"/>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F2C1B1-094F-4B53-B127-5D219C7FF936}"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32:M38" firstHeaderRow="1" firstDataRow="1" firstDataCol="1"/>
  <pivotFields count="10">
    <pivotField showAll="0">
      <items count="11">
        <item x="5"/>
        <item h="1" x="1"/>
        <item h="1" x="9"/>
        <item h="1" x="6"/>
        <item h="1" x="0"/>
        <item h="1" x="2"/>
        <item h="1" x="8"/>
        <item h="1" x="7"/>
        <item h="1" x="4"/>
        <item h="1" x="3"/>
        <item t="default"/>
      </items>
    </pivotField>
    <pivotField showAll="0"/>
    <pivotField showAll="0"/>
    <pivotField showAll="0"/>
    <pivotField showAll="0"/>
    <pivotField numFmtId="164" showAll="0"/>
    <pivotField numFmtId="164" showAll="0"/>
    <pivotField dataField="1" numFmtId="164" showAll="0"/>
    <pivotField numFmtId="165" showAll="0"/>
    <pivotField axis="axisRow" showAll="0">
      <items count="6">
        <item x="4"/>
        <item x="1"/>
        <item x="0"/>
        <item x="2"/>
        <item x="3"/>
        <item t="default"/>
      </items>
    </pivotField>
  </pivotFields>
  <rowFields count="1">
    <field x="9"/>
  </rowFields>
  <rowItems count="6">
    <i>
      <x/>
    </i>
    <i>
      <x v="1"/>
    </i>
    <i>
      <x v="2"/>
    </i>
    <i>
      <x v="3"/>
    </i>
    <i>
      <x v="4"/>
    </i>
    <i t="grand">
      <x/>
    </i>
  </rowItems>
  <colItems count="1">
    <i/>
  </colItems>
  <dataFields count="1">
    <dataField name="Sum of S_Pro" fld="7" baseField="0" baseItem="0"/>
  </dataFields>
  <formats count="18">
    <format dxfId="134">
      <pivotArea type="all" dataOnly="0" outline="0" fieldPosition="0"/>
    </format>
    <format dxfId="133">
      <pivotArea outline="0" collapsedLevelsAreSubtotals="1" fieldPosition="0"/>
    </format>
    <format dxfId="132">
      <pivotArea field="9" type="button" dataOnly="0" labelOnly="1" outline="0" axis="axisRow" fieldPosition="0"/>
    </format>
    <format dxfId="131">
      <pivotArea dataOnly="0" labelOnly="1" fieldPosition="0">
        <references count="1">
          <reference field="9" count="0"/>
        </references>
      </pivotArea>
    </format>
    <format dxfId="130">
      <pivotArea dataOnly="0" labelOnly="1" grandRow="1" outline="0" fieldPosition="0"/>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field="9" type="button" dataOnly="0" labelOnly="1" outline="0" axis="axisRow" fieldPosition="0"/>
    </format>
    <format dxfId="125">
      <pivotArea dataOnly="0" labelOnly="1" fieldPosition="0">
        <references count="1">
          <reference field="9" count="0"/>
        </references>
      </pivotArea>
    </format>
    <format dxfId="124">
      <pivotArea dataOnly="0" labelOnly="1" grandRow="1" outline="0"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field="9" type="button" dataOnly="0" labelOnly="1" outline="0" axis="axisRow" fieldPosition="0"/>
    </format>
    <format dxfId="119">
      <pivotArea dataOnly="0" labelOnly="1" fieldPosition="0">
        <references count="1">
          <reference field="9" count="0"/>
        </references>
      </pivotArea>
    </format>
    <format dxfId="118">
      <pivotArea dataOnly="0" labelOnly="1" grandRow="1" outline="0" fieldPosition="0"/>
    </format>
    <format dxfId="117">
      <pivotArea dataOnly="0" labelOnly="1" outline="0" axis="axisValues" fieldPosition="0"/>
    </format>
  </formats>
  <chartFormats count="6">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9" count="1" selected="0">
            <x v="0"/>
          </reference>
        </references>
      </pivotArea>
    </chartFormat>
    <chartFormat chart="7" format="14">
      <pivotArea type="data" outline="0" fieldPosition="0">
        <references count="2">
          <reference field="4294967294" count="1" selected="0">
            <x v="0"/>
          </reference>
          <reference field="9" count="1" selected="0">
            <x v="1"/>
          </reference>
        </references>
      </pivotArea>
    </chartFormat>
    <chartFormat chart="7" format="15">
      <pivotArea type="data" outline="0" fieldPosition="0">
        <references count="2">
          <reference field="4294967294" count="1" selected="0">
            <x v="0"/>
          </reference>
          <reference field="9" count="1" selected="0">
            <x v="2"/>
          </reference>
        </references>
      </pivotArea>
    </chartFormat>
    <chartFormat chart="7" format="16">
      <pivotArea type="data" outline="0" fieldPosition="0">
        <references count="2">
          <reference field="4294967294" count="1" selected="0">
            <x v="0"/>
          </reference>
          <reference field="9" count="1" selected="0">
            <x v="3"/>
          </reference>
        </references>
      </pivotArea>
    </chartFormat>
    <chartFormat chart="7"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120714-4D50-47B9-A204-E031C791DB4E}"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119:C131" firstHeaderRow="1" firstDataRow="2" firstDataCol="1"/>
  <pivotFields count="10">
    <pivotField axis="axisRow" showAll="0">
      <items count="11">
        <item n="A" x="5"/>
        <item n="B" x="1"/>
        <item n="C" x="9"/>
        <item n="D" x="6"/>
        <item n="E" x="0"/>
        <item n="F" x="2"/>
        <item n="G" x="8"/>
        <item n="H" x="7"/>
        <item n="I" x="4"/>
        <item n="J" x="3"/>
        <item t="default"/>
      </items>
    </pivotField>
    <pivotField showAll="0"/>
    <pivotField showAll="0"/>
    <pivotField showAll="0"/>
    <pivotField showAll="0"/>
    <pivotField numFmtId="164" showAll="0"/>
    <pivotField numFmtId="164" showAll="0"/>
    <pivotField dataField="1" numFmtId="164" showAll="0"/>
    <pivotField numFmtId="165" showAll="0"/>
    <pivotField axis="axisCol" showAll="0">
      <items count="6">
        <item h="1" x="4"/>
        <item h="1" x="1"/>
        <item h="1" x="0"/>
        <item h="1" x="2"/>
        <item x="3"/>
        <item t="default"/>
      </items>
    </pivotField>
  </pivotFields>
  <rowFields count="1">
    <field x="0"/>
  </rowFields>
  <rowItems count="11">
    <i>
      <x/>
    </i>
    <i>
      <x v="1"/>
    </i>
    <i>
      <x v="2"/>
    </i>
    <i>
      <x v="3"/>
    </i>
    <i>
      <x v="4"/>
    </i>
    <i>
      <x v="5"/>
    </i>
    <i>
      <x v="6"/>
    </i>
    <i>
      <x v="7"/>
    </i>
    <i>
      <x v="8"/>
    </i>
    <i>
      <x v="9"/>
    </i>
    <i t="grand">
      <x/>
    </i>
  </rowItems>
  <colFields count="1">
    <field x="9"/>
  </colFields>
  <colItems count="2">
    <i>
      <x v="4"/>
    </i>
    <i t="grand">
      <x/>
    </i>
  </colItems>
  <dataFields count="1">
    <dataField name="Sum of S_Pro" fld="7" baseField="0" baseItem="0"/>
  </dataFields>
  <formats count="30">
    <format dxfId="164">
      <pivotArea type="all" dataOnly="0" outline="0" fieldPosition="0"/>
    </format>
    <format dxfId="163">
      <pivotArea outline="0" collapsedLevelsAreSubtotals="1" fieldPosition="0"/>
    </format>
    <format dxfId="162">
      <pivotArea type="origin" dataOnly="0" labelOnly="1" outline="0" fieldPosition="0"/>
    </format>
    <format dxfId="161">
      <pivotArea field="9" type="button" dataOnly="0" labelOnly="1" outline="0" axis="axisCol" fieldPosition="0"/>
    </format>
    <format dxfId="160">
      <pivotArea type="topRight" dataOnly="0" labelOnly="1" outline="0" fieldPosition="0"/>
    </format>
    <format dxfId="159">
      <pivotArea field="0" type="button" dataOnly="0" labelOnly="1" outline="0" axis="axisRow" fieldPosition="0"/>
    </format>
    <format dxfId="158">
      <pivotArea dataOnly="0" labelOnly="1" fieldPosition="0">
        <references count="1">
          <reference field="0" count="0"/>
        </references>
      </pivotArea>
    </format>
    <format dxfId="157">
      <pivotArea dataOnly="0" labelOnly="1" grandRow="1" outline="0" fieldPosition="0"/>
    </format>
    <format dxfId="156">
      <pivotArea dataOnly="0" labelOnly="1" fieldPosition="0">
        <references count="1">
          <reference field="9" count="0"/>
        </references>
      </pivotArea>
    </format>
    <format dxfId="155">
      <pivotArea dataOnly="0" labelOnly="1" grandCol="1" outline="0" fieldPosition="0"/>
    </format>
    <format dxfId="154">
      <pivotArea type="all" dataOnly="0" outline="0" fieldPosition="0"/>
    </format>
    <format dxfId="153">
      <pivotArea outline="0" collapsedLevelsAreSubtotals="1" fieldPosition="0"/>
    </format>
    <format dxfId="152">
      <pivotArea type="origin" dataOnly="0" labelOnly="1" outline="0" fieldPosition="0"/>
    </format>
    <format dxfId="151">
      <pivotArea field="9" type="button" dataOnly="0" labelOnly="1" outline="0" axis="axisCol" fieldPosition="0"/>
    </format>
    <format dxfId="150">
      <pivotArea type="topRight" dataOnly="0" labelOnly="1" outline="0" fieldPosition="0"/>
    </format>
    <format dxfId="149">
      <pivotArea field="0" type="button" dataOnly="0" labelOnly="1" outline="0" axis="axisRow" fieldPosition="0"/>
    </format>
    <format dxfId="148">
      <pivotArea dataOnly="0" labelOnly="1" fieldPosition="0">
        <references count="1">
          <reference field="0" count="0"/>
        </references>
      </pivotArea>
    </format>
    <format dxfId="147">
      <pivotArea dataOnly="0" labelOnly="1" grandRow="1" outline="0" fieldPosition="0"/>
    </format>
    <format dxfId="146">
      <pivotArea dataOnly="0" labelOnly="1" fieldPosition="0">
        <references count="1">
          <reference field="9" count="0"/>
        </references>
      </pivotArea>
    </format>
    <format dxfId="145">
      <pivotArea dataOnly="0" labelOnly="1" grandCol="1" outline="0" fieldPosition="0"/>
    </format>
    <format dxfId="144">
      <pivotArea type="all" dataOnly="0" outline="0" fieldPosition="0"/>
    </format>
    <format dxfId="143">
      <pivotArea outline="0" collapsedLevelsAreSubtotals="1" fieldPosition="0"/>
    </format>
    <format dxfId="142">
      <pivotArea type="origin" dataOnly="0" labelOnly="1" outline="0" fieldPosition="0"/>
    </format>
    <format dxfId="141">
      <pivotArea field="9" type="button" dataOnly="0" labelOnly="1" outline="0" axis="axisCol" fieldPosition="0"/>
    </format>
    <format dxfId="140">
      <pivotArea type="topRight" dataOnly="0" labelOnly="1" outline="0" fieldPosition="0"/>
    </format>
    <format dxfId="139">
      <pivotArea field="0" type="button" dataOnly="0" labelOnly="1" outline="0" axis="axisRow" fieldPosition="0"/>
    </format>
    <format dxfId="138">
      <pivotArea dataOnly="0" labelOnly="1" fieldPosition="0">
        <references count="1">
          <reference field="0" count="0"/>
        </references>
      </pivotArea>
    </format>
    <format dxfId="137">
      <pivotArea dataOnly="0" labelOnly="1" grandRow="1" outline="0" fieldPosition="0"/>
    </format>
    <format dxfId="136">
      <pivotArea dataOnly="0" labelOnly="1" fieldPosition="0">
        <references count="1">
          <reference field="9" count="0"/>
        </references>
      </pivotArea>
    </format>
    <format dxfId="135">
      <pivotArea dataOnly="0" labelOnly="1" grandCol="1" outline="0" fieldPosition="0"/>
    </format>
  </formats>
  <chartFormats count="5">
    <chartFormat chart="41" format="2" series="1">
      <pivotArea type="data" outline="0" fieldPosition="0">
        <references count="2">
          <reference field="4294967294" count="1" selected="0">
            <x v="0"/>
          </reference>
          <reference field="9" count="1" selected="0">
            <x v="1"/>
          </reference>
        </references>
      </pivotArea>
    </chartFormat>
    <chartFormat chart="41" format="3" series="1">
      <pivotArea type="data" outline="0" fieldPosition="0">
        <references count="2">
          <reference field="4294967294" count="1" selected="0">
            <x v="0"/>
          </reference>
          <reference field="9" count="1" selected="0">
            <x v="0"/>
          </reference>
        </references>
      </pivotArea>
    </chartFormat>
    <chartFormat chart="41" format="4" series="1">
      <pivotArea type="data" outline="0" fieldPosition="0">
        <references count="2">
          <reference field="4294967294" count="1" selected="0">
            <x v="0"/>
          </reference>
          <reference field="9" count="1" selected="0">
            <x v="2"/>
          </reference>
        </references>
      </pivotArea>
    </chartFormat>
    <chartFormat chart="41" format="5" series="1">
      <pivotArea type="data" outline="0" fieldPosition="0">
        <references count="2">
          <reference field="4294967294" count="1" selected="0">
            <x v="0"/>
          </reference>
          <reference field="9" count="1" selected="0">
            <x v="3"/>
          </reference>
        </references>
      </pivotArea>
    </chartFormat>
    <chartFormat chart="41" format="6"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1842AC-9944-433D-A086-BD639167FCDB}"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70:C77" firstHeaderRow="1" firstDataRow="2" firstDataCol="1"/>
  <pivotFields count="10">
    <pivotField axis="axisCol" showAll="0">
      <items count="11">
        <item n="A" x="5"/>
        <item n="B" h="1" x="1"/>
        <item n="C" h="1" x="9"/>
        <item n="D" h="1" x="6"/>
        <item n="E" h="1" x="0"/>
        <item n="F" h="1" x="2"/>
        <item n="G" h="1" x="7"/>
        <item n="H" h="1" x="8"/>
        <item n="I" h="1" x="4"/>
        <item n="J" h="1" x="3"/>
        <item t="default"/>
      </items>
    </pivotField>
    <pivotField showAll="0"/>
    <pivotField showAll="0"/>
    <pivotField showAll="0"/>
    <pivotField showAll="0"/>
    <pivotField numFmtId="164" showAll="0"/>
    <pivotField numFmtId="164" showAll="0"/>
    <pivotField dataField="1" numFmtId="164" showAll="0"/>
    <pivotField numFmtId="165" showAll="0"/>
    <pivotField axis="axisRow" showAll="0">
      <items count="6">
        <item x="4"/>
        <item x="1"/>
        <item x="0"/>
        <item x="2"/>
        <item x="3"/>
        <item t="default"/>
      </items>
    </pivotField>
  </pivotFields>
  <rowFields count="1">
    <field x="9"/>
  </rowFields>
  <rowItems count="6">
    <i>
      <x/>
    </i>
    <i>
      <x v="1"/>
    </i>
    <i>
      <x v="2"/>
    </i>
    <i>
      <x v="3"/>
    </i>
    <i>
      <x v="4"/>
    </i>
    <i t="grand">
      <x/>
    </i>
  </rowItems>
  <colFields count="1">
    <field x="0"/>
  </colFields>
  <colItems count="2">
    <i>
      <x/>
    </i>
    <i t="grand">
      <x/>
    </i>
  </colItems>
  <dataFields count="1">
    <dataField name="Sum of S_Pro" fld="7" baseField="0" baseItem="0"/>
  </dataFields>
  <formats count="30">
    <format dxfId="194">
      <pivotArea type="all" dataOnly="0" outline="0" fieldPosition="0"/>
    </format>
    <format dxfId="193">
      <pivotArea outline="0" collapsedLevelsAreSubtotals="1" fieldPosition="0"/>
    </format>
    <format dxfId="192">
      <pivotArea type="origin" dataOnly="0" labelOnly="1" outline="0" fieldPosition="0"/>
    </format>
    <format dxfId="191">
      <pivotArea field="0" type="button" dataOnly="0" labelOnly="1" outline="0" axis="axisCol" fieldPosition="0"/>
    </format>
    <format dxfId="190">
      <pivotArea type="topRight" dataOnly="0" labelOnly="1" outline="0" fieldPosition="0"/>
    </format>
    <format dxfId="189">
      <pivotArea field="9" type="button" dataOnly="0" labelOnly="1" outline="0" axis="axisRow" fieldPosition="0"/>
    </format>
    <format dxfId="188">
      <pivotArea dataOnly="0" labelOnly="1" fieldPosition="0">
        <references count="1">
          <reference field="9" count="0"/>
        </references>
      </pivotArea>
    </format>
    <format dxfId="187">
      <pivotArea dataOnly="0" labelOnly="1" grandRow="1" outline="0" fieldPosition="0"/>
    </format>
    <format dxfId="186">
      <pivotArea dataOnly="0" labelOnly="1" fieldPosition="0">
        <references count="1">
          <reference field="0" count="0"/>
        </references>
      </pivotArea>
    </format>
    <format dxfId="185">
      <pivotArea dataOnly="0" labelOnly="1" grandCol="1" outline="0" fieldPosition="0"/>
    </format>
    <format dxfId="184">
      <pivotArea type="all" dataOnly="0" outline="0" fieldPosition="0"/>
    </format>
    <format dxfId="183">
      <pivotArea outline="0" collapsedLevelsAreSubtotals="1" fieldPosition="0"/>
    </format>
    <format dxfId="182">
      <pivotArea type="origin" dataOnly="0" labelOnly="1" outline="0" fieldPosition="0"/>
    </format>
    <format dxfId="181">
      <pivotArea field="0" type="button" dataOnly="0" labelOnly="1" outline="0" axis="axisCol" fieldPosition="0"/>
    </format>
    <format dxfId="180">
      <pivotArea type="topRight" dataOnly="0" labelOnly="1" outline="0" fieldPosition="0"/>
    </format>
    <format dxfId="179">
      <pivotArea field="9" type="button" dataOnly="0" labelOnly="1" outline="0" axis="axisRow" fieldPosition="0"/>
    </format>
    <format dxfId="178">
      <pivotArea dataOnly="0" labelOnly="1" fieldPosition="0">
        <references count="1">
          <reference field="9" count="0"/>
        </references>
      </pivotArea>
    </format>
    <format dxfId="177">
      <pivotArea dataOnly="0" labelOnly="1" grandRow="1" outline="0" fieldPosition="0"/>
    </format>
    <format dxfId="176">
      <pivotArea dataOnly="0" labelOnly="1" fieldPosition="0">
        <references count="1">
          <reference field="0" count="0"/>
        </references>
      </pivotArea>
    </format>
    <format dxfId="175">
      <pivotArea dataOnly="0" labelOnly="1" grandCol="1" outline="0" fieldPosition="0"/>
    </format>
    <format dxfId="174">
      <pivotArea type="all" dataOnly="0" outline="0" fieldPosition="0"/>
    </format>
    <format dxfId="173">
      <pivotArea outline="0" collapsedLevelsAreSubtotals="1" fieldPosition="0"/>
    </format>
    <format dxfId="172">
      <pivotArea type="origin" dataOnly="0" labelOnly="1" outline="0" fieldPosition="0"/>
    </format>
    <format dxfId="171">
      <pivotArea field="0" type="button" dataOnly="0" labelOnly="1" outline="0" axis="axisCol" fieldPosition="0"/>
    </format>
    <format dxfId="170">
      <pivotArea type="topRight" dataOnly="0" labelOnly="1" outline="0" fieldPosition="0"/>
    </format>
    <format dxfId="169">
      <pivotArea field="9" type="button" dataOnly="0" labelOnly="1" outline="0" axis="axisRow" fieldPosition="0"/>
    </format>
    <format dxfId="168">
      <pivotArea dataOnly="0" labelOnly="1" fieldPosition="0">
        <references count="1">
          <reference field="9" count="0"/>
        </references>
      </pivotArea>
    </format>
    <format dxfId="167">
      <pivotArea dataOnly="0" labelOnly="1" grandRow="1" outline="0" fieldPosition="0"/>
    </format>
    <format dxfId="166">
      <pivotArea dataOnly="0" labelOnly="1" fieldPosition="0">
        <references count="1">
          <reference field="0" count="0"/>
        </references>
      </pivotArea>
    </format>
    <format dxfId="165">
      <pivotArea dataOnly="0" labelOnly="1" grandCol="1" outline="0" fieldPosition="0"/>
    </format>
  </formats>
  <chartFormats count="48">
    <chartFormat chart="26" format="10" series="1">
      <pivotArea type="data" outline="0" fieldPosition="0">
        <references count="2">
          <reference field="4294967294" count="1" selected="0">
            <x v="0"/>
          </reference>
          <reference field="0" count="1" selected="0">
            <x v="4"/>
          </reference>
        </references>
      </pivotArea>
    </chartFormat>
    <chartFormat chart="28" format="11" series="1">
      <pivotArea type="data" outline="0" fieldPosition="0">
        <references count="2">
          <reference field="4294967294" count="1" selected="0">
            <x v="0"/>
          </reference>
          <reference field="0" count="1" selected="0">
            <x v="4"/>
          </reference>
        </references>
      </pivotArea>
    </chartFormat>
    <chartFormat chart="28" format="12" series="1">
      <pivotArea type="data" outline="0" fieldPosition="0">
        <references count="2">
          <reference field="4294967294" count="1" selected="0">
            <x v="0"/>
          </reference>
          <reference field="0" count="1" selected="0">
            <x v="5"/>
          </reference>
        </references>
      </pivotArea>
    </chartFormat>
    <chartFormat chart="26" format="11" series="1">
      <pivotArea type="data" outline="0" fieldPosition="0">
        <references count="2">
          <reference field="4294967294" count="1" selected="0">
            <x v="0"/>
          </reference>
          <reference field="0" count="1" selected="0">
            <x v="5"/>
          </reference>
        </references>
      </pivotArea>
    </chartFormat>
    <chartFormat chart="28" format="13" series="1">
      <pivotArea type="data" outline="0" fieldPosition="0">
        <references count="2">
          <reference field="4294967294" count="1" selected="0">
            <x v="0"/>
          </reference>
          <reference field="0" count="1" selected="0">
            <x v="1"/>
          </reference>
        </references>
      </pivotArea>
    </chartFormat>
    <chartFormat chart="28" format="14" series="1">
      <pivotArea type="data" outline="0" fieldPosition="0">
        <references count="2">
          <reference field="4294967294" count="1" selected="0">
            <x v="0"/>
          </reference>
          <reference field="0" count="1" selected="0">
            <x v="2"/>
          </reference>
        </references>
      </pivotArea>
    </chartFormat>
    <chartFormat chart="28" format="15" series="1">
      <pivotArea type="data" outline="0" fieldPosition="0">
        <references count="2">
          <reference field="4294967294" count="1" selected="0">
            <x v="0"/>
          </reference>
          <reference field="0" count="1" selected="0">
            <x v="3"/>
          </reference>
        </references>
      </pivotArea>
    </chartFormat>
    <chartFormat chart="28" format="16" series="1">
      <pivotArea type="data" outline="0" fieldPosition="0">
        <references count="2">
          <reference field="4294967294" count="1" selected="0">
            <x v="0"/>
          </reference>
          <reference field="0" count="1" selected="0">
            <x v="7"/>
          </reference>
        </references>
      </pivotArea>
    </chartFormat>
    <chartFormat chart="28" format="17" series="1">
      <pivotArea type="data" outline="0" fieldPosition="0">
        <references count="2">
          <reference field="4294967294" count="1" selected="0">
            <x v="0"/>
          </reference>
          <reference field="0" count="1" selected="0">
            <x v="6"/>
          </reference>
        </references>
      </pivotArea>
    </chartFormat>
    <chartFormat chart="28" format="18" series="1">
      <pivotArea type="data" outline="0" fieldPosition="0">
        <references count="2">
          <reference field="4294967294" count="1" selected="0">
            <x v="0"/>
          </reference>
          <reference field="0" count="1" selected="0">
            <x v="8"/>
          </reference>
        </references>
      </pivotArea>
    </chartFormat>
    <chartFormat chart="28" format="19" series="1">
      <pivotArea type="data" outline="0" fieldPosition="0">
        <references count="2">
          <reference field="4294967294" count="1" selected="0">
            <x v="0"/>
          </reference>
          <reference field="0" count="1" selected="0">
            <x v="9"/>
          </reference>
        </references>
      </pivotArea>
    </chartFormat>
    <chartFormat chart="28" format="20" series="1">
      <pivotArea type="data" outline="0" fieldPosition="0">
        <references count="2">
          <reference field="4294967294" count="1" selected="0">
            <x v="0"/>
          </reference>
          <reference field="0" count="1" selected="0">
            <x v="0"/>
          </reference>
        </references>
      </pivotArea>
    </chartFormat>
    <chartFormat chart="26" format="12" series="1">
      <pivotArea type="data" outline="0" fieldPosition="0">
        <references count="2">
          <reference field="4294967294" count="1" selected="0">
            <x v="0"/>
          </reference>
          <reference field="0" count="1" selected="0">
            <x v="1"/>
          </reference>
        </references>
      </pivotArea>
    </chartFormat>
    <chartFormat chart="26" format="13" series="1">
      <pivotArea type="data" outline="0" fieldPosition="0">
        <references count="2">
          <reference field="4294967294" count="1" selected="0">
            <x v="0"/>
          </reference>
          <reference field="0" count="1" selected="0">
            <x v="2"/>
          </reference>
        </references>
      </pivotArea>
    </chartFormat>
    <chartFormat chart="26" format="14" series="1">
      <pivotArea type="data" outline="0" fieldPosition="0">
        <references count="2">
          <reference field="4294967294" count="1" selected="0">
            <x v="0"/>
          </reference>
          <reference field="0" count="1" selected="0">
            <x v="3"/>
          </reference>
        </references>
      </pivotArea>
    </chartFormat>
    <chartFormat chart="26" format="15" series="1">
      <pivotArea type="data" outline="0" fieldPosition="0">
        <references count="2">
          <reference field="4294967294" count="1" selected="0">
            <x v="0"/>
          </reference>
          <reference field="0" count="1" selected="0">
            <x v="7"/>
          </reference>
        </references>
      </pivotArea>
    </chartFormat>
    <chartFormat chart="26" format="16" series="1">
      <pivotArea type="data" outline="0" fieldPosition="0">
        <references count="2">
          <reference field="4294967294" count="1" selected="0">
            <x v="0"/>
          </reference>
          <reference field="0" count="1" selected="0">
            <x v="6"/>
          </reference>
        </references>
      </pivotArea>
    </chartFormat>
    <chartFormat chart="26" format="17" series="1">
      <pivotArea type="data" outline="0" fieldPosition="0">
        <references count="2">
          <reference field="4294967294" count="1" selected="0">
            <x v="0"/>
          </reference>
          <reference field="0" count="1" selected="0">
            <x v="8"/>
          </reference>
        </references>
      </pivotArea>
    </chartFormat>
    <chartFormat chart="26" format="18" series="1">
      <pivotArea type="data" outline="0" fieldPosition="0">
        <references count="2">
          <reference field="4294967294" count="1" selected="0">
            <x v="0"/>
          </reference>
          <reference field="0" count="1" selected="0">
            <x v="9"/>
          </reference>
        </references>
      </pivotArea>
    </chartFormat>
    <chartFormat chart="26" format="19" series="1">
      <pivotArea type="data" outline="0" fieldPosition="0">
        <references count="2">
          <reference field="4294967294" count="1" selected="0">
            <x v="0"/>
          </reference>
          <reference field="0" count="1" selected="0">
            <x v="0"/>
          </reference>
        </references>
      </pivotArea>
    </chartFormat>
    <chartFormat chart="28" format="21">
      <pivotArea type="data" outline="0" fieldPosition="0">
        <references count="3">
          <reference field="4294967294" count="1" selected="0">
            <x v="0"/>
          </reference>
          <reference field="0" count="1" selected="0">
            <x v="4"/>
          </reference>
          <reference field="9" count="1" selected="0">
            <x v="4"/>
          </reference>
        </references>
      </pivotArea>
    </chartFormat>
    <chartFormat chart="28" format="22">
      <pivotArea type="data" outline="0" fieldPosition="0">
        <references count="3">
          <reference field="4294967294" count="1" selected="0">
            <x v="0"/>
          </reference>
          <reference field="0" count="1" selected="0">
            <x v="4"/>
          </reference>
          <reference field="9" count="1" selected="0">
            <x v="1"/>
          </reference>
        </references>
      </pivotArea>
    </chartFormat>
    <chartFormat chart="28" format="23">
      <pivotArea type="data" outline="0" fieldPosition="0">
        <references count="3">
          <reference field="4294967294" count="1" selected="0">
            <x v="0"/>
          </reference>
          <reference field="0" count="1" selected="0">
            <x v="4"/>
          </reference>
          <reference field="9" count="1" selected="0">
            <x v="2"/>
          </reference>
        </references>
      </pivotArea>
    </chartFormat>
    <chartFormat chart="28" format="24">
      <pivotArea type="data" outline="0" fieldPosition="0">
        <references count="3">
          <reference field="4294967294" count="1" selected="0">
            <x v="0"/>
          </reference>
          <reference field="0" count="1" selected="0">
            <x v="4"/>
          </reference>
          <reference field="9" count="1" selected="0">
            <x v="3"/>
          </reference>
        </references>
      </pivotArea>
    </chartFormat>
    <chartFormat chart="28" format="25">
      <pivotArea type="data" outline="0" fieldPosition="0">
        <references count="3">
          <reference field="4294967294" count="1" selected="0">
            <x v="0"/>
          </reference>
          <reference field="0" count="1" selected="0">
            <x v="0"/>
          </reference>
          <reference field="9" count="1" selected="0">
            <x v="1"/>
          </reference>
        </references>
      </pivotArea>
    </chartFormat>
    <chartFormat chart="28" format="26">
      <pivotArea type="data" outline="0" fieldPosition="0">
        <references count="3">
          <reference field="4294967294" count="1" selected="0">
            <x v="0"/>
          </reference>
          <reference field="0" count="1" selected="0">
            <x v="0"/>
          </reference>
          <reference field="9" count="1" selected="0">
            <x v="2"/>
          </reference>
        </references>
      </pivotArea>
    </chartFormat>
    <chartFormat chart="28" format="27">
      <pivotArea type="data" outline="0" fieldPosition="0">
        <references count="3">
          <reference field="4294967294" count="1" selected="0">
            <x v="0"/>
          </reference>
          <reference field="0" count="1" selected="0">
            <x v="1"/>
          </reference>
          <reference field="9" count="1" selected="0">
            <x v="2"/>
          </reference>
        </references>
      </pivotArea>
    </chartFormat>
    <chartFormat chart="28" format="28">
      <pivotArea type="data" outline="0" fieldPosition="0">
        <references count="3">
          <reference field="4294967294" count="1" selected="0">
            <x v="0"/>
          </reference>
          <reference field="0" count="1" selected="0">
            <x v="1"/>
          </reference>
          <reference field="9" count="1" selected="0">
            <x v="1"/>
          </reference>
        </references>
      </pivotArea>
    </chartFormat>
    <chartFormat chart="28" format="29">
      <pivotArea type="data" outline="0" fieldPosition="0">
        <references count="3">
          <reference field="4294967294" count="1" selected="0">
            <x v="0"/>
          </reference>
          <reference field="0" count="1" selected="0">
            <x v="1"/>
          </reference>
          <reference field="9" count="1" selected="0">
            <x v="3"/>
          </reference>
        </references>
      </pivotArea>
    </chartFormat>
    <chartFormat chart="28" format="30">
      <pivotArea type="data" outline="0" fieldPosition="0">
        <references count="3">
          <reference field="4294967294" count="1" selected="0">
            <x v="0"/>
          </reference>
          <reference field="0" count="1" selected="0">
            <x v="1"/>
          </reference>
          <reference field="9" count="1" selected="0">
            <x v="4"/>
          </reference>
        </references>
      </pivotArea>
    </chartFormat>
    <chartFormat chart="28" format="31">
      <pivotArea type="data" outline="0" fieldPosition="0">
        <references count="3">
          <reference field="4294967294" count="1" selected="0">
            <x v="0"/>
          </reference>
          <reference field="0" count="1" selected="0">
            <x v="2"/>
          </reference>
          <reference field="9" count="1" selected="0">
            <x v="2"/>
          </reference>
        </references>
      </pivotArea>
    </chartFormat>
    <chartFormat chart="28" format="32">
      <pivotArea type="data" outline="0" fieldPosition="0">
        <references count="3">
          <reference field="4294967294" count="1" selected="0">
            <x v="0"/>
          </reference>
          <reference field="0" count="1" selected="0">
            <x v="3"/>
          </reference>
          <reference field="9" count="1" selected="0">
            <x v="1"/>
          </reference>
        </references>
      </pivotArea>
    </chartFormat>
    <chartFormat chart="28" format="33">
      <pivotArea type="data" outline="0" fieldPosition="0">
        <references count="3">
          <reference field="4294967294" count="1" selected="0">
            <x v="0"/>
          </reference>
          <reference field="0" count="1" selected="0">
            <x v="3"/>
          </reference>
          <reference field="9" count="1" selected="0">
            <x v="2"/>
          </reference>
        </references>
      </pivotArea>
    </chartFormat>
    <chartFormat chart="28" format="34">
      <pivotArea type="data" outline="0" fieldPosition="0">
        <references count="3">
          <reference field="4294967294" count="1" selected="0">
            <x v="0"/>
          </reference>
          <reference field="0" count="1" selected="0">
            <x v="3"/>
          </reference>
          <reference field="9" count="1" selected="0">
            <x v="4"/>
          </reference>
        </references>
      </pivotArea>
    </chartFormat>
    <chartFormat chart="28" format="35">
      <pivotArea type="data" outline="0" fieldPosition="0">
        <references count="3">
          <reference field="4294967294" count="1" selected="0">
            <x v="0"/>
          </reference>
          <reference field="0" count="1" selected="0">
            <x v="5"/>
          </reference>
          <reference field="9" count="1" selected="0">
            <x v="1"/>
          </reference>
        </references>
      </pivotArea>
    </chartFormat>
    <chartFormat chart="28" format="36">
      <pivotArea type="data" outline="0" fieldPosition="0">
        <references count="3">
          <reference field="4294967294" count="1" selected="0">
            <x v="0"/>
          </reference>
          <reference field="0" count="1" selected="0">
            <x v="5"/>
          </reference>
          <reference field="9" count="1" selected="0">
            <x v="2"/>
          </reference>
        </references>
      </pivotArea>
    </chartFormat>
    <chartFormat chart="28" format="37">
      <pivotArea type="data" outline="0" fieldPosition="0">
        <references count="3">
          <reference field="4294967294" count="1" selected="0">
            <x v="0"/>
          </reference>
          <reference field="0" count="1" selected="0">
            <x v="5"/>
          </reference>
          <reference field="9" count="1" selected="0">
            <x v="3"/>
          </reference>
        </references>
      </pivotArea>
    </chartFormat>
    <chartFormat chart="28" format="38">
      <pivotArea type="data" outline="0" fieldPosition="0">
        <references count="3">
          <reference field="4294967294" count="1" selected="0">
            <x v="0"/>
          </reference>
          <reference field="0" count="1" selected="0">
            <x v="5"/>
          </reference>
          <reference field="9" count="1" selected="0">
            <x v="4"/>
          </reference>
        </references>
      </pivotArea>
    </chartFormat>
    <chartFormat chart="28" format="39">
      <pivotArea type="data" outline="0" fieldPosition="0">
        <references count="3">
          <reference field="4294967294" count="1" selected="0">
            <x v="0"/>
          </reference>
          <reference field="0" count="1" selected="0">
            <x v="7"/>
          </reference>
          <reference field="9" count="1" selected="0">
            <x v="4"/>
          </reference>
        </references>
      </pivotArea>
    </chartFormat>
    <chartFormat chart="28" format="40">
      <pivotArea type="data" outline="0" fieldPosition="0">
        <references count="3">
          <reference field="4294967294" count="1" selected="0">
            <x v="0"/>
          </reference>
          <reference field="0" count="1" selected="0">
            <x v="6"/>
          </reference>
          <reference field="9" count="1" selected="0">
            <x v="2"/>
          </reference>
        </references>
      </pivotArea>
    </chartFormat>
    <chartFormat chart="28" format="41">
      <pivotArea type="data" outline="0" fieldPosition="0">
        <references count="3">
          <reference field="4294967294" count="1" selected="0">
            <x v="0"/>
          </reference>
          <reference field="0" count="1" selected="0">
            <x v="8"/>
          </reference>
          <reference field="9" count="1" selected="0">
            <x v="1"/>
          </reference>
        </references>
      </pivotArea>
    </chartFormat>
    <chartFormat chart="28" format="42">
      <pivotArea type="data" outline="0" fieldPosition="0">
        <references count="3">
          <reference field="4294967294" count="1" selected="0">
            <x v="0"/>
          </reference>
          <reference field="0" count="1" selected="0">
            <x v="8"/>
          </reference>
          <reference field="9" count="1" selected="0">
            <x v="2"/>
          </reference>
        </references>
      </pivotArea>
    </chartFormat>
    <chartFormat chart="28" format="43">
      <pivotArea type="data" outline="0" fieldPosition="0">
        <references count="3">
          <reference field="4294967294" count="1" selected="0">
            <x v="0"/>
          </reference>
          <reference field="0" count="1" selected="0">
            <x v="8"/>
          </reference>
          <reference field="9" count="1" selected="0">
            <x v="3"/>
          </reference>
        </references>
      </pivotArea>
    </chartFormat>
    <chartFormat chart="28" format="44">
      <pivotArea type="data" outline="0" fieldPosition="0">
        <references count="3">
          <reference field="4294967294" count="1" selected="0">
            <x v="0"/>
          </reference>
          <reference field="0" count="1" selected="0">
            <x v="8"/>
          </reference>
          <reference field="9" count="1" selected="0">
            <x v="4"/>
          </reference>
        </references>
      </pivotArea>
    </chartFormat>
    <chartFormat chart="28" format="45">
      <pivotArea type="data" outline="0" fieldPosition="0">
        <references count="3">
          <reference field="4294967294" count="1" selected="0">
            <x v="0"/>
          </reference>
          <reference field="0" count="1" selected="0">
            <x v="9"/>
          </reference>
          <reference field="9" count="1" selected="0">
            <x v="4"/>
          </reference>
        </references>
      </pivotArea>
    </chartFormat>
    <chartFormat chart="28" format="46">
      <pivotArea type="data" outline="0" fieldPosition="0">
        <references count="3">
          <reference field="4294967294" count="1" selected="0">
            <x v="0"/>
          </reference>
          <reference field="0" count="1" selected="0">
            <x v="9"/>
          </reference>
          <reference field="9" count="1" selected="0">
            <x v="3"/>
          </reference>
        </references>
      </pivotArea>
    </chartFormat>
    <chartFormat chart="28" format="47">
      <pivotArea type="data" outline="0" fieldPosition="0">
        <references count="3">
          <reference field="4294967294" count="1" selected="0">
            <x v="0"/>
          </reference>
          <reference field="0" count="1" selected="0">
            <x v="9"/>
          </reference>
          <reference field="9" count="1" selected="0">
            <x v="2"/>
          </reference>
        </references>
      </pivotArea>
    </chartFormat>
    <chartFormat chart="28" format="48">
      <pivotArea type="data" outline="0" fieldPosition="0">
        <references count="3">
          <reference field="4294967294" count="1" selected="0">
            <x v="0"/>
          </reference>
          <reference field="0" count="1" selected="0">
            <x v="9"/>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3" xr10:uid="{390A8FB1-01CB-480F-A8AF-071C9779B669}" sourceName="Outlet">
  <pivotTables>
    <pivotTable tabId="10" name="PivotTable3"/>
  </pivotTables>
  <data>
    <tabular pivotCacheId="1854435512">
      <items count="10">
        <i x="5" s="1"/>
        <i x="1"/>
        <i x="9"/>
        <i x="6"/>
        <i x="0"/>
        <i x="2"/>
        <i x="8"/>
        <i x="7"/>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 xr10:uid="{87DD72B9-8131-4D15-A386-2ABB99A9B2BE}" sourceName="Outlet">
  <pivotTables>
    <pivotTable tabId="11" name="PivotTable8"/>
    <pivotTable tabId="11" name="PivotTable9"/>
    <pivotTable tabId="11" name="PivotTable11"/>
    <pivotTable tabId="11" name="PivotTable2"/>
  </pivotTables>
  <data>
    <tabular pivotCacheId="2051467416" crossFilter="showItemsWithNoData">
      <items count="10">
        <i x="5" s="1"/>
        <i x="1"/>
        <i x="9"/>
        <i x="6"/>
        <i x="0"/>
        <i x="2"/>
        <i x="8"/>
        <i x="7"/>
        <i x="4"/>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0F565FC-969E-424A-9C17-A73620F7DC75}" sourceName="Category">
  <pivotTables>
    <pivotTable tabId="11" name="PivotTable12"/>
    <pivotTable tabId="11" name="PivotTable3"/>
    <pivotTable tabId="11" name="PivotTable4"/>
    <pivotTable tabId="11" name="PivotTable6"/>
  </pivotTables>
  <data>
    <tabular pivotCacheId="2051467416">
      <items count="5">
        <i x="4"/>
        <i x="1"/>
        <i x="0"/>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13" xr10:uid="{5E14305B-ADE9-4F80-BFAA-DE40E86E761D}" cache="Slicer_Outlet3" caption="Outlet" columnCount="10" style="Challenger Slicer" rowHeight="241300"/>
  <slicer name="Outlet 4" xr10:uid="{D19725A9-824C-43D1-A379-0602F15A1E3A}" cache="Slicer_Outlet" caption="OUTLET" columnCount="10" style="Challenger Slicer" rowHeight="241300"/>
  <slicer name="Category 2" xr10:uid="{E62557A6-4033-4F65-A245-3AAF85EF5C69}" cache="Slicer_Category" caption="Category" columnCount="5" showCaption="0" style="Challenger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1F941B-B11A-4292-A9CA-9A045EB6AA2F}" name="TableQty" displayName="TableQty" ref="O3:T53" totalsRowShown="0" dataDxfId="266" headerRowBorderDxfId="267" tableBorderDxfId="265" totalsRowBorderDxfId="264">
  <autoFilter ref="O3:T53" xr:uid="{3C1F941B-B11A-4292-A9CA-9A045EB6AA2F}"/>
  <tableColumns count="6">
    <tableColumn id="1" xr3:uid="{3DF779D9-872C-44CD-B0F0-96634A789E48}" name="Outlet" dataDxfId="263"/>
    <tableColumn id="2" xr3:uid="{F677594E-27D8-4E60-9126-5761D39183CC}" name="Jan-23" dataDxfId="262"/>
    <tableColumn id="3" xr3:uid="{067F4E03-1C71-46C2-B5A6-5884428779AA}" name="Jan-24" dataDxfId="261"/>
    <tableColumn id="4" xr3:uid="{B404526E-A5E5-4753-9C6B-928945EBE421}" name="Pro" dataDxfId="260"/>
    <tableColumn id="5" xr3:uid="{804C767A-2310-4F13-9B3A-BAFCB5CE79F3}" name="Var" dataDxfId="259">
      <calculatedColumnFormula>R4-P4</calculatedColumnFormula>
    </tableColumn>
    <tableColumn id="6" xr3:uid="{984F43CB-911F-45F7-BA75-CB2E50C68509}" name="Category" dataDxfId="25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52309E-9368-4DC6-8090-88CE363B4BEE}" name="TableSales" displayName="TableSales" ref="V3:AA53" totalsRowShown="0" dataDxfId="256" headerRowBorderDxfId="257" tableBorderDxfId="255" totalsRowBorderDxfId="254" dataCellStyle="Currency">
  <autoFilter ref="V3:AA53" xr:uid="{0B52309E-9368-4DC6-8090-88CE363B4BEE}"/>
  <tableColumns count="6">
    <tableColumn id="1" xr3:uid="{841B575F-5741-4920-95E9-194B056B8855}" name="Outlet" dataDxfId="253"/>
    <tableColumn id="2" xr3:uid="{C3C873DB-D772-453D-BE94-9DE24C91219A}" name="Jan-23" dataDxfId="252" dataCellStyle="Currency"/>
    <tableColumn id="3" xr3:uid="{66E329C7-44EB-487D-84D4-E546629CC9B3}" name="Jan-24" dataDxfId="251" dataCellStyle="Currency"/>
    <tableColumn id="4" xr3:uid="{7CED43B8-D6CE-4FF4-AA2C-F0E806EDEE29}" name="Pro" dataDxfId="250" dataCellStyle="Currency"/>
    <tableColumn id="5" xr3:uid="{C5475E52-D4D8-411D-87AC-73A393ED2904}" name="Var" dataDxfId="249" dataCellStyle="Currency">
      <calculatedColumnFormula>Y4-W4</calculatedColumnFormula>
    </tableColumn>
    <tableColumn id="6" xr3:uid="{225134C1-745D-457C-B7BE-148028587B27}" name="Category" dataDxfId="248"/>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EF0569-C2B6-4C58-812D-49E40B4C5C06}" name="TableQty4" displayName="TableQty4" ref="AD3:AM53" totalsRowShown="0" dataDxfId="246" headerRowBorderDxfId="247" tableBorderDxfId="245" totalsRowBorderDxfId="244">
  <autoFilter ref="AD3:AM53" xr:uid="{85EF0569-C2B6-4C58-812D-49E40B4C5C06}"/>
  <tableColumns count="10">
    <tableColumn id="1" xr3:uid="{D6FD7A69-2C98-42B5-8910-559698A1BDBF}" name="Outlet" dataDxfId="243"/>
    <tableColumn id="2" xr3:uid="{68B310D0-73BF-4AF0-983C-AE9D8F1285FD}" name="Jan-23" dataDxfId="242"/>
    <tableColumn id="3" xr3:uid="{5C8784D9-B04A-4855-A4D7-CE5CAE846684}" name="Jan-24" dataDxfId="241"/>
    <tableColumn id="4" xr3:uid="{91FE6F45-10FF-440A-A2FB-2AA0CEFED9C8}" name="Pro" dataDxfId="240"/>
    <tableColumn id="5" xr3:uid="{FB57FFDB-0D43-4FD2-8852-DC45C7978CF0}" name="Var" dataDxfId="239">
      <calculatedColumnFormula>AG4-AE4</calculatedColumnFormula>
    </tableColumn>
    <tableColumn id="10" xr3:uid="{C75444BD-AB55-4C55-8DDF-8C9851443B25}" name="S_Jan-23" dataDxfId="238" dataCellStyle="Currency"/>
    <tableColumn id="9" xr3:uid="{1523737D-E808-4249-925C-B5FE14C0C941}" name="S_Jan-24" dataDxfId="237" dataCellStyle="Currency"/>
    <tableColumn id="8" xr3:uid="{1241F008-C78C-4E77-BE56-E5B1B8A4C6B9}" name="S_Pro" dataDxfId="236" dataCellStyle="Currency"/>
    <tableColumn id="7" xr3:uid="{BF5E35C9-F3A1-49AD-B5D8-341328331459}" name="S_Var" dataDxfId="235" dataCellStyle="Currency">
      <calculatedColumnFormula>AK4-AI4</calculatedColumnFormula>
    </tableColumn>
    <tableColumn id="6" xr3:uid="{111996A8-E520-4C9F-A97D-D2095F02A183}" name="Category" dataDxfId="23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2460-8D6F-4DEA-8166-0F40B061E7EE}">
  <dimension ref="C1:AE53"/>
  <sheetViews>
    <sheetView showGridLines="0" tabSelected="1" topLeftCell="A2" zoomScaleNormal="100" workbookViewId="0">
      <selection activeCell="AH33" sqref="AH33"/>
    </sheetView>
  </sheetViews>
  <sheetFormatPr defaultRowHeight="15" x14ac:dyDescent="0.25"/>
  <cols>
    <col min="14" max="14" width="13.42578125" bestFit="1" customWidth="1"/>
  </cols>
  <sheetData>
    <row r="1" spans="3:31" x14ac:dyDescent="0.25">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row>
    <row r="2" spans="3:31" x14ac:dyDescent="0.25">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row>
    <row r="3" spans="3:31" x14ac:dyDescent="0.25">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row>
    <row r="4" spans="3:31" x14ac:dyDescent="0.25">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row>
    <row r="5" spans="3:31" x14ac:dyDescent="0.25">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row>
    <row r="6" spans="3:31" x14ac:dyDescent="0.25">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row>
    <row r="7" spans="3:31" x14ac:dyDescent="0.25">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row>
    <row r="8" spans="3:31" x14ac:dyDescent="0.25">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row>
    <row r="9" spans="3:31" x14ac:dyDescent="0.25">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row>
    <row r="10" spans="3:31" x14ac:dyDescent="0.25">
      <c r="C10" s="22"/>
      <c r="D10" s="22"/>
      <c r="E10" s="22"/>
      <c r="F10" s="22"/>
      <c r="G10" s="22"/>
      <c r="H10" s="22"/>
      <c r="I10" s="22"/>
      <c r="J10" s="22"/>
      <c r="K10" s="22"/>
      <c r="L10" s="22"/>
      <c r="M10" s="22"/>
      <c r="N10" s="22"/>
      <c r="O10" s="22"/>
      <c r="P10" s="22"/>
      <c r="Q10" s="22" t="s">
        <v>22</v>
      </c>
      <c r="R10" s="22"/>
      <c r="S10" s="22"/>
      <c r="T10" s="22"/>
      <c r="U10" s="22"/>
      <c r="V10" s="22"/>
      <c r="W10" s="22"/>
      <c r="X10" s="22"/>
      <c r="Y10" s="22"/>
      <c r="Z10" s="22"/>
      <c r="AA10" s="22"/>
      <c r="AB10" s="22"/>
      <c r="AC10" s="22"/>
      <c r="AD10" s="22"/>
      <c r="AE10" s="22"/>
    </row>
    <row r="11" spans="3:31" x14ac:dyDescent="0.25">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row>
    <row r="12" spans="3:31" x14ac:dyDescent="0.25">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row>
    <row r="13" spans="3:31" x14ac:dyDescent="0.25">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row>
    <row r="14" spans="3:31" x14ac:dyDescent="0.25">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row>
    <row r="15" spans="3:31" x14ac:dyDescent="0.25">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row>
    <row r="16" spans="3:31" x14ac:dyDescent="0.25">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row>
    <row r="17" spans="3:31" x14ac:dyDescent="0.25">
      <c r="C17" s="22"/>
      <c r="D17" s="22"/>
      <c r="E17" s="22"/>
      <c r="F17" s="22"/>
      <c r="G17" s="22"/>
      <c r="H17" s="22"/>
      <c r="I17" s="22"/>
      <c r="J17" s="22"/>
      <c r="K17" s="22"/>
      <c r="L17" s="22"/>
      <c r="M17" s="22"/>
      <c r="N17" s="23"/>
      <c r="O17" s="24"/>
      <c r="P17" s="25"/>
      <c r="Q17" s="24"/>
      <c r="R17" s="24"/>
      <c r="S17" s="24"/>
      <c r="T17" s="24"/>
      <c r="U17" s="24"/>
      <c r="V17" s="24"/>
      <c r="W17" s="24"/>
      <c r="X17" s="24"/>
      <c r="Y17" s="22"/>
      <c r="Z17" s="22"/>
      <c r="AA17" s="22"/>
      <c r="AB17" s="22"/>
      <c r="AC17" s="22"/>
      <c r="AD17" s="22"/>
      <c r="AE17" s="22"/>
    </row>
    <row r="18" spans="3:31" x14ac:dyDescent="0.25">
      <c r="C18" s="22"/>
      <c r="D18" s="22"/>
      <c r="E18" s="22"/>
      <c r="F18" s="22"/>
      <c r="G18" s="22"/>
      <c r="H18" s="22"/>
      <c r="I18" s="22"/>
      <c r="J18" s="22"/>
      <c r="K18" s="22"/>
      <c r="L18" s="22"/>
      <c r="M18" s="22"/>
      <c r="N18" s="26"/>
      <c r="O18" s="24"/>
      <c r="P18" s="27"/>
      <c r="Q18" s="24"/>
      <c r="R18" s="27"/>
      <c r="S18" s="24"/>
      <c r="T18" s="27"/>
      <c r="U18" s="24"/>
      <c r="V18" s="27"/>
      <c r="W18" s="24"/>
      <c r="X18" s="27"/>
      <c r="Y18" s="22"/>
      <c r="Z18" s="22"/>
      <c r="AA18" s="22"/>
      <c r="AB18" s="22"/>
      <c r="AC18" s="22"/>
      <c r="AD18" s="22"/>
      <c r="AE18" s="22"/>
    </row>
    <row r="19" spans="3:31" x14ac:dyDescent="0.25">
      <c r="C19" s="22"/>
      <c r="D19" s="22"/>
      <c r="E19" s="22"/>
      <c r="F19" s="22"/>
      <c r="G19" s="22"/>
      <c r="H19" s="22"/>
      <c r="I19" s="22"/>
      <c r="J19" s="22"/>
      <c r="K19" s="22"/>
      <c r="L19" s="22"/>
      <c r="M19" s="22"/>
      <c r="N19" s="26"/>
      <c r="O19" s="24"/>
      <c r="P19" s="27"/>
      <c r="Q19" s="24"/>
      <c r="R19" s="27"/>
      <c r="S19" s="24"/>
      <c r="T19" s="27"/>
      <c r="U19" s="24"/>
      <c r="V19" s="27"/>
      <c r="W19" s="24"/>
      <c r="X19" s="27"/>
      <c r="Y19" s="22"/>
      <c r="Z19" s="22"/>
      <c r="AA19" s="22"/>
      <c r="AB19" s="22"/>
      <c r="AC19" s="22"/>
      <c r="AD19" s="22"/>
      <c r="AE19" s="22"/>
    </row>
    <row r="20" spans="3:31" x14ac:dyDescent="0.25">
      <c r="C20" s="22"/>
      <c r="D20" s="22"/>
      <c r="E20" s="22"/>
      <c r="F20" s="22"/>
      <c r="G20" s="22"/>
      <c r="H20" s="22"/>
      <c r="I20" s="22"/>
      <c r="J20" s="22"/>
      <c r="K20" s="22"/>
      <c r="L20" s="22"/>
      <c r="M20" s="22"/>
      <c r="N20" s="24"/>
      <c r="O20" s="24"/>
      <c r="P20" s="27"/>
      <c r="Q20" s="24"/>
      <c r="R20" s="27"/>
      <c r="S20" s="24"/>
      <c r="T20" s="27"/>
      <c r="U20" s="24"/>
      <c r="V20" s="27"/>
      <c r="W20" s="24"/>
      <c r="X20" s="27"/>
      <c r="Y20" s="22"/>
      <c r="Z20" s="22"/>
      <c r="AA20" s="22"/>
      <c r="AB20" s="22"/>
      <c r="AC20" s="22"/>
      <c r="AD20" s="22"/>
      <c r="AE20" s="22"/>
    </row>
    <row r="21" spans="3:31" x14ac:dyDescent="0.25">
      <c r="C21" s="22"/>
      <c r="D21" s="22"/>
      <c r="E21" s="22"/>
      <c r="F21" s="22"/>
      <c r="G21" s="22"/>
      <c r="H21" s="22"/>
      <c r="I21" s="22"/>
      <c r="J21" s="22"/>
      <c r="K21" s="22"/>
      <c r="L21" s="22"/>
      <c r="M21" s="22"/>
      <c r="N21" s="24"/>
      <c r="O21" s="28"/>
      <c r="P21" s="29"/>
      <c r="Q21" s="28"/>
      <c r="R21" s="30"/>
      <c r="S21" s="24"/>
      <c r="T21" s="29"/>
      <c r="U21" s="28"/>
      <c r="V21" s="30"/>
      <c r="W21" s="24"/>
      <c r="X21" s="29"/>
      <c r="Y21" s="22"/>
      <c r="Z21" s="22"/>
      <c r="AA21" s="22"/>
      <c r="AB21" s="22"/>
      <c r="AC21" s="22"/>
      <c r="AD21" s="22"/>
      <c r="AE21" s="22"/>
    </row>
    <row r="22" spans="3:31" x14ac:dyDescent="0.25">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row>
    <row r="23" spans="3:31" x14ac:dyDescent="0.25">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row>
    <row r="24" spans="3:31" x14ac:dyDescent="0.25">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row>
    <row r="25" spans="3:31" x14ac:dyDescent="0.25">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row>
    <row r="26" spans="3:31" x14ac:dyDescent="0.25">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row>
    <row r="27" spans="3:31" x14ac:dyDescent="0.25">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row>
    <row r="28" spans="3:31" x14ac:dyDescent="0.25">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row>
    <row r="29" spans="3:31" x14ac:dyDescent="0.25">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row>
    <row r="30" spans="3:31" x14ac:dyDescent="0.25">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row>
    <row r="31" spans="3:31" x14ac:dyDescent="0.25">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row>
    <row r="32" spans="3:31" x14ac:dyDescent="0.25">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row>
    <row r="33" spans="3:31" x14ac:dyDescent="0.25">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row>
    <row r="34" spans="3:31" x14ac:dyDescent="0.25">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row>
    <row r="35" spans="3:31" x14ac:dyDescent="0.25">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row>
    <row r="36" spans="3:31" x14ac:dyDescent="0.25">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row>
    <row r="37" spans="3:31" x14ac:dyDescent="0.25">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row>
    <row r="38" spans="3:31" x14ac:dyDescent="0.25">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row>
    <row r="39" spans="3:31" x14ac:dyDescent="0.25">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row>
    <row r="40" spans="3:31" x14ac:dyDescent="0.25">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row>
    <row r="41" spans="3:31" x14ac:dyDescent="0.25">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row>
    <row r="42" spans="3:31" x14ac:dyDescent="0.25">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row>
    <row r="43" spans="3:31" x14ac:dyDescent="0.25">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row>
    <row r="44" spans="3:31" x14ac:dyDescent="0.25">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row>
    <row r="45" spans="3:31" x14ac:dyDescent="0.25">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row>
    <row r="46" spans="3:31" x14ac:dyDescent="0.25">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row>
    <row r="47" spans="3:31" x14ac:dyDescent="0.25">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row>
    <row r="48" spans="3:31" x14ac:dyDescent="0.25">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row>
    <row r="49" spans="3:31" x14ac:dyDescent="0.25">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row>
    <row r="50" spans="3:31" x14ac:dyDescent="0.25">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row>
    <row r="51" spans="3:31" x14ac:dyDescent="0.25">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row>
    <row r="52" spans="3:31" x14ac:dyDescent="0.25">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row>
    <row r="53" spans="3:31" x14ac:dyDescent="0.25">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row>
  </sheetData>
  <sheetProtection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D2C0A-C45E-4467-B16B-6E16DC1F3DAC}">
  <dimension ref="B1:AB71"/>
  <sheetViews>
    <sheetView showGridLines="0" zoomScaleNormal="100" workbookViewId="0">
      <selection activeCell="D49" sqref="D49"/>
    </sheetView>
  </sheetViews>
  <sheetFormatPr defaultRowHeight="15" x14ac:dyDescent="0.25"/>
  <cols>
    <col min="2" max="2" width="15.7109375" style="1" bestFit="1" customWidth="1"/>
    <col min="3" max="3" width="9.140625" style="1"/>
    <col min="4" max="4" width="12.5703125" style="6" bestFit="1" customWidth="1"/>
    <col min="5" max="5" width="9.140625" style="1"/>
    <col min="6" max="6" width="9.42578125" style="1" bestFit="1" customWidth="1"/>
    <col min="7" max="7" width="9.140625" style="1"/>
    <col min="8" max="8" width="9.42578125" style="1" bestFit="1" customWidth="1"/>
    <col min="9" max="9" width="9.140625" style="1"/>
    <col min="10" max="10" width="9.42578125" style="1" bestFit="1" customWidth="1"/>
    <col min="11" max="11" width="9.140625" style="1"/>
    <col min="12" max="12" width="9.42578125" style="1" bestFit="1" customWidth="1"/>
    <col min="14" max="14" width="13.42578125" bestFit="1" customWidth="1"/>
    <col min="15" max="15" width="8.42578125" customWidth="1"/>
    <col min="16" max="16" width="10" bestFit="1" customWidth="1"/>
    <col min="17" max="17" width="7.5703125" customWidth="1"/>
    <col min="18" max="18" width="9" bestFit="1" customWidth="1"/>
    <col min="19" max="19" width="8.42578125" bestFit="1" customWidth="1"/>
    <col min="20" max="20" width="9" bestFit="1" customWidth="1"/>
    <col min="21" max="21" width="8.28515625" customWidth="1"/>
    <col min="22" max="22" width="9" bestFit="1" customWidth="1"/>
    <col min="23" max="23" width="7.42578125" customWidth="1"/>
    <col min="24" max="24" width="14.42578125" customWidth="1"/>
  </cols>
  <sheetData>
    <row r="1" spans="2:28" x14ac:dyDescent="0.25">
      <c r="B1" s="1" t="s">
        <v>20</v>
      </c>
    </row>
    <row r="2" spans="2:28" x14ac:dyDescent="0.25">
      <c r="N2" s="18" t="s">
        <v>19</v>
      </c>
    </row>
    <row r="3" spans="2:28" x14ac:dyDescent="0.25">
      <c r="B3" s="2" t="s">
        <v>0</v>
      </c>
      <c r="C3" s="51" t="s">
        <v>5</v>
      </c>
      <c r="D3" s="51"/>
      <c r="E3" s="51" t="s">
        <v>6</v>
      </c>
      <c r="F3" s="51"/>
      <c r="G3" s="51" t="s">
        <v>7</v>
      </c>
      <c r="H3" s="51"/>
      <c r="I3" s="51" t="s">
        <v>8</v>
      </c>
      <c r="J3" s="51"/>
      <c r="K3" s="51" t="s">
        <v>9</v>
      </c>
      <c r="L3" s="51"/>
      <c r="N3" s="2" t="s">
        <v>0</v>
      </c>
      <c r="O3" s="51" t="s">
        <v>5</v>
      </c>
      <c r="P3" s="51"/>
      <c r="Q3" s="51" t="s">
        <v>6</v>
      </c>
      <c r="R3" s="51"/>
      <c r="S3" s="51" t="s">
        <v>7</v>
      </c>
      <c r="T3" s="51"/>
      <c r="U3" s="51" t="s">
        <v>8</v>
      </c>
      <c r="V3" s="51"/>
      <c r="W3" s="51" t="s">
        <v>9</v>
      </c>
      <c r="X3" s="51"/>
      <c r="AA3" t="s">
        <v>14</v>
      </c>
    </row>
    <row r="4" spans="2:28" x14ac:dyDescent="0.25">
      <c r="B4" s="4" t="s">
        <v>47</v>
      </c>
      <c r="C4" s="2" t="s">
        <v>3</v>
      </c>
      <c r="D4" s="5" t="s">
        <v>4</v>
      </c>
      <c r="E4" s="2" t="s">
        <v>3</v>
      </c>
      <c r="F4" s="2" t="s">
        <v>4</v>
      </c>
      <c r="G4" s="2" t="s">
        <v>3</v>
      </c>
      <c r="H4" s="2" t="s">
        <v>4</v>
      </c>
      <c r="I4" s="2" t="s">
        <v>3</v>
      </c>
      <c r="J4" s="2" t="s">
        <v>4</v>
      </c>
      <c r="K4" s="2" t="s">
        <v>3</v>
      </c>
      <c r="L4" s="2" t="s">
        <v>4</v>
      </c>
      <c r="N4" s="4" t="s">
        <v>47</v>
      </c>
      <c r="O4" s="2" t="s">
        <v>3</v>
      </c>
      <c r="P4" s="5" t="s">
        <v>4</v>
      </c>
      <c r="Q4" s="2" t="s">
        <v>3</v>
      </c>
      <c r="R4" s="2" t="s">
        <v>4</v>
      </c>
      <c r="S4" s="2" t="s">
        <v>3</v>
      </c>
      <c r="T4" s="2" t="s">
        <v>4</v>
      </c>
      <c r="U4" s="2" t="s">
        <v>3</v>
      </c>
      <c r="V4" s="2" t="s">
        <v>4</v>
      </c>
      <c r="W4" s="2" t="s">
        <v>3</v>
      </c>
      <c r="X4" s="2" t="s">
        <v>4</v>
      </c>
      <c r="Z4" s="9"/>
      <c r="AA4" s="11" t="s">
        <v>15</v>
      </c>
    </row>
    <row r="5" spans="2:28" x14ac:dyDescent="0.25">
      <c r="B5" s="3">
        <v>44927</v>
      </c>
      <c r="C5" s="16">
        <v>80</v>
      </c>
      <c r="D5" s="17">
        <v>132553</v>
      </c>
      <c r="E5" s="16">
        <v>35</v>
      </c>
      <c r="F5" s="17">
        <v>26377</v>
      </c>
      <c r="G5" s="16">
        <v>12</v>
      </c>
      <c r="H5" s="17">
        <v>19733</v>
      </c>
      <c r="I5" s="16">
        <v>26</v>
      </c>
      <c r="J5" s="17">
        <v>11361</v>
      </c>
      <c r="K5" s="16">
        <v>143</v>
      </c>
      <c r="L5" s="17">
        <v>16637</v>
      </c>
      <c r="N5" s="3">
        <v>44927</v>
      </c>
      <c r="O5" s="16">
        <v>84</v>
      </c>
      <c r="P5" s="17">
        <v>132781</v>
      </c>
      <c r="Q5" s="16">
        <v>35</v>
      </c>
      <c r="R5" s="17">
        <v>26377</v>
      </c>
      <c r="S5" s="16">
        <v>12</v>
      </c>
      <c r="T5" s="17">
        <v>19733</v>
      </c>
      <c r="U5" s="16">
        <v>26</v>
      </c>
      <c r="V5" s="17">
        <v>11361</v>
      </c>
      <c r="W5" s="16">
        <v>143</v>
      </c>
      <c r="X5" s="17">
        <v>16637</v>
      </c>
    </row>
    <row r="6" spans="2:28" x14ac:dyDescent="0.25">
      <c r="B6" s="3">
        <v>45292</v>
      </c>
      <c r="C6" s="2">
        <v>54</v>
      </c>
      <c r="D6" s="7">
        <v>88639</v>
      </c>
      <c r="E6" s="2">
        <v>23</v>
      </c>
      <c r="F6" s="7">
        <v>15291</v>
      </c>
      <c r="G6" s="2">
        <v>20</v>
      </c>
      <c r="H6" s="7">
        <v>23668</v>
      </c>
      <c r="I6" s="2">
        <v>13</v>
      </c>
      <c r="J6" s="7">
        <v>7491</v>
      </c>
      <c r="K6" s="2">
        <v>99</v>
      </c>
      <c r="L6" s="7">
        <v>9799</v>
      </c>
      <c r="N6" s="3">
        <v>45292</v>
      </c>
      <c r="O6" s="2">
        <v>54</v>
      </c>
      <c r="P6" s="7">
        <v>88639</v>
      </c>
      <c r="Q6" s="2">
        <v>23</v>
      </c>
      <c r="R6" s="7">
        <v>15291</v>
      </c>
      <c r="S6" s="2">
        <v>20</v>
      </c>
      <c r="T6" s="7">
        <v>23668</v>
      </c>
      <c r="U6" s="2">
        <v>13</v>
      </c>
      <c r="V6" s="7">
        <v>7491</v>
      </c>
      <c r="W6" s="2">
        <v>99</v>
      </c>
      <c r="X6" s="7">
        <v>9799</v>
      </c>
      <c r="Z6" s="12">
        <v>44927</v>
      </c>
      <c r="AA6" s="1" t="s">
        <v>17</v>
      </c>
      <c r="AB6" t="s">
        <v>58</v>
      </c>
    </row>
    <row r="7" spans="2:28" x14ac:dyDescent="0.25">
      <c r="B7" s="2" t="s">
        <v>1</v>
      </c>
      <c r="C7" s="16">
        <v>76</v>
      </c>
      <c r="D7" s="17">
        <v>124901</v>
      </c>
      <c r="E7" s="16">
        <v>32</v>
      </c>
      <c r="F7" s="17">
        <v>21546</v>
      </c>
      <c r="G7" s="16">
        <v>28</v>
      </c>
      <c r="H7" s="17">
        <v>33350</v>
      </c>
      <c r="I7" s="16">
        <v>18</v>
      </c>
      <c r="J7" s="17">
        <v>10555</v>
      </c>
      <c r="K7" s="16">
        <v>140</v>
      </c>
      <c r="L7" s="17">
        <v>13808</v>
      </c>
      <c r="N7" s="2" t="s">
        <v>1</v>
      </c>
      <c r="O7" s="16">
        <v>76</v>
      </c>
      <c r="P7" s="17">
        <v>124901</v>
      </c>
      <c r="Q7" s="16">
        <v>32</v>
      </c>
      <c r="R7" s="17">
        <v>21546</v>
      </c>
      <c r="S7" s="16">
        <v>28</v>
      </c>
      <c r="T7" s="17">
        <v>33350</v>
      </c>
      <c r="U7" s="16">
        <v>18</v>
      </c>
      <c r="V7" s="17">
        <v>10555</v>
      </c>
      <c r="W7" s="16">
        <v>140</v>
      </c>
      <c r="X7" s="17">
        <v>13808</v>
      </c>
      <c r="Z7" s="13" t="s">
        <v>16</v>
      </c>
      <c r="AA7" s="1" t="s">
        <v>17</v>
      </c>
      <c r="AB7" t="s">
        <v>60</v>
      </c>
    </row>
    <row r="8" spans="2:28" x14ac:dyDescent="0.25">
      <c r="B8" s="2" t="s">
        <v>2</v>
      </c>
      <c r="C8" s="14">
        <f>C7-C5</f>
        <v>-4</v>
      </c>
      <c r="D8" s="15">
        <f t="shared" ref="D8:L8" si="0">D7-D5</f>
        <v>-7652</v>
      </c>
      <c r="E8" s="14">
        <f t="shared" si="0"/>
        <v>-3</v>
      </c>
      <c r="F8" s="15">
        <f t="shared" si="0"/>
        <v>-4831</v>
      </c>
      <c r="G8" s="2">
        <f t="shared" si="0"/>
        <v>16</v>
      </c>
      <c r="H8" s="8">
        <f t="shared" si="0"/>
        <v>13617</v>
      </c>
      <c r="I8" s="14">
        <f t="shared" si="0"/>
        <v>-8</v>
      </c>
      <c r="J8" s="15">
        <f t="shared" si="0"/>
        <v>-806</v>
      </c>
      <c r="K8" s="14">
        <f t="shared" si="0"/>
        <v>-3</v>
      </c>
      <c r="L8" s="15">
        <f t="shared" si="0"/>
        <v>-2829</v>
      </c>
      <c r="N8" s="2" t="s">
        <v>2</v>
      </c>
      <c r="O8" s="14">
        <f>O7-O6</f>
        <v>22</v>
      </c>
      <c r="P8" s="14">
        <f t="shared" ref="P8:X8" si="1">P7-P6</f>
        <v>36262</v>
      </c>
      <c r="Q8" s="14">
        <f t="shared" si="1"/>
        <v>9</v>
      </c>
      <c r="R8" s="14">
        <f t="shared" si="1"/>
        <v>6255</v>
      </c>
      <c r="S8" s="14" t="e">
        <f>G-F</f>
        <v>#NAME?</v>
      </c>
      <c r="T8" s="14">
        <f t="shared" si="1"/>
        <v>9682</v>
      </c>
      <c r="U8" s="14">
        <f t="shared" si="1"/>
        <v>5</v>
      </c>
      <c r="V8" s="14">
        <f t="shared" si="1"/>
        <v>3064</v>
      </c>
      <c r="W8" s="14">
        <f t="shared" si="1"/>
        <v>41</v>
      </c>
      <c r="X8" s="14">
        <f t="shared" si="1"/>
        <v>4009</v>
      </c>
      <c r="Z8" s="12">
        <v>45292</v>
      </c>
      <c r="AA8" s="1" t="s">
        <v>17</v>
      </c>
      <c r="AB8" t="s">
        <v>18</v>
      </c>
    </row>
    <row r="10" spans="2:28" x14ac:dyDescent="0.25">
      <c r="B10" s="2" t="s">
        <v>0</v>
      </c>
      <c r="C10" s="51" t="s">
        <v>5</v>
      </c>
      <c r="D10" s="51"/>
      <c r="E10" s="51" t="s">
        <v>6</v>
      </c>
      <c r="F10" s="51"/>
      <c r="G10" s="51" t="s">
        <v>7</v>
      </c>
      <c r="H10" s="51"/>
      <c r="I10" s="51" t="s">
        <v>8</v>
      </c>
      <c r="J10" s="51"/>
      <c r="K10" s="51" t="s">
        <v>9</v>
      </c>
      <c r="L10" s="51"/>
    </row>
    <row r="11" spans="2:28" x14ac:dyDescent="0.25">
      <c r="B11" s="4" t="s">
        <v>48</v>
      </c>
      <c r="C11" s="2" t="s">
        <v>3</v>
      </c>
      <c r="D11" s="5" t="s">
        <v>4</v>
      </c>
      <c r="E11" s="2" t="s">
        <v>3</v>
      </c>
      <c r="F11" s="2" t="s">
        <v>4</v>
      </c>
      <c r="G11" s="2" t="s">
        <v>3</v>
      </c>
      <c r="H11" s="2" t="s">
        <v>4</v>
      </c>
      <c r="I11" s="2" t="s">
        <v>3</v>
      </c>
      <c r="J11" s="2" t="s">
        <v>4</v>
      </c>
      <c r="K11" s="2" t="s">
        <v>3</v>
      </c>
      <c r="L11" s="2" t="s">
        <v>4</v>
      </c>
    </row>
    <row r="12" spans="2:28" x14ac:dyDescent="0.25">
      <c r="B12" s="3">
        <v>44927</v>
      </c>
      <c r="C12" s="2">
        <v>60</v>
      </c>
      <c r="D12" s="7">
        <v>102232</v>
      </c>
      <c r="E12" s="2">
        <v>31</v>
      </c>
      <c r="F12" s="7">
        <v>22788</v>
      </c>
      <c r="G12" s="2">
        <v>4</v>
      </c>
      <c r="H12" s="7">
        <v>6392</v>
      </c>
      <c r="I12" s="2">
        <v>26</v>
      </c>
      <c r="J12" s="7">
        <v>12593</v>
      </c>
      <c r="K12" s="2">
        <v>218</v>
      </c>
      <c r="L12" s="7">
        <v>23856</v>
      </c>
    </row>
    <row r="13" spans="2:28" x14ac:dyDescent="0.25">
      <c r="B13" s="3">
        <v>45292</v>
      </c>
      <c r="C13" s="2">
        <v>50</v>
      </c>
      <c r="D13" s="7">
        <v>80459</v>
      </c>
      <c r="E13" s="2">
        <v>21</v>
      </c>
      <c r="F13" s="7">
        <v>13297</v>
      </c>
      <c r="G13" s="2">
        <v>7</v>
      </c>
      <c r="H13" s="7">
        <v>8340</v>
      </c>
      <c r="I13" s="2">
        <v>11</v>
      </c>
      <c r="J13" s="7">
        <v>5055</v>
      </c>
      <c r="K13" s="2">
        <v>163</v>
      </c>
      <c r="L13" s="7">
        <v>17947</v>
      </c>
    </row>
    <row r="14" spans="2:28" x14ac:dyDescent="0.25">
      <c r="B14" s="2" t="s">
        <v>1</v>
      </c>
      <c r="C14" s="2">
        <v>70</v>
      </c>
      <c r="D14" s="7">
        <v>113374</v>
      </c>
      <c r="E14" s="2">
        <v>30</v>
      </c>
      <c r="F14" s="7">
        <v>18737</v>
      </c>
      <c r="G14" s="2">
        <v>10</v>
      </c>
      <c r="H14" s="7">
        <v>11752</v>
      </c>
      <c r="I14" s="2">
        <v>16</v>
      </c>
      <c r="J14" s="7">
        <v>7123</v>
      </c>
      <c r="K14" s="2">
        <v>230</v>
      </c>
      <c r="L14" s="7">
        <v>25289</v>
      </c>
    </row>
    <row r="15" spans="2:28" x14ac:dyDescent="0.25">
      <c r="B15" s="2" t="s">
        <v>2</v>
      </c>
      <c r="C15" s="2">
        <f t="shared" ref="C15:L15" si="2">C14-C12</f>
        <v>10</v>
      </c>
      <c r="D15" s="8">
        <f t="shared" si="2"/>
        <v>11142</v>
      </c>
      <c r="E15" s="14">
        <f t="shared" si="2"/>
        <v>-1</v>
      </c>
      <c r="F15" s="15">
        <f t="shared" si="2"/>
        <v>-4051</v>
      </c>
      <c r="G15" s="2">
        <f t="shared" si="2"/>
        <v>6</v>
      </c>
      <c r="H15" s="8">
        <f t="shared" si="2"/>
        <v>5360</v>
      </c>
      <c r="I15" s="14">
        <f t="shared" si="2"/>
        <v>-10</v>
      </c>
      <c r="J15" s="15">
        <f t="shared" si="2"/>
        <v>-5470</v>
      </c>
      <c r="K15" s="2">
        <f t="shared" si="2"/>
        <v>12</v>
      </c>
      <c r="L15" s="8">
        <f t="shared" si="2"/>
        <v>1433</v>
      </c>
    </row>
    <row r="17" spans="2:12" x14ac:dyDescent="0.25">
      <c r="B17" s="2" t="s">
        <v>0</v>
      </c>
      <c r="C17" s="51" t="s">
        <v>5</v>
      </c>
      <c r="D17" s="51"/>
      <c r="E17" s="51" t="s">
        <v>6</v>
      </c>
      <c r="F17" s="51"/>
      <c r="G17" s="51" t="s">
        <v>7</v>
      </c>
      <c r="H17" s="51"/>
      <c r="I17" s="51" t="s">
        <v>8</v>
      </c>
      <c r="J17" s="51"/>
      <c r="K17" s="51" t="s">
        <v>9</v>
      </c>
      <c r="L17" s="51"/>
    </row>
    <row r="18" spans="2:12" x14ac:dyDescent="0.25">
      <c r="B18" s="4" t="s">
        <v>49</v>
      </c>
      <c r="C18" s="2" t="s">
        <v>3</v>
      </c>
      <c r="D18" s="5" t="s">
        <v>4</v>
      </c>
      <c r="E18" s="2" t="s">
        <v>3</v>
      </c>
      <c r="F18" s="2" t="s">
        <v>4</v>
      </c>
      <c r="G18" s="2" t="s">
        <v>3</v>
      </c>
      <c r="H18" s="2" t="s">
        <v>4</v>
      </c>
      <c r="I18" s="2" t="s">
        <v>3</v>
      </c>
      <c r="J18" s="2" t="s">
        <v>4</v>
      </c>
      <c r="K18" s="2" t="s">
        <v>3</v>
      </c>
      <c r="L18" s="2" t="s">
        <v>4</v>
      </c>
    </row>
    <row r="19" spans="2:12" x14ac:dyDescent="0.25">
      <c r="B19" s="3">
        <v>44927</v>
      </c>
      <c r="C19" s="2">
        <v>44</v>
      </c>
      <c r="D19" s="7">
        <v>75085</v>
      </c>
      <c r="E19" s="2">
        <v>24</v>
      </c>
      <c r="F19" s="7">
        <v>17816</v>
      </c>
      <c r="G19" s="2">
        <v>5</v>
      </c>
      <c r="H19" s="7">
        <v>9354</v>
      </c>
      <c r="I19" s="2">
        <v>25</v>
      </c>
      <c r="J19" s="7">
        <v>11192</v>
      </c>
      <c r="K19" s="2">
        <v>227</v>
      </c>
      <c r="L19" s="7">
        <v>23756</v>
      </c>
    </row>
    <row r="20" spans="2:12" x14ac:dyDescent="0.25">
      <c r="B20" s="3" t="s">
        <v>59</v>
      </c>
      <c r="C20" s="2">
        <v>47</v>
      </c>
      <c r="D20" s="7">
        <v>82555</v>
      </c>
      <c r="E20" s="2">
        <v>43</v>
      </c>
      <c r="F20" s="7">
        <v>29555</v>
      </c>
      <c r="G20" s="2">
        <v>11</v>
      </c>
      <c r="H20" s="7">
        <v>19804</v>
      </c>
      <c r="I20" s="2">
        <v>11</v>
      </c>
      <c r="J20" s="7">
        <v>6517</v>
      </c>
      <c r="K20" s="2">
        <v>172</v>
      </c>
      <c r="L20" s="7">
        <v>19550</v>
      </c>
    </row>
    <row r="21" spans="2:12" x14ac:dyDescent="0.25">
      <c r="B21" s="2" t="s">
        <v>1</v>
      </c>
      <c r="C21" s="2">
        <v>66</v>
      </c>
      <c r="D21" s="7">
        <v>114682</v>
      </c>
      <c r="E21" s="2">
        <v>61</v>
      </c>
      <c r="F21" s="7">
        <v>39650</v>
      </c>
      <c r="G21" s="2">
        <v>16</v>
      </c>
      <c r="H21" s="7">
        <v>27906</v>
      </c>
      <c r="I21" s="2">
        <v>16</v>
      </c>
      <c r="J21" s="7">
        <v>9184</v>
      </c>
      <c r="K21" s="2">
        <v>242</v>
      </c>
      <c r="L21" s="7">
        <v>27548</v>
      </c>
    </row>
    <row r="22" spans="2:12" x14ac:dyDescent="0.25">
      <c r="B22" s="2" t="s">
        <v>2</v>
      </c>
      <c r="C22" s="2">
        <f t="shared" ref="C22:L22" si="3">C21-C19</f>
        <v>22</v>
      </c>
      <c r="D22" s="8">
        <f t="shared" si="3"/>
        <v>39597</v>
      </c>
      <c r="E22" s="2">
        <f t="shared" si="3"/>
        <v>37</v>
      </c>
      <c r="F22" s="8">
        <f t="shared" si="3"/>
        <v>21834</v>
      </c>
      <c r="G22" s="2">
        <f t="shared" si="3"/>
        <v>11</v>
      </c>
      <c r="H22" s="8">
        <f t="shared" si="3"/>
        <v>18552</v>
      </c>
      <c r="I22" s="14">
        <f t="shared" si="3"/>
        <v>-9</v>
      </c>
      <c r="J22" s="15">
        <f t="shared" si="3"/>
        <v>-2008</v>
      </c>
      <c r="K22" s="2">
        <f t="shared" si="3"/>
        <v>15</v>
      </c>
      <c r="L22" s="8">
        <f t="shared" si="3"/>
        <v>3792</v>
      </c>
    </row>
    <row r="24" spans="2:12" x14ac:dyDescent="0.25">
      <c r="B24" s="2" t="s">
        <v>0</v>
      </c>
      <c r="C24" s="51" t="s">
        <v>5</v>
      </c>
      <c r="D24" s="51"/>
      <c r="E24" s="51" t="s">
        <v>6</v>
      </c>
      <c r="F24" s="51"/>
      <c r="G24" s="51" t="s">
        <v>7</v>
      </c>
      <c r="H24" s="51"/>
      <c r="I24" s="51" t="s">
        <v>8</v>
      </c>
      <c r="J24" s="51"/>
      <c r="K24" s="51" t="s">
        <v>9</v>
      </c>
      <c r="L24" s="51"/>
    </row>
    <row r="25" spans="2:12" x14ac:dyDescent="0.25">
      <c r="B25" s="4" t="s">
        <v>57</v>
      </c>
      <c r="C25" s="2" t="s">
        <v>3</v>
      </c>
      <c r="D25" s="5" t="s">
        <v>4</v>
      </c>
      <c r="E25" s="2" t="s">
        <v>3</v>
      </c>
      <c r="F25" s="2" t="s">
        <v>4</v>
      </c>
      <c r="G25" s="2" t="s">
        <v>3</v>
      </c>
      <c r="H25" s="2" t="s">
        <v>4</v>
      </c>
      <c r="I25" s="2" t="s">
        <v>3</v>
      </c>
      <c r="J25" s="2" t="s">
        <v>4</v>
      </c>
      <c r="K25" s="2" t="s">
        <v>3</v>
      </c>
      <c r="L25" s="2" t="s">
        <v>4</v>
      </c>
    </row>
    <row r="26" spans="2:12" x14ac:dyDescent="0.25">
      <c r="B26" s="3">
        <v>44927</v>
      </c>
      <c r="C26" s="2">
        <v>19</v>
      </c>
      <c r="D26" s="7">
        <v>29552</v>
      </c>
      <c r="E26" s="2">
        <v>13</v>
      </c>
      <c r="F26" s="7">
        <v>10666</v>
      </c>
      <c r="G26" s="2">
        <v>1</v>
      </c>
      <c r="H26" s="7">
        <v>1587</v>
      </c>
      <c r="I26" s="2">
        <v>12</v>
      </c>
      <c r="J26" s="7">
        <v>4588</v>
      </c>
      <c r="K26" s="2">
        <v>83</v>
      </c>
      <c r="L26" s="7">
        <v>8780</v>
      </c>
    </row>
    <row r="27" spans="2:12" x14ac:dyDescent="0.25">
      <c r="B27" s="3">
        <v>45292</v>
      </c>
      <c r="C27" s="2">
        <v>14</v>
      </c>
      <c r="D27" s="7">
        <v>23763</v>
      </c>
      <c r="E27" s="2">
        <v>7</v>
      </c>
      <c r="F27" s="7">
        <v>3800</v>
      </c>
      <c r="G27" s="2">
        <v>2</v>
      </c>
      <c r="H27" s="7">
        <v>2055</v>
      </c>
      <c r="I27" s="2">
        <v>3</v>
      </c>
      <c r="J27" s="7">
        <v>1903</v>
      </c>
      <c r="K27" s="2">
        <v>52</v>
      </c>
      <c r="L27" s="7">
        <v>6409</v>
      </c>
    </row>
    <row r="28" spans="2:12" x14ac:dyDescent="0.25">
      <c r="B28" s="2" t="s">
        <v>1</v>
      </c>
      <c r="C28" s="2">
        <v>20</v>
      </c>
      <c r="D28" s="7">
        <v>33485</v>
      </c>
      <c r="E28" s="2">
        <v>10</v>
      </c>
      <c r="F28" s="7">
        <v>5355</v>
      </c>
      <c r="G28" s="2">
        <v>3</v>
      </c>
      <c r="H28" s="7">
        <v>2896</v>
      </c>
      <c r="I28" s="2">
        <v>4</v>
      </c>
      <c r="J28" s="7">
        <v>2681</v>
      </c>
      <c r="K28" s="2">
        <v>73</v>
      </c>
      <c r="L28" s="7">
        <v>9031</v>
      </c>
    </row>
    <row r="29" spans="2:12" x14ac:dyDescent="0.25">
      <c r="B29" s="2" t="s">
        <v>2</v>
      </c>
      <c r="C29" s="2">
        <f t="shared" ref="C29:L29" si="4">C28-C26</f>
        <v>1</v>
      </c>
      <c r="D29" s="8">
        <f t="shared" si="4"/>
        <v>3933</v>
      </c>
      <c r="E29" s="14">
        <f t="shared" si="4"/>
        <v>-3</v>
      </c>
      <c r="F29" s="15">
        <f t="shared" si="4"/>
        <v>-5311</v>
      </c>
      <c r="G29" s="2">
        <f t="shared" si="4"/>
        <v>2</v>
      </c>
      <c r="H29" s="8">
        <f t="shared" si="4"/>
        <v>1309</v>
      </c>
      <c r="I29" s="14">
        <f t="shared" si="4"/>
        <v>-8</v>
      </c>
      <c r="J29" s="15">
        <f t="shared" si="4"/>
        <v>-1907</v>
      </c>
      <c r="K29" s="14">
        <f t="shared" si="4"/>
        <v>-10</v>
      </c>
      <c r="L29" s="8">
        <f t="shared" si="4"/>
        <v>251</v>
      </c>
    </row>
    <row r="31" spans="2:12" x14ac:dyDescent="0.25">
      <c r="B31" s="2" t="s">
        <v>0</v>
      </c>
      <c r="C31" s="51" t="s">
        <v>5</v>
      </c>
      <c r="D31" s="51"/>
      <c r="E31" s="51" t="s">
        <v>6</v>
      </c>
      <c r="F31" s="51"/>
      <c r="G31" s="51" t="s">
        <v>7</v>
      </c>
      <c r="H31" s="51"/>
      <c r="I31" s="51" t="s">
        <v>8</v>
      </c>
      <c r="J31" s="51"/>
      <c r="K31" s="51" t="s">
        <v>9</v>
      </c>
      <c r="L31" s="51"/>
    </row>
    <row r="32" spans="2:12" x14ac:dyDescent="0.25">
      <c r="B32" s="4" t="s">
        <v>51</v>
      </c>
      <c r="C32" s="2" t="s">
        <v>3</v>
      </c>
      <c r="D32" s="5" t="s">
        <v>4</v>
      </c>
      <c r="E32" s="2" t="s">
        <v>3</v>
      </c>
      <c r="F32" s="2" t="s">
        <v>4</v>
      </c>
      <c r="G32" s="2" t="s">
        <v>3</v>
      </c>
      <c r="H32" s="2" t="s">
        <v>4</v>
      </c>
      <c r="I32" s="2" t="s">
        <v>3</v>
      </c>
      <c r="J32" s="2" t="s">
        <v>4</v>
      </c>
      <c r="K32" s="2" t="s">
        <v>3</v>
      </c>
      <c r="L32" s="2" t="s">
        <v>4</v>
      </c>
    </row>
    <row r="33" spans="2:12" x14ac:dyDescent="0.25">
      <c r="B33" s="3">
        <v>44927</v>
      </c>
      <c r="C33" s="2">
        <v>38</v>
      </c>
      <c r="D33" s="7">
        <v>63507</v>
      </c>
      <c r="E33" s="2">
        <v>13</v>
      </c>
      <c r="F33" s="7">
        <v>9032</v>
      </c>
      <c r="G33" s="2">
        <v>0</v>
      </c>
      <c r="H33" s="7">
        <v>0</v>
      </c>
      <c r="I33" s="2">
        <v>8</v>
      </c>
      <c r="J33" s="7">
        <v>2922</v>
      </c>
      <c r="K33" s="2">
        <v>126</v>
      </c>
      <c r="L33" s="7">
        <v>10555</v>
      </c>
    </row>
    <row r="34" spans="2:12" x14ac:dyDescent="0.25">
      <c r="B34" s="3">
        <v>45292</v>
      </c>
      <c r="C34" s="2">
        <v>26</v>
      </c>
      <c r="D34" s="7">
        <v>44068</v>
      </c>
      <c r="E34" s="2">
        <v>2</v>
      </c>
      <c r="F34" s="7">
        <v>1249</v>
      </c>
      <c r="G34" s="2">
        <v>2</v>
      </c>
      <c r="H34" s="7">
        <v>3608</v>
      </c>
      <c r="I34" s="2">
        <v>2</v>
      </c>
      <c r="J34" s="7">
        <v>889</v>
      </c>
      <c r="K34" s="2">
        <v>91</v>
      </c>
      <c r="L34" s="7">
        <v>8947</v>
      </c>
    </row>
    <row r="35" spans="2:12" x14ac:dyDescent="0.25">
      <c r="B35" s="2" t="s">
        <v>1</v>
      </c>
      <c r="C35" s="2">
        <v>37</v>
      </c>
      <c r="D35" s="7">
        <v>62096</v>
      </c>
      <c r="E35" s="2">
        <v>3</v>
      </c>
      <c r="F35" s="7">
        <v>1759</v>
      </c>
      <c r="G35" s="2">
        <v>3</v>
      </c>
      <c r="H35" s="7">
        <v>5084</v>
      </c>
      <c r="I35" s="2">
        <v>3</v>
      </c>
      <c r="J35" s="7">
        <v>1253</v>
      </c>
      <c r="K35" s="2">
        <v>128</v>
      </c>
      <c r="L35" s="7">
        <v>12608</v>
      </c>
    </row>
    <row r="36" spans="2:12" x14ac:dyDescent="0.25">
      <c r="B36" s="2" t="s">
        <v>2</v>
      </c>
      <c r="C36" s="14">
        <f t="shared" ref="C36:L36" si="5">C35-C33</f>
        <v>-1</v>
      </c>
      <c r="D36" s="8">
        <f t="shared" si="5"/>
        <v>-1411</v>
      </c>
      <c r="E36" s="14">
        <f t="shared" si="5"/>
        <v>-10</v>
      </c>
      <c r="F36" s="15">
        <f t="shared" si="5"/>
        <v>-7273</v>
      </c>
      <c r="G36" s="2">
        <f t="shared" si="5"/>
        <v>3</v>
      </c>
      <c r="H36" s="8">
        <f t="shared" si="5"/>
        <v>5084</v>
      </c>
      <c r="I36" s="14">
        <f t="shared" si="5"/>
        <v>-5</v>
      </c>
      <c r="J36" s="15">
        <f t="shared" si="5"/>
        <v>-1669</v>
      </c>
      <c r="K36" s="2">
        <f t="shared" si="5"/>
        <v>2</v>
      </c>
      <c r="L36" s="8">
        <f t="shared" si="5"/>
        <v>2053</v>
      </c>
    </row>
    <row r="38" spans="2:12" x14ac:dyDescent="0.25">
      <c r="B38" s="2" t="s">
        <v>0</v>
      </c>
      <c r="C38" s="51" t="s">
        <v>5</v>
      </c>
      <c r="D38" s="51"/>
      <c r="E38" s="51" t="s">
        <v>6</v>
      </c>
      <c r="F38" s="51"/>
      <c r="G38" s="51" t="s">
        <v>7</v>
      </c>
      <c r="H38" s="51"/>
      <c r="I38" s="51" t="s">
        <v>8</v>
      </c>
      <c r="J38" s="51"/>
      <c r="K38" s="51" t="s">
        <v>9</v>
      </c>
      <c r="L38" s="51"/>
    </row>
    <row r="39" spans="2:12" x14ac:dyDescent="0.25">
      <c r="B39" s="4" t="s">
        <v>52</v>
      </c>
      <c r="C39" s="2" t="s">
        <v>3</v>
      </c>
      <c r="D39" s="5" t="s">
        <v>4</v>
      </c>
      <c r="E39" s="2" t="s">
        <v>3</v>
      </c>
      <c r="F39" s="2" t="s">
        <v>4</v>
      </c>
      <c r="G39" s="2" t="s">
        <v>3</v>
      </c>
      <c r="H39" s="2" t="s">
        <v>4</v>
      </c>
      <c r="I39" s="2" t="s">
        <v>3</v>
      </c>
      <c r="J39" s="2" t="s">
        <v>4</v>
      </c>
      <c r="K39" s="2" t="s">
        <v>3</v>
      </c>
      <c r="L39" s="2" t="s">
        <v>4</v>
      </c>
    </row>
    <row r="40" spans="2:12" x14ac:dyDescent="0.25">
      <c r="B40" s="3">
        <v>44927</v>
      </c>
      <c r="C40" s="2">
        <v>4</v>
      </c>
      <c r="D40" s="7">
        <v>7229</v>
      </c>
      <c r="E40" s="2">
        <v>8</v>
      </c>
      <c r="F40" s="7">
        <v>5569</v>
      </c>
      <c r="G40" s="2">
        <v>0</v>
      </c>
      <c r="H40" s="7">
        <v>0</v>
      </c>
      <c r="I40" s="2">
        <v>2</v>
      </c>
      <c r="J40" s="7">
        <v>554</v>
      </c>
      <c r="K40" s="2">
        <v>64</v>
      </c>
      <c r="L40" s="7">
        <v>4156</v>
      </c>
    </row>
    <row r="41" spans="2:12" x14ac:dyDescent="0.25">
      <c r="B41" s="3">
        <v>45292</v>
      </c>
      <c r="C41" s="2">
        <v>7</v>
      </c>
      <c r="D41" s="7">
        <v>12279</v>
      </c>
      <c r="E41" s="2">
        <v>2</v>
      </c>
      <c r="F41" s="7">
        <v>999</v>
      </c>
      <c r="G41" s="2">
        <v>0</v>
      </c>
      <c r="H41" s="7">
        <v>0</v>
      </c>
      <c r="I41" s="2">
        <v>0</v>
      </c>
      <c r="J41" s="7">
        <v>0</v>
      </c>
      <c r="K41" s="2">
        <v>49</v>
      </c>
      <c r="L41" s="7">
        <v>4914</v>
      </c>
    </row>
    <row r="42" spans="2:12" x14ac:dyDescent="0.25">
      <c r="B42" s="2" t="s">
        <v>1</v>
      </c>
      <c r="C42" s="2">
        <v>10</v>
      </c>
      <c r="D42" s="7">
        <v>17302</v>
      </c>
      <c r="E42" s="2">
        <v>3</v>
      </c>
      <c r="F42" s="7">
        <v>1408</v>
      </c>
      <c r="G42" s="2">
        <v>0</v>
      </c>
      <c r="H42" s="7">
        <v>0</v>
      </c>
      <c r="I42" s="2">
        <v>0</v>
      </c>
      <c r="J42" s="7">
        <v>0</v>
      </c>
      <c r="K42" s="2">
        <v>69</v>
      </c>
      <c r="L42" s="7">
        <v>6924</v>
      </c>
    </row>
    <row r="43" spans="2:12" x14ac:dyDescent="0.25">
      <c r="B43" s="2" t="s">
        <v>2</v>
      </c>
      <c r="C43" s="2">
        <f t="shared" ref="C43:L43" si="6">C42-C40</f>
        <v>6</v>
      </c>
      <c r="D43" s="8">
        <f t="shared" si="6"/>
        <v>10073</v>
      </c>
      <c r="E43" s="2">
        <f t="shared" si="6"/>
        <v>-5</v>
      </c>
      <c r="F43" s="8">
        <f t="shared" si="6"/>
        <v>-4161</v>
      </c>
      <c r="G43" s="2">
        <f t="shared" si="6"/>
        <v>0</v>
      </c>
      <c r="H43" s="8">
        <f t="shared" si="6"/>
        <v>0</v>
      </c>
      <c r="I43" s="2">
        <f t="shared" si="6"/>
        <v>-2</v>
      </c>
      <c r="J43" s="8">
        <f t="shared" si="6"/>
        <v>-554</v>
      </c>
      <c r="K43" s="2">
        <f t="shared" si="6"/>
        <v>5</v>
      </c>
      <c r="L43" s="8">
        <f t="shared" si="6"/>
        <v>2768</v>
      </c>
    </row>
    <row r="45" spans="2:12" x14ac:dyDescent="0.25">
      <c r="B45" s="2" t="s">
        <v>0</v>
      </c>
      <c r="C45" s="51" t="s">
        <v>5</v>
      </c>
      <c r="D45" s="51"/>
      <c r="E45" s="51" t="s">
        <v>6</v>
      </c>
      <c r="F45" s="51"/>
      <c r="G45" s="51" t="s">
        <v>7</v>
      </c>
      <c r="H45" s="51"/>
      <c r="I45" s="51" t="s">
        <v>8</v>
      </c>
      <c r="J45" s="51"/>
      <c r="K45" s="51" t="s">
        <v>9</v>
      </c>
      <c r="L45" s="51"/>
    </row>
    <row r="46" spans="2:12" x14ac:dyDescent="0.25">
      <c r="B46" s="4" t="s">
        <v>53</v>
      </c>
      <c r="C46" s="2" t="s">
        <v>3</v>
      </c>
      <c r="D46" s="5" t="s">
        <v>4</v>
      </c>
      <c r="E46" s="2" t="s">
        <v>3</v>
      </c>
      <c r="F46" s="2" t="s">
        <v>4</v>
      </c>
      <c r="G46" s="2" t="s">
        <v>3</v>
      </c>
      <c r="H46" s="2" t="s">
        <v>4</v>
      </c>
      <c r="I46" s="2" t="s">
        <v>3</v>
      </c>
      <c r="J46" s="2" t="s">
        <v>4</v>
      </c>
      <c r="K46" s="2" t="s">
        <v>3</v>
      </c>
      <c r="L46" s="2" t="s">
        <v>4</v>
      </c>
    </row>
    <row r="47" spans="2:12" x14ac:dyDescent="0.25">
      <c r="B47" s="3">
        <v>44927</v>
      </c>
      <c r="C47" s="2">
        <v>13</v>
      </c>
      <c r="D47" s="7">
        <v>16570</v>
      </c>
      <c r="E47" s="2">
        <v>5</v>
      </c>
      <c r="F47" s="7">
        <v>2420</v>
      </c>
      <c r="G47" s="2">
        <v>0</v>
      </c>
      <c r="H47" s="7">
        <v>0</v>
      </c>
      <c r="I47" s="2">
        <v>8</v>
      </c>
      <c r="J47" s="7">
        <v>2361</v>
      </c>
      <c r="K47" s="2">
        <v>37</v>
      </c>
      <c r="L47" s="7">
        <v>4588</v>
      </c>
    </row>
    <row r="48" spans="2:12" x14ac:dyDescent="0.25">
      <c r="B48" s="3">
        <v>45292</v>
      </c>
      <c r="C48" s="2">
        <v>6</v>
      </c>
      <c r="D48" s="7">
        <v>9371</v>
      </c>
      <c r="E48" s="2">
        <v>1</v>
      </c>
      <c r="F48" s="7">
        <v>533</v>
      </c>
      <c r="G48" s="2">
        <v>0</v>
      </c>
      <c r="H48" s="7">
        <v>0</v>
      </c>
      <c r="I48" s="2">
        <v>13</v>
      </c>
      <c r="J48" s="7">
        <v>3214</v>
      </c>
      <c r="K48" s="2">
        <v>47</v>
      </c>
      <c r="L48" s="7">
        <v>4142</v>
      </c>
    </row>
    <row r="49" spans="2:12" x14ac:dyDescent="0.25">
      <c r="B49" s="2" t="s">
        <v>1</v>
      </c>
      <c r="C49" s="2">
        <v>8</v>
      </c>
      <c r="D49" s="7">
        <v>14444</v>
      </c>
      <c r="E49" s="2">
        <v>1</v>
      </c>
      <c r="F49" s="7">
        <v>751</v>
      </c>
      <c r="G49" s="2">
        <v>0</v>
      </c>
      <c r="H49" s="7">
        <v>0</v>
      </c>
      <c r="I49" s="2">
        <v>18</v>
      </c>
      <c r="J49" s="7">
        <v>4528</v>
      </c>
      <c r="K49" s="2">
        <v>66</v>
      </c>
      <c r="L49" s="7">
        <v>5837</v>
      </c>
    </row>
    <row r="50" spans="2:12" x14ac:dyDescent="0.25">
      <c r="B50" s="2" t="s">
        <v>2</v>
      </c>
      <c r="C50" s="2">
        <f t="shared" ref="C50:L50" si="7">C49-C47</f>
        <v>-5</v>
      </c>
      <c r="D50" s="8">
        <f t="shared" si="7"/>
        <v>-2126</v>
      </c>
      <c r="E50" s="2">
        <f t="shared" si="7"/>
        <v>-4</v>
      </c>
      <c r="F50" s="8">
        <f t="shared" si="7"/>
        <v>-1669</v>
      </c>
      <c r="G50" s="2">
        <f t="shared" si="7"/>
        <v>0</v>
      </c>
      <c r="H50" s="8">
        <f t="shared" si="7"/>
        <v>0</v>
      </c>
      <c r="I50" s="2">
        <f t="shared" si="7"/>
        <v>10</v>
      </c>
      <c r="J50" s="8">
        <f t="shared" si="7"/>
        <v>2167</v>
      </c>
      <c r="K50" s="2">
        <f t="shared" si="7"/>
        <v>29</v>
      </c>
      <c r="L50" s="8">
        <f t="shared" si="7"/>
        <v>1249</v>
      </c>
    </row>
    <row r="52" spans="2:12" x14ac:dyDescent="0.25">
      <c r="B52" s="2" t="s">
        <v>0</v>
      </c>
      <c r="C52" s="51" t="s">
        <v>5</v>
      </c>
      <c r="D52" s="51"/>
      <c r="E52" s="51" t="s">
        <v>6</v>
      </c>
      <c r="F52" s="51"/>
      <c r="G52" s="51" t="s">
        <v>7</v>
      </c>
      <c r="H52" s="51"/>
      <c r="I52" s="51" t="s">
        <v>8</v>
      </c>
      <c r="J52" s="51"/>
      <c r="K52" s="51" t="s">
        <v>9</v>
      </c>
      <c r="L52" s="51"/>
    </row>
    <row r="53" spans="2:12" x14ac:dyDescent="0.25">
      <c r="B53" s="4" t="s">
        <v>54</v>
      </c>
      <c r="C53" s="2" t="s">
        <v>3</v>
      </c>
      <c r="D53" s="5" t="s">
        <v>4</v>
      </c>
      <c r="E53" s="2" t="s">
        <v>3</v>
      </c>
      <c r="F53" s="2" t="s">
        <v>4</v>
      </c>
      <c r="G53" s="2" t="s">
        <v>3</v>
      </c>
      <c r="H53" s="2" t="s">
        <v>4</v>
      </c>
      <c r="I53" s="2" t="s">
        <v>3</v>
      </c>
      <c r="J53" s="2" t="s">
        <v>4</v>
      </c>
      <c r="K53" s="2" t="s">
        <v>3</v>
      </c>
      <c r="L53" s="2" t="s">
        <v>4</v>
      </c>
    </row>
    <row r="54" spans="2:12" x14ac:dyDescent="0.25">
      <c r="B54" s="3">
        <v>44927</v>
      </c>
      <c r="C54" s="2">
        <v>2</v>
      </c>
      <c r="D54" s="7">
        <v>3081</v>
      </c>
      <c r="E54" s="2">
        <v>1</v>
      </c>
      <c r="F54" s="7">
        <v>447</v>
      </c>
      <c r="G54" s="2">
        <v>0</v>
      </c>
      <c r="H54" s="7">
        <v>0</v>
      </c>
      <c r="I54" s="2">
        <v>3</v>
      </c>
      <c r="J54" s="7">
        <v>984</v>
      </c>
      <c r="K54" s="2">
        <v>46</v>
      </c>
      <c r="L54" s="7">
        <v>5674</v>
      </c>
    </row>
    <row r="55" spans="2:12" x14ac:dyDescent="0.25">
      <c r="B55" s="3">
        <v>45292</v>
      </c>
      <c r="C55" s="2">
        <v>4</v>
      </c>
      <c r="D55" s="7">
        <v>7763</v>
      </c>
      <c r="E55" s="2">
        <v>0</v>
      </c>
      <c r="F55" s="7">
        <v>0</v>
      </c>
      <c r="G55" s="2">
        <v>0</v>
      </c>
      <c r="H55" s="7">
        <v>0</v>
      </c>
      <c r="I55" s="2">
        <v>0</v>
      </c>
      <c r="J55" s="7">
        <v>0</v>
      </c>
      <c r="K55" s="2">
        <v>31</v>
      </c>
      <c r="L55" s="7">
        <v>2262</v>
      </c>
    </row>
    <row r="56" spans="2:12" x14ac:dyDescent="0.25">
      <c r="B56" s="2" t="s">
        <v>1</v>
      </c>
      <c r="C56" s="2">
        <v>6</v>
      </c>
      <c r="D56" s="7">
        <v>10980</v>
      </c>
      <c r="E56" s="2">
        <v>0</v>
      </c>
      <c r="F56" s="7">
        <v>0</v>
      </c>
      <c r="G56" s="2">
        <v>0</v>
      </c>
      <c r="H56" s="7">
        <v>0</v>
      </c>
      <c r="I56" s="2">
        <v>0</v>
      </c>
      <c r="J56" s="7">
        <v>0</v>
      </c>
      <c r="K56" s="2">
        <v>44</v>
      </c>
      <c r="L56" s="7">
        <v>3544</v>
      </c>
    </row>
    <row r="57" spans="2:12" x14ac:dyDescent="0.25">
      <c r="B57" s="2" t="s">
        <v>2</v>
      </c>
      <c r="C57" s="2">
        <f t="shared" ref="C57:L57" si="8">C56-C54</f>
        <v>4</v>
      </c>
      <c r="D57" s="8">
        <f t="shared" si="8"/>
        <v>7899</v>
      </c>
      <c r="E57" s="2">
        <f t="shared" si="8"/>
        <v>-1</v>
      </c>
      <c r="F57" s="8">
        <f t="shared" si="8"/>
        <v>-447</v>
      </c>
      <c r="G57" s="2">
        <f t="shared" si="8"/>
        <v>0</v>
      </c>
      <c r="H57" s="8">
        <f t="shared" si="8"/>
        <v>0</v>
      </c>
      <c r="I57" s="2">
        <f t="shared" si="8"/>
        <v>-3</v>
      </c>
      <c r="J57" s="8">
        <f t="shared" si="8"/>
        <v>-984</v>
      </c>
      <c r="K57" s="2">
        <f t="shared" si="8"/>
        <v>-2</v>
      </c>
      <c r="L57" s="8">
        <f t="shared" si="8"/>
        <v>-2130</v>
      </c>
    </row>
    <row r="59" spans="2:12" x14ac:dyDescent="0.25">
      <c r="B59" s="2" t="s">
        <v>0</v>
      </c>
      <c r="C59" s="51" t="s">
        <v>5</v>
      </c>
      <c r="D59" s="51"/>
      <c r="E59" s="51" t="s">
        <v>6</v>
      </c>
      <c r="F59" s="51"/>
      <c r="G59" s="51" t="s">
        <v>7</v>
      </c>
      <c r="H59" s="51"/>
      <c r="I59" s="51" t="s">
        <v>8</v>
      </c>
      <c r="J59" s="51"/>
      <c r="K59" s="51" t="s">
        <v>9</v>
      </c>
      <c r="L59" s="51"/>
    </row>
    <row r="60" spans="2:12" x14ac:dyDescent="0.25">
      <c r="B60" s="4" t="s">
        <v>55</v>
      </c>
      <c r="C60" s="2" t="s">
        <v>3</v>
      </c>
      <c r="D60" s="5" t="s">
        <v>4</v>
      </c>
      <c r="E60" s="2" t="s">
        <v>3</v>
      </c>
      <c r="F60" s="2" t="s">
        <v>4</v>
      </c>
      <c r="G60" s="2" t="s">
        <v>3</v>
      </c>
      <c r="H60" s="2" t="s">
        <v>4</v>
      </c>
      <c r="I60" s="2" t="s">
        <v>3</v>
      </c>
      <c r="J60" s="2" t="s">
        <v>4</v>
      </c>
      <c r="K60" s="2" t="s">
        <v>3</v>
      </c>
      <c r="L60" s="2" t="s">
        <v>4</v>
      </c>
    </row>
    <row r="61" spans="2:12" x14ac:dyDescent="0.25">
      <c r="B61" s="3">
        <v>44927</v>
      </c>
      <c r="C61" s="2">
        <v>0</v>
      </c>
      <c r="D61" s="7">
        <v>0</v>
      </c>
      <c r="E61" s="2">
        <v>0</v>
      </c>
      <c r="F61" s="7">
        <v>0</v>
      </c>
      <c r="G61" s="2">
        <v>0</v>
      </c>
      <c r="H61" s="7">
        <v>0</v>
      </c>
      <c r="I61" s="2">
        <v>0</v>
      </c>
      <c r="J61" s="7">
        <v>0</v>
      </c>
      <c r="K61" s="2"/>
      <c r="L61" s="7"/>
    </row>
    <row r="62" spans="2:12" x14ac:dyDescent="0.25">
      <c r="B62" s="3">
        <v>45292</v>
      </c>
      <c r="C62" s="2">
        <v>0</v>
      </c>
      <c r="D62" s="7">
        <v>0</v>
      </c>
      <c r="E62" s="2">
        <v>0</v>
      </c>
      <c r="F62" s="7">
        <v>0</v>
      </c>
      <c r="G62" s="2">
        <v>0</v>
      </c>
      <c r="H62" s="7">
        <v>0</v>
      </c>
      <c r="I62" s="2">
        <v>1</v>
      </c>
      <c r="J62" s="7">
        <v>583</v>
      </c>
      <c r="K62" s="2">
        <v>27</v>
      </c>
      <c r="L62" s="7">
        <v>2652</v>
      </c>
    </row>
    <row r="63" spans="2:12" x14ac:dyDescent="0.25">
      <c r="B63" s="2" t="s">
        <v>1</v>
      </c>
      <c r="C63" s="2">
        <v>0</v>
      </c>
      <c r="D63" s="7">
        <v>0</v>
      </c>
      <c r="E63" s="2">
        <v>0</v>
      </c>
      <c r="F63" s="7">
        <v>0</v>
      </c>
      <c r="G63" s="2">
        <v>0</v>
      </c>
      <c r="H63" s="7">
        <v>0</v>
      </c>
      <c r="I63" s="2">
        <v>1</v>
      </c>
      <c r="J63" s="7">
        <v>822</v>
      </c>
      <c r="K63" s="2">
        <v>38</v>
      </c>
      <c r="L63" s="7">
        <v>3737</v>
      </c>
    </row>
    <row r="64" spans="2:12" x14ac:dyDescent="0.25">
      <c r="B64" s="2" t="s">
        <v>2</v>
      </c>
      <c r="C64" s="2">
        <f t="shared" ref="C64:L64" si="9">C63-C61</f>
        <v>0</v>
      </c>
      <c r="D64" s="8">
        <f t="shared" si="9"/>
        <v>0</v>
      </c>
      <c r="E64" s="2">
        <f t="shared" si="9"/>
        <v>0</v>
      </c>
      <c r="F64" s="8">
        <f t="shared" si="9"/>
        <v>0</v>
      </c>
      <c r="G64" s="2">
        <f t="shared" si="9"/>
        <v>0</v>
      </c>
      <c r="H64" s="8">
        <f t="shared" si="9"/>
        <v>0</v>
      </c>
      <c r="I64" s="2">
        <f t="shared" si="9"/>
        <v>1</v>
      </c>
      <c r="J64" s="8">
        <f t="shared" si="9"/>
        <v>822</v>
      </c>
      <c r="K64" s="2">
        <f t="shared" si="9"/>
        <v>38</v>
      </c>
      <c r="L64" s="8">
        <f t="shared" si="9"/>
        <v>3737</v>
      </c>
    </row>
    <row r="66" spans="2:12" x14ac:dyDescent="0.25">
      <c r="B66" s="2" t="s">
        <v>0</v>
      </c>
      <c r="C66" s="51" t="s">
        <v>5</v>
      </c>
      <c r="D66" s="51"/>
      <c r="E66" s="51" t="s">
        <v>6</v>
      </c>
      <c r="F66" s="51"/>
      <c r="G66" s="51" t="s">
        <v>7</v>
      </c>
      <c r="H66" s="51"/>
      <c r="I66" s="51" t="s">
        <v>8</v>
      </c>
      <c r="J66" s="51"/>
      <c r="K66" s="51" t="s">
        <v>9</v>
      </c>
      <c r="L66" s="51"/>
    </row>
    <row r="67" spans="2:12" x14ac:dyDescent="0.25">
      <c r="B67" s="4" t="s">
        <v>56</v>
      </c>
      <c r="C67" s="2" t="s">
        <v>3</v>
      </c>
      <c r="D67" s="5" t="s">
        <v>4</v>
      </c>
      <c r="E67" s="2" t="s">
        <v>3</v>
      </c>
      <c r="F67" s="2" t="s">
        <v>4</v>
      </c>
      <c r="G67" s="2" t="s">
        <v>3</v>
      </c>
      <c r="H67" s="2" t="s">
        <v>4</v>
      </c>
      <c r="I67" s="2" t="s">
        <v>3</v>
      </c>
      <c r="J67" s="2" t="s">
        <v>4</v>
      </c>
      <c r="K67" s="2" t="s">
        <v>3</v>
      </c>
      <c r="L67" s="2" t="s">
        <v>4</v>
      </c>
    </row>
    <row r="68" spans="2:12" x14ac:dyDescent="0.25">
      <c r="B68" s="3">
        <v>44927</v>
      </c>
      <c r="C68" s="2">
        <v>2</v>
      </c>
      <c r="D68" s="7">
        <v>2950</v>
      </c>
      <c r="E68" s="2">
        <v>0</v>
      </c>
      <c r="F68" s="7">
        <v>0</v>
      </c>
      <c r="G68" s="2">
        <v>0</v>
      </c>
      <c r="H68" s="7">
        <v>0</v>
      </c>
      <c r="I68" s="2">
        <v>3</v>
      </c>
      <c r="J68" s="7">
        <v>1490</v>
      </c>
      <c r="K68" s="2">
        <v>15</v>
      </c>
      <c r="L68" s="7">
        <v>1111</v>
      </c>
    </row>
    <row r="69" spans="2:12" x14ac:dyDescent="0.25">
      <c r="B69" s="3">
        <v>45292</v>
      </c>
      <c r="C69" s="2">
        <v>1</v>
      </c>
      <c r="D69" s="7">
        <v>1797</v>
      </c>
      <c r="E69" s="2">
        <v>0</v>
      </c>
      <c r="F69" s="7">
        <v>0</v>
      </c>
      <c r="G69" s="2">
        <v>0</v>
      </c>
      <c r="H69" s="7">
        <v>0</v>
      </c>
      <c r="I69" s="2">
        <v>0</v>
      </c>
      <c r="J69" s="7">
        <v>0</v>
      </c>
      <c r="K69" s="2">
        <v>10</v>
      </c>
      <c r="L69" s="7">
        <v>1350</v>
      </c>
    </row>
    <row r="70" spans="2:12" x14ac:dyDescent="0.25">
      <c r="B70" s="2" t="s">
        <v>1</v>
      </c>
      <c r="C70" s="2">
        <v>1</v>
      </c>
      <c r="D70" s="7">
        <v>2532</v>
      </c>
      <c r="E70" s="2">
        <v>0</v>
      </c>
      <c r="F70" s="7">
        <v>0</v>
      </c>
      <c r="G70" s="2">
        <v>0</v>
      </c>
      <c r="H70" s="7">
        <v>0</v>
      </c>
      <c r="I70" s="2">
        <v>0</v>
      </c>
      <c r="J70" s="7">
        <v>0</v>
      </c>
      <c r="K70" s="2">
        <v>14</v>
      </c>
      <c r="L70" s="7">
        <v>1902</v>
      </c>
    </row>
    <row r="71" spans="2:12" x14ac:dyDescent="0.25">
      <c r="B71" s="2" t="s">
        <v>2</v>
      </c>
      <c r="C71" s="2">
        <f t="shared" ref="C71:L71" si="10">C70-C68</f>
        <v>-1</v>
      </c>
      <c r="D71" s="8">
        <f t="shared" si="10"/>
        <v>-418</v>
      </c>
      <c r="E71" s="2">
        <f t="shared" si="10"/>
        <v>0</v>
      </c>
      <c r="F71" s="8">
        <f t="shared" si="10"/>
        <v>0</v>
      </c>
      <c r="G71" s="2">
        <f t="shared" si="10"/>
        <v>0</v>
      </c>
      <c r="H71" s="8">
        <f t="shared" si="10"/>
        <v>0</v>
      </c>
      <c r="I71" s="2">
        <f t="shared" si="10"/>
        <v>-3</v>
      </c>
      <c r="J71" s="8">
        <f t="shared" si="10"/>
        <v>-1490</v>
      </c>
      <c r="K71" s="2">
        <f t="shared" si="10"/>
        <v>-1</v>
      </c>
      <c r="L71" s="8">
        <f t="shared" si="10"/>
        <v>791</v>
      </c>
    </row>
  </sheetData>
  <mergeCells count="55">
    <mergeCell ref="O3:P3"/>
    <mergeCell ref="Q3:R3"/>
    <mergeCell ref="S3:T3"/>
    <mergeCell ref="U3:V3"/>
    <mergeCell ref="W3:X3"/>
    <mergeCell ref="C10:D10"/>
    <mergeCell ref="E10:F10"/>
    <mergeCell ref="G10:H10"/>
    <mergeCell ref="I10:J10"/>
    <mergeCell ref="K10:L10"/>
    <mergeCell ref="C3:D3"/>
    <mergeCell ref="E3:F3"/>
    <mergeCell ref="G3:H3"/>
    <mergeCell ref="I3:J3"/>
    <mergeCell ref="K3:L3"/>
    <mergeCell ref="C24:D24"/>
    <mergeCell ref="E24:F24"/>
    <mergeCell ref="G24:H24"/>
    <mergeCell ref="I24:J24"/>
    <mergeCell ref="K24:L24"/>
    <mergeCell ref="C17:D17"/>
    <mergeCell ref="E17:F17"/>
    <mergeCell ref="G17:H17"/>
    <mergeCell ref="I17:J17"/>
    <mergeCell ref="K17:L17"/>
    <mergeCell ref="C38:D38"/>
    <mergeCell ref="E38:F38"/>
    <mergeCell ref="G38:H38"/>
    <mergeCell ref="I38:J38"/>
    <mergeCell ref="K38:L38"/>
    <mergeCell ref="C31:D31"/>
    <mergeCell ref="E31:F31"/>
    <mergeCell ref="G31:H31"/>
    <mergeCell ref="I31:J31"/>
    <mergeCell ref="K31:L31"/>
    <mergeCell ref="C52:D52"/>
    <mergeCell ref="E52:F52"/>
    <mergeCell ref="G52:H52"/>
    <mergeCell ref="I52:J52"/>
    <mergeCell ref="K52:L52"/>
    <mergeCell ref="C45:D45"/>
    <mergeCell ref="E45:F45"/>
    <mergeCell ref="G45:H45"/>
    <mergeCell ref="I45:J45"/>
    <mergeCell ref="K45:L45"/>
    <mergeCell ref="C66:D66"/>
    <mergeCell ref="E66:F66"/>
    <mergeCell ref="G66:H66"/>
    <mergeCell ref="I66:J66"/>
    <mergeCell ref="K66:L66"/>
    <mergeCell ref="C59:D59"/>
    <mergeCell ref="E59:F59"/>
    <mergeCell ref="G59:H59"/>
    <mergeCell ref="I59:J59"/>
    <mergeCell ref="K59:L5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BDDFC-2384-4729-8C04-B03211015890}">
  <dimension ref="B1:AR71"/>
  <sheetViews>
    <sheetView showGridLines="0" zoomScaleNormal="100" workbookViewId="0">
      <selection activeCell="W14" sqref="W14"/>
    </sheetView>
  </sheetViews>
  <sheetFormatPr defaultRowHeight="15" x14ac:dyDescent="0.25"/>
  <cols>
    <col min="2" max="2" width="15.7109375" style="1" bestFit="1" customWidth="1"/>
    <col min="3" max="3" width="9.140625" style="1"/>
    <col min="4" max="4" width="12.5703125" style="6" bestFit="1" customWidth="1"/>
    <col min="5" max="5" width="9.140625" style="1"/>
    <col min="6" max="6" width="9.42578125" style="1" bestFit="1" customWidth="1"/>
    <col min="7" max="7" width="9.140625" style="1"/>
    <col min="8" max="8" width="9.42578125" style="1" bestFit="1" customWidth="1"/>
    <col min="9" max="9" width="9.140625" style="1"/>
    <col min="10" max="10" width="9.42578125" style="1" bestFit="1" customWidth="1"/>
    <col min="11" max="11" width="9.140625" style="1"/>
    <col min="12" max="12" width="9.42578125" style="1" bestFit="1" customWidth="1"/>
    <col min="15" max="15" width="9.140625" style="1"/>
    <col min="20" max="20" width="11" customWidth="1"/>
    <col min="22" max="22" width="8.85546875" customWidth="1"/>
    <col min="23" max="23" width="10" bestFit="1" customWidth="1"/>
    <col min="24" max="24" width="9" bestFit="1" customWidth="1"/>
    <col min="25" max="25" width="10" bestFit="1" customWidth="1"/>
    <col min="26" max="26" width="9" bestFit="1" customWidth="1"/>
    <col min="27" max="27" width="11" customWidth="1"/>
    <col min="30" max="30" width="11.28515625" bestFit="1" customWidth="1"/>
    <col min="31" max="32" width="11.140625" bestFit="1" customWidth="1"/>
    <col min="33" max="34" width="8.5703125" bestFit="1" customWidth="1"/>
    <col min="35" max="36" width="12.140625" bestFit="1" customWidth="1"/>
    <col min="37" max="37" width="10" bestFit="1" customWidth="1"/>
    <col min="38" max="38" width="9.5703125" bestFit="1" customWidth="1"/>
    <col min="39" max="39" width="11.140625" bestFit="1" customWidth="1"/>
    <col min="41" max="41" width="13.140625" bestFit="1" customWidth="1"/>
    <col min="42" max="43" width="13.28515625" bestFit="1" customWidth="1"/>
    <col min="44" max="44" width="10.5703125" bestFit="1" customWidth="1"/>
    <col min="45" max="45" width="4.140625" bestFit="1" customWidth="1"/>
    <col min="46" max="46" width="4.5703125" bestFit="1" customWidth="1"/>
    <col min="47" max="47" width="4" bestFit="1" customWidth="1"/>
    <col min="48" max="48" width="3.140625" bestFit="1" customWidth="1"/>
    <col min="49" max="49" width="3.85546875" bestFit="1" customWidth="1"/>
    <col min="50" max="50" width="4" bestFit="1" customWidth="1"/>
    <col min="51" max="51" width="4.140625" bestFit="1" customWidth="1"/>
    <col min="52" max="52" width="13.28515625" bestFit="1" customWidth="1"/>
    <col min="53" max="53" width="4.140625" bestFit="1" customWidth="1"/>
    <col min="54" max="54" width="3.140625" bestFit="1" customWidth="1"/>
    <col min="55" max="55" width="4.140625" bestFit="1" customWidth="1"/>
    <col min="56" max="56" width="4.5703125" bestFit="1" customWidth="1"/>
    <col min="57" max="57" width="4" bestFit="1" customWidth="1"/>
    <col min="58" max="58" width="3.140625" bestFit="1" customWidth="1"/>
    <col min="59" max="59" width="3.85546875" bestFit="1" customWidth="1"/>
    <col min="60" max="60" width="4" bestFit="1" customWidth="1"/>
    <col min="61" max="61" width="4.140625" bestFit="1" customWidth="1"/>
    <col min="62" max="63" width="18.28515625" bestFit="1" customWidth="1"/>
  </cols>
  <sheetData>
    <row r="1" spans="2:44" x14ac:dyDescent="0.25">
      <c r="B1" s="1" t="s">
        <v>20</v>
      </c>
      <c r="O1" s="49" t="s">
        <v>21</v>
      </c>
      <c r="V1" s="48" t="s">
        <v>4</v>
      </c>
      <c r="AD1" s="48" t="s">
        <v>61</v>
      </c>
      <c r="AE1" s="48"/>
      <c r="AF1" s="48"/>
      <c r="AO1" s="49" t="s">
        <v>21</v>
      </c>
    </row>
    <row r="3" spans="2:44" x14ac:dyDescent="0.25">
      <c r="B3" s="2" t="s">
        <v>0</v>
      </c>
      <c r="C3" s="51" t="s">
        <v>5</v>
      </c>
      <c r="D3" s="51"/>
      <c r="E3" s="51" t="s">
        <v>6</v>
      </c>
      <c r="F3" s="51"/>
      <c r="G3" s="51" t="s">
        <v>7</v>
      </c>
      <c r="H3" s="51"/>
      <c r="I3" s="51" t="s">
        <v>8</v>
      </c>
      <c r="J3" s="51"/>
      <c r="K3" s="51" t="s">
        <v>9</v>
      </c>
      <c r="L3" s="51"/>
      <c r="O3" s="33" t="s">
        <v>10</v>
      </c>
      <c r="P3" s="34" t="s">
        <v>34</v>
      </c>
      <c r="Q3" s="34" t="s">
        <v>35</v>
      </c>
      <c r="R3" s="35" t="s">
        <v>1</v>
      </c>
      <c r="S3" s="35" t="s">
        <v>2</v>
      </c>
      <c r="T3" s="36" t="s">
        <v>11</v>
      </c>
      <c r="V3" s="33" t="s">
        <v>10</v>
      </c>
      <c r="W3" s="34" t="s">
        <v>34</v>
      </c>
      <c r="X3" s="34" t="s">
        <v>35</v>
      </c>
      <c r="Y3" s="35" t="s">
        <v>1</v>
      </c>
      <c r="Z3" s="35" t="s">
        <v>2</v>
      </c>
      <c r="AA3" s="36" t="s">
        <v>11</v>
      </c>
      <c r="AD3" s="33" t="s">
        <v>10</v>
      </c>
      <c r="AE3" s="34" t="s">
        <v>34</v>
      </c>
      <c r="AF3" s="34" t="s">
        <v>35</v>
      </c>
      <c r="AG3" s="35" t="s">
        <v>1</v>
      </c>
      <c r="AH3" s="35" t="s">
        <v>2</v>
      </c>
      <c r="AI3" s="34" t="s">
        <v>37</v>
      </c>
      <c r="AJ3" s="34" t="s">
        <v>38</v>
      </c>
      <c r="AK3" s="35" t="s">
        <v>39</v>
      </c>
      <c r="AL3" s="35" t="s">
        <v>40</v>
      </c>
      <c r="AM3" s="36" t="s">
        <v>11</v>
      </c>
      <c r="AO3" s="10" t="s">
        <v>12</v>
      </c>
      <c r="AP3" t="s">
        <v>23</v>
      </c>
      <c r="AQ3" t="s">
        <v>24</v>
      </c>
      <c r="AR3" t="s">
        <v>25</v>
      </c>
    </row>
    <row r="4" spans="2:44" x14ac:dyDescent="0.25">
      <c r="B4" s="4" t="s">
        <v>47</v>
      </c>
      <c r="C4" s="2" t="s">
        <v>3</v>
      </c>
      <c r="D4" s="5" t="s">
        <v>4</v>
      </c>
      <c r="E4" s="2" t="s">
        <v>3</v>
      </c>
      <c r="F4" s="2" t="s">
        <v>4</v>
      </c>
      <c r="G4" s="2" t="s">
        <v>3</v>
      </c>
      <c r="H4" s="2" t="s">
        <v>4</v>
      </c>
      <c r="I4" s="2" t="s">
        <v>3</v>
      </c>
      <c r="J4" s="2" t="s">
        <v>4</v>
      </c>
      <c r="K4" s="2" t="s">
        <v>3</v>
      </c>
      <c r="L4" s="2" t="s">
        <v>4</v>
      </c>
      <c r="O4" s="31" t="s">
        <v>47</v>
      </c>
      <c r="P4" s="2">
        <v>80</v>
      </c>
      <c r="Q4" s="2">
        <v>54</v>
      </c>
      <c r="R4" s="2">
        <v>76</v>
      </c>
      <c r="S4" s="14" t="e">
        <f>#REF!-P4</f>
        <v>#REF!</v>
      </c>
      <c r="T4" s="32" t="s">
        <v>5</v>
      </c>
      <c r="V4" s="31" t="s">
        <v>47</v>
      </c>
      <c r="W4" s="19">
        <v>132553</v>
      </c>
      <c r="X4" s="19">
        <v>88639</v>
      </c>
      <c r="Y4" s="19">
        <v>124901</v>
      </c>
      <c r="Z4" s="20">
        <f t="shared" ref="Z4:Z35" si="0">Y4-W4</f>
        <v>-7652</v>
      </c>
      <c r="AA4" s="32" t="s">
        <v>5</v>
      </c>
      <c r="AD4" s="31" t="s">
        <v>47</v>
      </c>
      <c r="AE4" s="2">
        <v>80</v>
      </c>
      <c r="AF4" s="2">
        <v>54</v>
      </c>
      <c r="AG4" s="2">
        <v>76</v>
      </c>
      <c r="AH4" s="14" t="e">
        <f>#REF!-AE4</f>
        <v>#REF!</v>
      </c>
      <c r="AI4" s="19">
        <v>132553</v>
      </c>
      <c r="AJ4" s="19">
        <v>88639</v>
      </c>
      <c r="AK4" s="19">
        <v>124901</v>
      </c>
      <c r="AL4" s="20">
        <f t="shared" ref="AL4:AL53" si="1">AK4-AI4</f>
        <v>-7652</v>
      </c>
      <c r="AM4" s="32" t="s">
        <v>5</v>
      </c>
      <c r="AO4" s="11" t="s">
        <v>9</v>
      </c>
      <c r="AP4" s="52">
        <v>64</v>
      </c>
      <c r="AQ4" s="52">
        <v>49</v>
      </c>
      <c r="AR4" s="52">
        <v>69</v>
      </c>
    </row>
    <row r="5" spans="2:44" x14ac:dyDescent="0.25">
      <c r="B5" s="3">
        <v>44927</v>
      </c>
      <c r="C5" s="16">
        <v>80</v>
      </c>
      <c r="D5" s="17">
        <v>132553</v>
      </c>
      <c r="E5" s="16">
        <v>35</v>
      </c>
      <c r="F5" s="17">
        <v>26377</v>
      </c>
      <c r="G5" s="16">
        <v>12</v>
      </c>
      <c r="H5" s="17">
        <v>19733</v>
      </c>
      <c r="I5" s="16">
        <v>26</v>
      </c>
      <c r="J5" s="17">
        <v>11361</v>
      </c>
      <c r="K5" s="16">
        <v>143</v>
      </c>
      <c r="L5" s="17">
        <v>16637</v>
      </c>
      <c r="O5" s="31" t="s">
        <v>47</v>
      </c>
      <c r="P5" s="2">
        <v>35</v>
      </c>
      <c r="Q5" s="2">
        <v>23</v>
      </c>
      <c r="R5" s="2">
        <v>32</v>
      </c>
      <c r="S5" s="14">
        <f>R5-P5</f>
        <v>-3</v>
      </c>
      <c r="T5" s="32" t="s">
        <v>6</v>
      </c>
      <c r="V5" s="31" t="s">
        <v>47</v>
      </c>
      <c r="W5" s="19">
        <v>26377</v>
      </c>
      <c r="X5" s="19">
        <v>15291</v>
      </c>
      <c r="Y5" s="19">
        <v>21546</v>
      </c>
      <c r="Z5" s="20">
        <f t="shared" si="0"/>
        <v>-4831</v>
      </c>
      <c r="AA5" s="32" t="s">
        <v>6</v>
      </c>
      <c r="AD5" s="31" t="s">
        <v>47</v>
      </c>
      <c r="AE5" s="2">
        <v>35</v>
      </c>
      <c r="AF5" s="2">
        <v>23</v>
      </c>
      <c r="AG5" s="2">
        <v>32</v>
      </c>
      <c r="AH5" s="14">
        <f t="shared" ref="AH5:AH53" si="2">AG5-AE5</f>
        <v>-3</v>
      </c>
      <c r="AI5" s="19">
        <v>26377</v>
      </c>
      <c r="AJ5" s="19">
        <v>15291</v>
      </c>
      <c r="AK5" s="19">
        <v>21546</v>
      </c>
      <c r="AL5" s="20">
        <f t="shared" si="1"/>
        <v>-4831</v>
      </c>
      <c r="AM5" s="32" t="s">
        <v>6</v>
      </c>
      <c r="AO5" s="50" t="s">
        <v>52</v>
      </c>
      <c r="AP5" s="52">
        <v>64</v>
      </c>
      <c r="AQ5" s="52">
        <v>49</v>
      </c>
      <c r="AR5" s="52">
        <v>69</v>
      </c>
    </row>
    <row r="6" spans="2:44" x14ac:dyDescent="0.25">
      <c r="B6" s="3">
        <v>45292</v>
      </c>
      <c r="C6" s="2">
        <v>54</v>
      </c>
      <c r="D6" s="7">
        <v>88639</v>
      </c>
      <c r="E6" s="2">
        <v>23</v>
      </c>
      <c r="F6" s="7">
        <v>15291</v>
      </c>
      <c r="G6" s="2">
        <v>20</v>
      </c>
      <c r="H6" s="7">
        <v>23668</v>
      </c>
      <c r="I6" s="2">
        <v>13</v>
      </c>
      <c r="J6" s="7">
        <v>7491</v>
      </c>
      <c r="K6" s="2">
        <v>99</v>
      </c>
      <c r="L6" s="7">
        <v>9799</v>
      </c>
      <c r="O6" s="31" t="s">
        <v>47</v>
      </c>
      <c r="P6" s="2">
        <v>12</v>
      </c>
      <c r="Q6" s="2">
        <v>20</v>
      </c>
      <c r="R6" s="2">
        <v>28</v>
      </c>
      <c r="S6" s="2">
        <f t="shared" ref="S6:S36" si="3">R6-P6</f>
        <v>16</v>
      </c>
      <c r="T6" s="32" t="s">
        <v>7</v>
      </c>
      <c r="V6" s="31" t="s">
        <v>47</v>
      </c>
      <c r="W6" s="19">
        <v>19733</v>
      </c>
      <c r="X6" s="19">
        <v>23668</v>
      </c>
      <c r="Y6" s="19">
        <v>33350</v>
      </c>
      <c r="Z6" s="21">
        <f t="shared" si="0"/>
        <v>13617</v>
      </c>
      <c r="AA6" s="32" t="s">
        <v>7</v>
      </c>
      <c r="AD6" s="31" t="s">
        <v>47</v>
      </c>
      <c r="AE6" s="2">
        <v>12</v>
      </c>
      <c r="AF6" s="2">
        <v>20</v>
      </c>
      <c r="AG6" s="2">
        <v>28</v>
      </c>
      <c r="AH6" s="2">
        <f t="shared" si="2"/>
        <v>16</v>
      </c>
      <c r="AI6" s="19">
        <v>19733</v>
      </c>
      <c r="AJ6" s="19">
        <v>23668</v>
      </c>
      <c r="AK6" s="19">
        <v>33350</v>
      </c>
      <c r="AL6" s="21">
        <f t="shared" si="1"/>
        <v>13617</v>
      </c>
      <c r="AM6" s="32" t="s">
        <v>7</v>
      </c>
      <c r="AO6" s="11" t="s">
        <v>6</v>
      </c>
      <c r="AP6" s="52">
        <v>8</v>
      </c>
      <c r="AQ6" s="52">
        <v>2</v>
      </c>
      <c r="AR6" s="52">
        <v>3</v>
      </c>
    </row>
    <row r="7" spans="2:44" x14ac:dyDescent="0.25">
      <c r="B7" s="2" t="s">
        <v>1</v>
      </c>
      <c r="C7" s="16">
        <v>76</v>
      </c>
      <c r="D7" s="17">
        <v>124901</v>
      </c>
      <c r="E7" s="16">
        <v>32</v>
      </c>
      <c r="F7" s="17">
        <v>21546</v>
      </c>
      <c r="G7" s="16">
        <v>28</v>
      </c>
      <c r="H7" s="17">
        <v>33350</v>
      </c>
      <c r="I7" s="16">
        <v>18</v>
      </c>
      <c r="J7" s="17">
        <v>10555</v>
      </c>
      <c r="K7" s="16">
        <v>140</v>
      </c>
      <c r="L7" s="17">
        <v>13808</v>
      </c>
      <c r="O7" s="31" t="s">
        <v>47</v>
      </c>
      <c r="P7" s="2">
        <v>26</v>
      </c>
      <c r="Q7" s="2">
        <v>13</v>
      </c>
      <c r="R7" s="2">
        <v>18</v>
      </c>
      <c r="S7" s="14">
        <f t="shared" si="3"/>
        <v>-8</v>
      </c>
      <c r="T7" s="32" t="s">
        <v>8</v>
      </c>
      <c r="V7" s="31" t="s">
        <v>47</v>
      </c>
      <c r="W7" s="19">
        <v>11361</v>
      </c>
      <c r="X7" s="19">
        <v>7491</v>
      </c>
      <c r="Y7" s="19">
        <v>10555</v>
      </c>
      <c r="Z7" s="20">
        <f t="shared" si="0"/>
        <v>-806</v>
      </c>
      <c r="AA7" s="32" t="s">
        <v>8</v>
      </c>
      <c r="AD7" s="31" t="s">
        <v>47</v>
      </c>
      <c r="AE7" s="2">
        <v>26</v>
      </c>
      <c r="AF7" s="2">
        <v>13</v>
      </c>
      <c r="AG7" s="2">
        <v>18</v>
      </c>
      <c r="AH7" s="14">
        <f t="shared" si="2"/>
        <v>-8</v>
      </c>
      <c r="AI7" s="19">
        <v>11361</v>
      </c>
      <c r="AJ7" s="19">
        <v>7491</v>
      </c>
      <c r="AK7" s="19">
        <v>10555</v>
      </c>
      <c r="AL7" s="20">
        <f t="shared" si="1"/>
        <v>-806</v>
      </c>
      <c r="AM7" s="32" t="s">
        <v>8</v>
      </c>
      <c r="AO7" s="50" t="s">
        <v>52</v>
      </c>
      <c r="AP7" s="52">
        <v>8</v>
      </c>
      <c r="AQ7" s="52">
        <v>2</v>
      </c>
      <c r="AR7" s="52">
        <v>3</v>
      </c>
    </row>
    <row r="8" spans="2:44" x14ac:dyDescent="0.25">
      <c r="B8" s="2" t="s">
        <v>2</v>
      </c>
      <c r="C8" s="14">
        <f>C7-C5</f>
        <v>-4</v>
      </c>
      <c r="D8" s="15">
        <f t="shared" ref="D8:L8" si="4">D7-D5</f>
        <v>-7652</v>
      </c>
      <c r="E8" s="14">
        <f t="shared" si="4"/>
        <v>-3</v>
      </c>
      <c r="F8" s="15">
        <f>F7-F5</f>
        <v>-4831</v>
      </c>
      <c r="G8" s="2">
        <f t="shared" si="4"/>
        <v>16</v>
      </c>
      <c r="H8" s="8">
        <f t="shared" si="4"/>
        <v>13617</v>
      </c>
      <c r="I8" s="14">
        <f t="shared" si="4"/>
        <v>-8</v>
      </c>
      <c r="J8" s="15">
        <f t="shared" si="4"/>
        <v>-806</v>
      </c>
      <c r="K8" s="14">
        <f t="shared" si="4"/>
        <v>-3</v>
      </c>
      <c r="L8" s="15">
        <f t="shared" si="4"/>
        <v>-2829</v>
      </c>
      <c r="O8" s="31" t="s">
        <v>47</v>
      </c>
      <c r="P8" s="2">
        <v>143</v>
      </c>
      <c r="Q8" s="2">
        <v>99</v>
      </c>
      <c r="R8" s="2">
        <v>140</v>
      </c>
      <c r="S8" s="14">
        <f t="shared" si="3"/>
        <v>-3</v>
      </c>
      <c r="T8" s="32" t="s">
        <v>9</v>
      </c>
      <c r="V8" s="31" t="s">
        <v>47</v>
      </c>
      <c r="W8" s="19">
        <v>16637</v>
      </c>
      <c r="X8" s="19">
        <v>9799</v>
      </c>
      <c r="Y8" s="19">
        <v>13808</v>
      </c>
      <c r="Z8" s="20">
        <f t="shared" si="0"/>
        <v>-2829</v>
      </c>
      <c r="AA8" s="32" t="s">
        <v>9</v>
      </c>
      <c r="AD8" s="31" t="s">
        <v>47</v>
      </c>
      <c r="AE8" s="2">
        <v>143</v>
      </c>
      <c r="AF8" s="2">
        <v>99</v>
      </c>
      <c r="AG8" s="2">
        <v>140</v>
      </c>
      <c r="AH8" s="14">
        <f t="shared" si="2"/>
        <v>-3</v>
      </c>
      <c r="AI8" s="19">
        <v>16637</v>
      </c>
      <c r="AJ8" s="19">
        <v>9799</v>
      </c>
      <c r="AK8" s="19">
        <v>13808</v>
      </c>
      <c r="AL8" s="20">
        <f t="shared" si="1"/>
        <v>-2829</v>
      </c>
      <c r="AM8" s="32" t="s">
        <v>9</v>
      </c>
      <c r="AO8" s="11" t="s">
        <v>5</v>
      </c>
      <c r="AP8" s="52">
        <v>4</v>
      </c>
      <c r="AQ8" s="52">
        <v>7</v>
      </c>
      <c r="AR8" s="52">
        <v>10</v>
      </c>
    </row>
    <row r="9" spans="2:44" x14ac:dyDescent="0.25">
      <c r="O9" s="31" t="s">
        <v>48</v>
      </c>
      <c r="P9" s="2">
        <v>60</v>
      </c>
      <c r="Q9" s="2">
        <v>50</v>
      </c>
      <c r="R9" s="2">
        <v>70</v>
      </c>
      <c r="S9" s="2">
        <f t="shared" si="3"/>
        <v>10</v>
      </c>
      <c r="T9" s="32" t="s">
        <v>5</v>
      </c>
      <c r="V9" s="31" t="s">
        <v>48</v>
      </c>
      <c r="W9" s="7">
        <v>103785</v>
      </c>
      <c r="X9" s="7">
        <v>80459</v>
      </c>
      <c r="Y9" s="7">
        <v>113374</v>
      </c>
      <c r="Z9" s="8">
        <f t="shared" si="0"/>
        <v>9589</v>
      </c>
      <c r="AA9" s="32" t="s">
        <v>5</v>
      </c>
      <c r="AD9" s="31" t="s">
        <v>48</v>
      </c>
      <c r="AE9" s="2">
        <v>60</v>
      </c>
      <c r="AF9" s="2">
        <v>50</v>
      </c>
      <c r="AG9" s="2">
        <v>70</v>
      </c>
      <c r="AH9" s="2">
        <f t="shared" si="2"/>
        <v>10</v>
      </c>
      <c r="AI9" s="7">
        <v>103785</v>
      </c>
      <c r="AJ9" s="7">
        <v>80459</v>
      </c>
      <c r="AK9" s="7">
        <v>113374</v>
      </c>
      <c r="AL9" s="8">
        <f t="shared" si="1"/>
        <v>9589</v>
      </c>
      <c r="AM9" s="32" t="s">
        <v>5</v>
      </c>
      <c r="AO9" s="50" t="s">
        <v>52</v>
      </c>
      <c r="AP9" s="52">
        <v>4</v>
      </c>
      <c r="AQ9" s="52">
        <v>7</v>
      </c>
      <c r="AR9" s="52">
        <v>10</v>
      </c>
    </row>
    <row r="10" spans="2:44" x14ac:dyDescent="0.25">
      <c r="B10" s="2" t="s">
        <v>0</v>
      </c>
      <c r="C10" s="51" t="s">
        <v>5</v>
      </c>
      <c r="D10" s="51"/>
      <c r="E10" s="51" t="s">
        <v>6</v>
      </c>
      <c r="F10" s="51"/>
      <c r="G10" s="51" t="s">
        <v>7</v>
      </c>
      <c r="H10" s="51"/>
      <c r="I10" s="51" t="s">
        <v>8</v>
      </c>
      <c r="J10" s="51"/>
      <c r="K10" s="51" t="s">
        <v>9</v>
      </c>
      <c r="L10" s="51"/>
      <c r="O10" s="31" t="s">
        <v>48</v>
      </c>
      <c r="P10" s="2">
        <v>31</v>
      </c>
      <c r="Q10" s="2">
        <v>21</v>
      </c>
      <c r="R10" s="2">
        <v>30</v>
      </c>
      <c r="S10" s="14">
        <f t="shared" si="3"/>
        <v>-1</v>
      </c>
      <c r="T10" s="32" t="s">
        <v>6</v>
      </c>
      <c r="V10" s="31" t="s">
        <v>48</v>
      </c>
      <c r="W10" s="7">
        <v>22788</v>
      </c>
      <c r="X10" s="7">
        <v>13297</v>
      </c>
      <c r="Y10" s="7">
        <v>18737</v>
      </c>
      <c r="Z10" s="15">
        <f t="shared" si="0"/>
        <v>-4051</v>
      </c>
      <c r="AA10" s="32" t="s">
        <v>6</v>
      </c>
      <c r="AD10" s="31" t="s">
        <v>48</v>
      </c>
      <c r="AE10" s="2">
        <v>31</v>
      </c>
      <c r="AF10" s="2">
        <v>21</v>
      </c>
      <c r="AG10" s="2">
        <v>30</v>
      </c>
      <c r="AH10" s="14">
        <f t="shared" si="2"/>
        <v>-1</v>
      </c>
      <c r="AI10" s="7">
        <v>22788</v>
      </c>
      <c r="AJ10" s="7">
        <v>13297</v>
      </c>
      <c r="AK10" s="7">
        <v>18737</v>
      </c>
      <c r="AL10" s="15">
        <f t="shared" si="1"/>
        <v>-4051</v>
      </c>
      <c r="AM10" s="32" t="s">
        <v>6</v>
      </c>
      <c r="AO10" s="11" t="s">
        <v>7</v>
      </c>
      <c r="AP10" s="52">
        <v>0</v>
      </c>
      <c r="AQ10" s="52">
        <v>0</v>
      </c>
      <c r="AR10" s="52">
        <v>0</v>
      </c>
    </row>
    <row r="11" spans="2:44" x14ac:dyDescent="0.25">
      <c r="B11" s="4" t="s">
        <v>48</v>
      </c>
      <c r="C11" s="2" t="s">
        <v>3</v>
      </c>
      <c r="D11" s="5" t="s">
        <v>4</v>
      </c>
      <c r="E11" s="2" t="s">
        <v>3</v>
      </c>
      <c r="F11" s="2" t="s">
        <v>4</v>
      </c>
      <c r="G11" s="2" t="s">
        <v>3</v>
      </c>
      <c r="H11" s="2" t="s">
        <v>4</v>
      </c>
      <c r="I11" s="2" t="s">
        <v>3</v>
      </c>
      <c r="J11" s="2" t="s">
        <v>4</v>
      </c>
      <c r="K11" s="2" t="s">
        <v>3</v>
      </c>
      <c r="L11" s="2" t="s">
        <v>4</v>
      </c>
      <c r="O11" s="31" t="s">
        <v>48</v>
      </c>
      <c r="P11" s="2">
        <v>4</v>
      </c>
      <c r="Q11" s="2">
        <v>7</v>
      </c>
      <c r="R11" s="2">
        <v>10</v>
      </c>
      <c r="S11" s="2">
        <f t="shared" si="3"/>
        <v>6</v>
      </c>
      <c r="T11" s="32" t="s">
        <v>7</v>
      </c>
      <c r="V11" s="31" t="s">
        <v>48</v>
      </c>
      <c r="W11" s="7">
        <v>6392</v>
      </c>
      <c r="X11" s="7">
        <v>8340</v>
      </c>
      <c r="Y11" s="7">
        <v>11752</v>
      </c>
      <c r="Z11" s="8">
        <f t="shared" si="0"/>
        <v>5360</v>
      </c>
      <c r="AA11" s="32" t="s">
        <v>7</v>
      </c>
      <c r="AD11" s="31" t="s">
        <v>48</v>
      </c>
      <c r="AE11" s="2">
        <v>4</v>
      </c>
      <c r="AF11" s="2">
        <v>7</v>
      </c>
      <c r="AG11" s="2">
        <v>10</v>
      </c>
      <c r="AH11" s="2">
        <f t="shared" si="2"/>
        <v>6</v>
      </c>
      <c r="AI11" s="7">
        <v>6392</v>
      </c>
      <c r="AJ11" s="7">
        <v>8340</v>
      </c>
      <c r="AK11" s="7">
        <v>11752</v>
      </c>
      <c r="AL11" s="8">
        <f t="shared" si="1"/>
        <v>5360</v>
      </c>
      <c r="AM11" s="32" t="s">
        <v>7</v>
      </c>
      <c r="AO11" s="50" t="s">
        <v>52</v>
      </c>
      <c r="AP11" s="52">
        <v>0</v>
      </c>
      <c r="AQ11" s="52">
        <v>0</v>
      </c>
      <c r="AR11" s="52">
        <v>0</v>
      </c>
    </row>
    <row r="12" spans="2:44" x14ac:dyDescent="0.25">
      <c r="B12" s="3">
        <v>44927</v>
      </c>
      <c r="C12" s="2">
        <v>60</v>
      </c>
      <c r="D12" s="7">
        <v>103785</v>
      </c>
      <c r="E12" s="2">
        <v>31</v>
      </c>
      <c r="F12" s="7">
        <v>22788</v>
      </c>
      <c r="G12" s="2">
        <v>4</v>
      </c>
      <c r="H12" s="7">
        <v>6392</v>
      </c>
      <c r="I12" s="2">
        <v>26</v>
      </c>
      <c r="J12" s="7">
        <v>12593</v>
      </c>
      <c r="K12" s="2">
        <v>218</v>
      </c>
      <c r="L12" s="7">
        <v>23856</v>
      </c>
      <c r="O12" s="31" t="s">
        <v>48</v>
      </c>
      <c r="P12" s="2">
        <v>26</v>
      </c>
      <c r="Q12" s="2">
        <v>11</v>
      </c>
      <c r="R12" s="2">
        <v>16</v>
      </c>
      <c r="S12" s="14">
        <f>R12-P12</f>
        <v>-10</v>
      </c>
      <c r="T12" s="32" t="s">
        <v>8</v>
      </c>
      <c r="V12" s="31" t="s">
        <v>48</v>
      </c>
      <c r="W12" s="7">
        <v>12593</v>
      </c>
      <c r="X12" s="7">
        <v>5055</v>
      </c>
      <c r="Y12" s="7">
        <v>7123</v>
      </c>
      <c r="Z12" s="15">
        <f t="shared" si="0"/>
        <v>-5470</v>
      </c>
      <c r="AA12" s="32" t="s">
        <v>8</v>
      </c>
      <c r="AD12" s="31" t="s">
        <v>48</v>
      </c>
      <c r="AE12" s="2">
        <v>26</v>
      </c>
      <c r="AF12" s="2">
        <v>11</v>
      </c>
      <c r="AG12" s="2">
        <v>16</v>
      </c>
      <c r="AH12" s="14">
        <f t="shared" si="2"/>
        <v>-10</v>
      </c>
      <c r="AI12" s="7">
        <v>12593</v>
      </c>
      <c r="AJ12" s="7">
        <v>5055</v>
      </c>
      <c r="AK12" s="7">
        <v>7123</v>
      </c>
      <c r="AL12" s="15">
        <f t="shared" si="1"/>
        <v>-5470</v>
      </c>
      <c r="AM12" s="32" t="s">
        <v>8</v>
      </c>
      <c r="AO12" s="11" t="s">
        <v>8</v>
      </c>
      <c r="AP12" s="52">
        <v>2</v>
      </c>
      <c r="AQ12" s="52">
        <v>0</v>
      </c>
      <c r="AR12" s="52">
        <v>0</v>
      </c>
    </row>
    <row r="13" spans="2:44" x14ac:dyDescent="0.25">
      <c r="B13" s="3">
        <v>45292</v>
      </c>
      <c r="C13" s="2">
        <v>50</v>
      </c>
      <c r="D13" s="7">
        <v>80459</v>
      </c>
      <c r="E13" s="2">
        <v>21</v>
      </c>
      <c r="F13" s="7">
        <v>13297</v>
      </c>
      <c r="G13" s="2">
        <v>7</v>
      </c>
      <c r="H13" s="7">
        <v>8340</v>
      </c>
      <c r="I13" s="2">
        <v>11</v>
      </c>
      <c r="J13" s="7">
        <v>5055</v>
      </c>
      <c r="K13" s="2">
        <v>163</v>
      </c>
      <c r="L13" s="7">
        <v>17947</v>
      </c>
      <c r="O13" s="31" t="s">
        <v>48</v>
      </c>
      <c r="P13" s="2">
        <v>218</v>
      </c>
      <c r="Q13" s="2">
        <v>163</v>
      </c>
      <c r="R13" s="2">
        <v>230</v>
      </c>
      <c r="S13" s="2">
        <f t="shared" si="3"/>
        <v>12</v>
      </c>
      <c r="T13" s="32" t="s">
        <v>9</v>
      </c>
      <c r="V13" s="31" t="s">
        <v>48</v>
      </c>
      <c r="W13" s="7">
        <v>23856</v>
      </c>
      <c r="X13" s="7">
        <v>17947</v>
      </c>
      <c r="Y13" s="7">
        <v>25289</v>
      </c>
      <c r="Z13" s="8">
        <f t="shared" si="0"/>
        <v>1433</v>
      </c>
      <c r="AA13" s="32" t="s">
        <v>9</v>
      </c>
      <c r="AD13" s="31" t="s">
        <v>48</v>
      </c>
      <c r="AE13" s="2">
        <v>218</v>
      </c>
      <c r="AF13" s="2">
        <v>163</v>
      </c>
      <c r="AG13" s="2">
        <v>230</v>
      </c>
      <c r="AH13" s="2">
        <f t="shared" si="2"/>
        <v>12</v>
      </c>
      <c r="AI13" s="7">
        <v>23856</v>
      </c>
      <c r="AJ13" s="7">
        <v>17947</v>
      </c>
      <c r="AK13" s="7">
        <v>25289</v>
      </c>
      <c r="AL13" s="8">
        <f t="shared" si="1"/>
        <v>1433</v>
      </c>
      <c r="AM13" s="32" t="s">
        <v>9</v>
      </c>
      <c r="AO13" s="50" t="s">
        <v>52</v>
      </c>
      <c r="AP13" s="52">
        <v>2</v>
      </c>
      <c r="AQ13" s="52">
        <v>0</v>
      </c>
      <c r="AR13" s="52">
        <v>0</v>
      </c>
    </row>
    <row r="14" spans="2:44" x14ac:dyDescent="0.25">
      <c r="B14" s="2" t="s">
        <v>1</v>
      </c>
      <c r="C14" s="2">
        <v>70</v>
      </c>
      <c r="D14" s="7">
        <v>113374</v>
      </c>
      <c r="E14" s="2">
        <v>30</v>
      </c>
      <c r="F14" s="7">
        <v>18737</v>
      </c>
      <c r="G14" s="2">
        <v>10</v>
      </c>
      <c r="H14" s="7">
        <v>11752</v>
      </c>
      <c r="I14" s="2">
        <v>16</v>
      </c>
      <c r="J14" s="7">
        <v>7123</v>
      </c>
      <c r="K14" s="2">
        <v>230</v>
      </c>
      <c r="L14" s="7">
        <v>25289</v>
      </c>
      <c r="O14" s="31" t="s">
        <v>49</v>
      </c>
      <c r="P14" s="2">
        <v>44</v>
      </c>
      <c r="Q14" s="2">
        <v>47</v>
      </c>
      <c r="R14" s="2">
        <v>66</v>
      </c>
      <c r="S14" s="2">
        <f t="shared" si="3"/>
        <v>22</v>
      </c>
      <c r="T14" s="32" t="s">
        <v>5</v>
      </c>
      <c r="V14" s="31" t="s">
        <v>49</v>
      </c>
      <c r="W14" s="7">
        <v>75085</v>
      </c>
      <c r="X14" s="7">
        <v>82555</v>
      </c>
      <c r="Y14" s="7">
        <v>114682</v>
      </c>
      <c r="Z14" s="8">
        <f t="shared" si="0"/>
        <v>39597</v>
      </c>
      <c r="AA14" s="32" t="s">
        <v>5</v>
      </c>
      <c r="AD14" s="31" t="s">
        <v>49</v>
      </c>
      <c r="AE14" s="2">
        <v>44</v>
      </c>
      <c r="AF14" s="2">
        <v>47</v>
      </c>
      <c r="AG14" s="2">
        <v>66</v>
      </c>
      <c r="AH14" s="2">
        <f t="shared" si="2"/>
        <v>22</v>
      </c>
      <c r="AI14" s="7">
        <v>75085</v>
      </c>
      <c r="AJ14" s="7">
        <v>82555</v>
      </c>
      <c r="AK14" s="7">
        <v>114682</v>
      </c>
      <c r="AL14" s="8">
        <f t="shared" si="1"/>
        <v>39597</v>
      </c>
      <c r="AM14" s="32" t="s">
        <v>5</v>
      </c>
      <c r="AO14" s="11" t="s">
        <v>13</v>
      </c>
      <c r="AP14" s="52">
        <v>78</v>
      </c>
      <c r="AQ14" s="52">
        <v>58</v>
      </c>
      <c r="AR14" s="52">
        <v>82</v>
      </c>
    </row>
    <row r="15" spans="2:44" x14ac:dyDescent="0.25">
      <c r="B15" s="2" t="s">
        <v>2</v>
      </c>
      <c r="C15" s="2">
        <f t="shared" ref="C15:L15" si="5">C14-C12</f>
        <v>10</v>
      </c>
      <c r="D15" s="8">
        <f t="shared" si="5"/>
        <v>9589</v>
      </c>
      <c r="E15" s="14">
        <f t="shared" si="5"/>
        <v>-1</v>
      </c>
      <c r="F15" s="15">
        <f>F14-F12</f>
        <v>-4051</v>
      </c>
      <c r="G15" s="2">
        <f t="shared" si="5"/>
        <v>6</v>
      </c>
      <c r="H15" s="8">
        <f t="shared" si="5"/>
        <v>5360</v>
      </c>
      <c r="I15" s="14">
        <f t="shared" si="5"/>
        <v>-10</v>
      </c>
      <c r="J15" s="15">
        <f t="shared" si="5"/>
        <v>-5470</v>
      </c>
      <c r="K15" s="2">
        <f t="shared" si="5"/>
        <v>12</v>
      </c>
      <c r="L15" s="8">
        <f t="shared" si="5"/>
        <v>1433</v>
      </c>
      <c r="O15" s="31" t="s">
        <v>49</v>
      </c>
      <c r="P15" s="2">
        <v>24</v>
      </c>
      <c r="Q15" s="2">
        <v>43</v>
      </c>
      <c r="R15" s="2">
        <v>61</v>
      </c>
      <c r="S15" s="2">
        <f t="shared" si="3"/>
        <v>37</v>
      </c>
      <c r="T15" s="32" t="s">
        <v>6</v>
      </c>
      <c r="V15" s="31" t="s">
        <v>49</v>
      </c>
      <c r="W15" s="7">
        <v>17816</v>
      </c>
      <c r="X15" s="7">
        <v>29555</v>
      </c>
      <c r="Y15" s="7">
        <v>39650</v>
      </c>
      <c r="Z15" s="8">
        <f t="shared" si="0"/>
        <v>21834</v>
      </c>
      <c r="AA15" s="32" t="s">
        <v>6</v>
      </c>
      <c r="AD15" s="31" t="s">
        <v>49</v>
      </c>
      <c r="AE15" s="2">
        <v>24</v>
      </c>
      <c r="AF15" s="2">
        <v>43</v>
      </c>
      <c r="AG15" s="2">
        <v>61</v>
      </c>
      <c r="AH15" s="2">
        <f t="shared" si="2"/>
        <v>37</v>
      </c>
      <c r="AI15" s="7">
        <v>17816</v>
      </c>
      <c r="AJ15" s="7">
        <v>29555</v>
      </c>
      <c r="AK15" s="7">
        <v>39650</v>
      </c>
      <c r="AL15" s="8">
        <f t="shared" si="1"/>
        <v>21834</v>
      </c>
      <c r="AM15" s="32" t="s">
        <v>6</v>
      </c>
    </row>
    <row r="16" spans="2:44" x14ac:dyDescent="0.25">
      <c r="O16" s="31" t="s">
        <v>49</v>
      </c>
      <c r="P16" s="2">
        <v>5</v>
      </c>
      <c r="Q16" s="2">
        <v>11</v>
      </c>
      <c r="R16" s="2">
        <v>16</v>
      </c>
      <c r="S16" s="2">
        <f t="shared" si="3"/>
        <v>11</v>
      </c>
      <c r="T16" s="32" t="s">
        <v>7</v>
      </c>
      <c r="V16" s="31" t="s">
        <v>49</v>
      </c>
      <c r="W16" s="7">
        <v>9354</v>
      </c>
      <c r="X16" s="7">
        <v>19804</v>
      </c>
      <c r="Y16" s="7">
        <v>27906</v>
      </c>
      <c r="Z16" s="8">
        <f t="shared" si="0"/>
        <v>18552</v>
      </c>
      <c r="AA16" s="32" t="s">
        <v>7</v>
      </c>
      <c r="AD16" s="31" t="s">
        <v>49</v>
      </c>
      <c r="AE16" s="2">
        <v>5</v>
      </c>
      <c r="AF16" s="2">
        <v>11</v>
      </c>
      <c r="AG16" s="2">
        <v>16</v>
      </c>
      <c r="AH16" s="2">
        <f t="shared" si="2"/>
        <v>11</v>
      </c>
      <c r="AI16" s="7">
        <v>9354</v>
      </c>
      <c r="AJ16" s="7">
        <v>19804</v>
      </c>
      <c r="AK16" s="7">
        <v>27906</v>
      </c>
      <c r="AL16" s="8">
        <f t="shared" si="1"/>
        <v>18552</v>
      </c>
      <c r="AM16" s="32" t="s">
        <v>7</v>
      </c>
    </row>
    <row r="17" spans="2:39" x14ac:dyDescent="0.25">
      <c r="B17" s="2" t="s">
        <v>0</v>
      </c>
      <c r="C17" s="51" t="s">
        <v>5</v>
      </c>
      <c r="D17" s="51"/>
      <c r="E17" s="51" t="s">
        <v>6</v>
      </c>
      <c r="F17" s="51"/>
      <c r="G17" s="51" t="s">
        <v>7</v>
      </c>
      <c r="H17" s="51"/>
      <c r="I17" s="51" t="s">
        <v>8</v>
      </c>
      <c r="J17" s="51"/>
      <c r="K17" s="51" t="s">
        <v>9</v>
      </c>
      <c r="L17" s="51"/>
      <c r="O17" s="31" t="s">
        <v>49</v>
      </c>
      <c r="P17" s="2">
        <v>25</v>
      </c>
      <c r="Q17" s="2">
        <v>11</v>
      </c>
      <c r="R17" s="2">
        <v>16</v>
      </c>
      <c r="S17" s="14">
        <f t="shared" si="3"/>
        <v>-9</v>
      </c>
      <c r="T17" s="32" t="s">
        <v>8</v>
      </c>
      <c r="V17" s="31" t="s">
        <v>49</v>
      </c>
      <c r="W17" s="7">
        <v>11192</v>
      </c>
      <c r="X17" s="7">
        <v>6517</v>
      </c>
      <c r="Y17" s="7">
        <v>9184</v>
      </c>
      <c r="Z17" s="15">
        <f t="shared" si="0"/>
        <v>-2008</v>
      </c>
      <c r="AA17" s="32" t="s">
        <v>8</v>
      </c>
      <c r="AD17" s="31" t="s">
        <v>49</v>
      </c>
      <c r="AE17" s="2">
        <v>25</v>
      </c>
      <c r="AF17" s="2">
        <v>11</v>
      </c>
      <c r="AG17" s="2">
        <v>16</v>
      </c>
      <c r="AH17" s="14">
        <f t="shared" si="2"/>
        <v>-9</v>
      </c>
      <c r="AI17" s="7">
        <v>11192</v>
      </c>
      <c r="AJ17" s="7">
        <v>6517</v>
      </c>
      <c r="AK17" s="7">
        <v>9184</v>
      </c>
      <c r="AL17" s="15">
        <f t="shared" si="1"/>
        <v>-2008</v>
      </c>
      <c r="AM17" s="32" t="s">
        <v>8</v>
      </c>
    </row>
    <row r="18" spans="2:39" x14ac:dyDescent="0.25">
      <c r="B18" s="4" t="s">
        <v>49</v>
      </c>
      <c r="C18" s="2" t="s">
        <v>3</v>
      </c>
      <c r="D18" s="5" t="s">
        <v>4</v>
      </c>
      <c r="E18" s="2" t="s">
        <v>3</v>
      </c>
      <c r="F18" s="2" t="s">
        <v>4</v>
      </c>
      <c r="G18" s="2" t="s">
        <v>3</v>
      </c>
      <c r="H18" s="2" t="s">
        <v>4</v>
      </c>
      <c r="I18" s="2" t="s">
        <v>3</v>
      </c>
      <c r="J18" s="2" t="s">
        <v>4</v>
      </c>
      <c r="K18" s="2" t="s">
        <v>3</v>
      </c>
      <c r="L18" s="2" t="s">
        <v>4</v>
      </c>
      <c r="O18" s="31" t="s">
        <v>49</v>
      </c>
      <c r="P18" s="2">
        <v>227</v>
      </c>
      <c r="Q18" s="2">
        <v>172</v>
      </c>
      <c r="R18" s="2">
        <v>242</v>
      </c>
      <c r="S18" s="2">
        <f t="shared" si="3"/>
        <v>15</v>
      </c>
      <c r="T18" s="32" t="s">
        <v>9</v>
      </c>
      <c r="V18" s="31" t="s">
        <v>49</v>
      </c>
      <c r="W18" s="7">
        <v>23756</v>
      </c>
      <c r="X18" s="7">
        <v>19550</v>
      </c>
      <c r="Y18" s="7">
        <v>27548</v>
      </c>
      <c r="Z18" s="8">
        <f t="shared" si="0"/>
        <v>3792</v>
      </c>
      <c r="AA18" s="32" t="s">
        <v>9</v>
      </c>
      <c r="AD18" s="31" t="s">
        <v>49</v>
      </c>
      <c r="AE18" s="2">
        <v>227</v>
      </c>
      <c r="AF18" s="2">
        <v>172</v>
      </c>
      <c r="AG18" s="2">
        <v>242</v>
      </c>
      <c r="AH18" s="2">
        <f t="shared" si="2"/>
        <v>15</v>
      </c>
      <c r="AI18" s="7">
        <v>23756</v>
      </c>
      <c r="AJ18" s="7">
        <v>19550</v>
      </c>
      <c r="AK18" s="7">
        <v>27548</v>
      </c>
      <c r="AL18" s="8">
        <f t="shared" si="1"/>
        <v>3792</v>
      </c>
      <c r="AM18" s="32" t="s">
        <v>9</v>
      </c>
    </row>
    <row r="19" spans="2:39" x14ac:dyDescent="0.25">
      <c r="B19" s="3">
        <v>44927</v>
      </c>
      <c r="C19" s="2">
        <v>44</v>
      </c>
      <c r="D19" s="7">
        <v>75085</v>
      </c>
      <c r="E19" s="2">
        <v>24</v>
      </c>
      <c r="F19" s="7">
        <v>17816</v>
      </c>
      <c r="G19" s="2">
        <v>5</v>
      </c>
      <c r="H19" s="7">
        <v>9354</v>
      </c>
      <c r="I19" s="2">
        <v>25</v>
      </c>
      <c r="J19" s="7">
        <v>11192</v>
      </c>
      <c r="K19" s="2">
        <v>227</v>
      </c>
      <c r="L19" s="7">
        <v>23756</v>
      </c>
      <c r="O19" s="31" t="s">
        <v>50</v>
      </c>
      <c r="P19" s="2">
        <v>19</v>
      </c>
      <c r="Q19" s="2">
        <v>14</v>
      </c>
      <c r="R19" s="2">
        <v>20</v>
      </c>
      <c r="S19" s="2">
        <f t="shared" si="3"/>
        <v>1</v>
      </c>
      <c r="T19" s="32" t="s">
        <v>5</v>
      </c>
      <c r="V19" s="31" t="s">
        <v>50</v>
      </c>
      <c r="W19" s="7">
        <v>29552</v>
      </c>
      <c r="X19" s="7">
        <v>23763</v>
      </c>
      <c r="Y19" s="7">
        <v>33485</v>
      </c>
      <c r="Z19" s="8">
        <f t="shared" si="0"/>
        <v>3933</v>
      </c>
      <c r="AA19" s="32" t="s">
        <v>5</v>
      </c>
      <c r="AD19" s="31" t="s">
        <v>50</v>
      </c>
      <c r="AE19" s="2">
        <v>19</v>
      </c>
      <c r="AF19" s="2">
        <v>14</v>
      </c>
      <c r="AG19" s="2">
        <v>20</v>
      </c>
      <c r="AH19" s="2">
        <f t="shared" si="2"/>
        <v>1</v>
      </c>
      <c r="AI19" s="7">
        <v>29552</v>
      </c>
      <c r="AJ19" s="7">
        <v>23763</v>
      </c>
      <c r="AK19" s="7">
        <v>33485</v>
      </c>
      <c r="AL19" s="8">
        <f t="shared" si="1"/>
        <v>3933</v>
      </c>
      <c r="AM19" s="32" t="s">
        <v>5</v>
      </c>
    </row>
    <row r="20" spans="2:39" x14ac:dyDescent="0.25">
      <c r="B20" s="3" t="s">
        <v>59</v>
      </c>
      <c r="C20" s="2">
        <v>47</v>
      </c>
      <c r="D20" s="7">
        <v>82555</v>
      </c>
      <c r="E20" s="2">
        <v>43</v>
      </c>
      <c r="F20" s="7">
        <v>29555</v>
      </c>
      <c r="G20" s="2">
        <v>11</v>
      </c>
      <c r="H20" s="7">
        <v>19804</v>
      </c>
      <c r="I20" s="2">
        <v>11</v>
      </c>
      <c r="J20" s="7">
        <v>6517</v>
      </c>
      <c r="K20" s="2">
        <v>172</v>
      </c>
      <c r="L20" s="7">
        <v>19550</v>
      </c>
      <c r="O20" s="31" t="s">
        <v>50</v>
      </c>
      <c r="P20" s="2">
        <v>13</v>
      </c>
      <c r="Q20" s="2">
        <v>7</v>
      </c>
      <c r="R20" s="2">
        <v>10</v>
      </c>
      <c r="S20" s="14">
        <f t="shared" si="3"/>
        <v>-3</v>
      </c>
      <c r="T20" s="32" t="s">
        <v>6</v>
      </c>
      <c r="V20" s="31" t="s">
        <v>50</v>
      </c>
      <c r="W20" s="7">
        <v>10666</v>
      </c>
      <c r="X20" s="7">
        <v>3800</v>
      </c>
      <c r="Y20" s="7">
        <v>5355</v>
      </c>
      <c r="Z20" s="15">
        <f t="shared" si="0"/>
        <v>-5311</v>
      </c>
      <c r="AA20" s="32" t="s">
        <v>6</v>
      </c>
      <c r="AD20" s="31" t="s">
        <v>50</v>
      </c>
      <c r="AE20" s="2">
        <v>13</v>
      </c>
      <c r="AF20" s="2">
        <v>7</v>
      </c>
      <c r="AG20" s="2">
        <v>10</v>
      </c>
      <c r="AH20" s="14">
        <f t="shared" si="2"/>
        <v>-3</v>
      </c>
      <c r="AI20" s="7">
        <v>10666</v>
      </c>
      <c r="AJ20" s="7">
        <v>3800</v>
      </c>
      <c r="AK20" s="7">
        <v>5355</v>
      </c>
      <c r="AL20" s="15">
        <f t="shared" si="1"/>
        <v>-5311</v>
      </c>
      <c r="AM20" s="32" t="s">
        <v>6</v>
      </c>
    </row>
    <row r="21" spans="2:39" x14ac:dyDescent="0.25">
      <c r="B21" s="2" t="s">
        <v>1</v>
      </c>
      <c r="C21" s="2">
        <v>66</v>
      </c>
      <c r="D21" s="7">
        <v>114682</v>
      </c>
      <c r="E21" s="2">
        <v>61</v>
      </c>
      <c r="F21" s="7">
        <v>39650</v>
      </c>
      <c r="G21" s="2">
        <v>16</v>
      </c>
      <c r="H21" s="7">
        <v>27906</v>
      </c>
      <c r="I21" s="2">
        <v>16</v>
      </c>
      <c r="J21" s="7">
        <v>9184</v>
      </c>
      <c r="K21" s="2">
        <v>242</v>
      </c>
      <c r="L21" s="7">
        <v>27548</v>
      </c>
      <c r="O21" s="31" t="s">
        <v>50</v>
      </c>
      <c r="P21" s="2">
        <v>1</v>
      </c>
      <c r="Q21" s="2">
        <v>2</v>
      </c>
      <c r="R21" s="2">
        <v>3</v>
      </c>
      <c r="S21" s="2">
        <f t="shared" si="3"/>
        <v>2</v>
      </c>
      <c r="T21" s="32" t="s">
        <v>7</v>
      </c>
      <c r="V21" s="31" t="s">
        <v>50</v>
      </c>
      <c r="W21" s="7">
        <v>1587</v>
      </c>
      <c r="X21" s="7">
        <v>2055</v>
      </c>
      <c r="Y21" s="7">
        <v>2896</v>
      </c>
      <c r="Z21" s="8">
        <f t="shared" si="0"/>
        <v>1309</v>
      </c>
      <c r="AA21" s="32" t="s">
        <v>7</v>
      </c>
      <c r="AD21" s="31" t="s">
        <v>50</v>
      </c>
      <c r="AE21" s="2">
        <v>1</v>
      </c>
      <c r="AF21" s="2">
        <v>2</v>
      </c>
      <c r="AG21" s="2">
        <v>3</v>
      </c>
      <c r="AH21" s="2">
        <f t="shared" si="2"/>
        <v>2</v>
      </c>
      <c r="AI21" s="7">
        <v>1587</v>
      </c>
      <c r="AJ21" s="7">
        <v>2055</v>
      </c>
      <c r="AK21" s="7">
        <v>2896</v>
      </c>
      <c r="AL21" s="8">
        <f t="shared" si="1"/>
        <v>1309</v>
      </c>
      <c r="AM21" s="32" t="s">
        <v>7</v>
      </c>
    </row>
    <row r="22" spans="2:39" x14ac:dyDescent="0.25">
      <c r="B22" s="2" t="s">
        <v>2</v>
      </c>
      <c r="C22" s="2">
        <f t="shared" ref="C22:L22" si="6">C21-C19</f>
        <v>22</v>
      </c>
      <c r="D22" s="8">
        <f t="shared" si="6"/>
        <v>39597</v>
      </c>
      <c r="E22" s="2">
        <f t="shared" si="6"/>
        <v>37</v>
      </c>
      <c r="F22" s="8">
        <f>F21-F19</f>
        <v>21834</v>
      </c>
      <c r="G22" s="2">
        <f t="shared" si="6"/>
        <v>11</v>
      </c>
      <c r="H22" s="8">
        <f t="shared" si="6"/>
        <v>18552</v>
      </c>
      <c r="I22" s="14">
        <f t="shared" si="6"/>
        <v>-9</v>
      </c>
      <c r="J22" s="15">
        <f t="shared" si="6"/>
        <v>-2008</v>
      </c>
      <c r="K22" s="2">
        <f t="shared" si="6"/>
        <v>15</v>
      </c>
      <c r="L22" s="8">
        <f t="shared" si="6"/>
        <v>3792</v>
      </c>
      <c r="O22" s="31" t="s">
        <v>50</v>
      </c>
      <c r="P22" s="2">
        <v>12</v>
      </c>
      <c r="Q22" s="2">
        <v>3</v>
      </c>
      <c r="R22" s="2">
        <v>4</v>
      </c>
      <c r="S22" s="14">
        <f t="shared" si="3"/>
        <v>-8</v>
      </c>
      <c r="T22" s="32" t="s">
        <v>8</v>
      </c>
      <c r="V22" s="31" t="s">
        <v>50</v>
      </c>
      <c r="W22" s="7">
        <v>4588</v>
      </c>
      <c r="X22" s="7">
        <v>1903</v>
      </c>
      <c r="Y22" s="7">
        <v>2681</v>
      </c>
      <c r="Z22" s="15">
        <f t="shared" si="0"/>
        <v>-1907</v>
      </c>
      <c r="AA22" s="32" t="s">
        <v>8</v>
      </c>
      <c r="AD22" s="31" t="s">
        <v>50</v>
      </c>
      <c r="AE22" s="2">
        <v>12</v>
      </c>
      <c r="AF22" s="2">
        <v>3</v>
      </c>
      <c r="AG22" s="2">
        <v>4</v>
      </c>
      <c r="AH22" s="14">
        <f t="shared" si="2"/>
        <v>-8</v>
      </c>
      <c r="AI22" s="7">
        <v>4588</v>
      </c>
      <c r="AJ22" s="7">
        <v>1903</v>
      </c>
      <c r="AK22" s="7">
        <v>2681</v>
      </c>
      <c r="AL22" s="15">
        <f t="shared" si="1"/>
        <v>-1907</v>
      </c>
      <c r="AM22" s="32" t="s">
        <v>8</v>
      </c>
    </row>
    <row r="23" spans="2:39" x14ac:dyDescent="0.25">
      <c r="O23" s="31" t="s">
        <v>50</v>
      </c>
      <c r="P23" s="2">
        <v>83</v>
      </c>
      <c r="Q23" s="2">
        <v>52</v>
      </c>
      <c r="R23" s="2">
        <v>73</v>
      </c>
      <c r="S23" s="14">
        <f t="shared" si="3"/>
        <v>-10</v>
      </c>
      <c r="T23" s="32" t="s">
        <v>9</v>
      </c>
      <c r="V23" s="31" t="s">
        <v>50</v>
      </c>
      <c r="W23" s="7">
        <v>8780</v>
      </c>
      <c r="X23" s="7">
        <v>6409</v>
      </c>
      <c r="Y23" s="7">
        <v>9031</v>
      </c>
      <c r="Z23" s="8">
        <f t="shared" si="0"/>
        <v>251</v>
      </c>
      <c r="AA23" s="32" t="s">
        <v>9</v>
      </c>
      <c r="AD23" s="31" t="s">
        <v>50</v>
      </c>
      <c r="AE23" s="2">
        <v>83</v>
      </c>
      <c r="AF23" s="2">
        <v>52</v>
      </c>
      <c r="AG23" s="2">
        <v>73</v>
      </c>
      <c r="AH23" s="14">
        <f t="shared" si="2"/>
        <v>-10</v>
      </c>
      <c r="AI23" s="7">
        <v>8780</v>
      </c>
      <c r="AJ23" s="7">
        <v>6409</v>
      </c>
      <c r="AK23" s="7">
        <v>9031</v>
      </c>
      <c r="AL23" s="8">
        <f t="shared" si="1"/>
        <v>251</v>
      </c>
      <c r="AM23" s="32" t="s">
        <v>9</v>
      </c>
    </row>
    <row r="24" spans="2:39" x14ac:dyDescent="0.25">
      <c r="B24" s="2" t="s">
        <v>0</v>
      </c>
      <c r="C24" s="51" t="s">
        <v>5</v>
      </c>
      <c r="D24" s="51"/>
      <c r="E24" s="51" t="s">
        <v>6</v>
      </c>
      <c r="F24" s="51"/>
      <c r="G24" s="51" t="s">
        <v>7</v>
      </c>
      <c r="H24" s="51"/>
      <c r="I24" s="51" t="s">
        <v>8</v>
      </c>
      <c r="J24" s="51"/>
      <c r="K24" s="51" t="s">
        <v>9</v>
      </c>
      <c r="L24" s="51"/>
      <c r="O24" s="31" t="s">
        <v>51</v>
      </c>
      <c r="P24" s="2">
        <v>38</v>
      </c>
      <c r="Q24" s="2">
        <v>26</v>
      </c>
      <c r="R24" s="2">
        <v>37</v>
      </c>
      <c r="S24" s="14">
        <f t="shared" si="3"/>
        <v>-1</v>
      </c>
      <c r="T24" s="32" t="s">
        <v>5</v>
      </c>
      <c r="V24" s="31" t="s">
        <v>51</v>
      </c>
      <c r="W24" s="7">
        <v>63507</v>
      </c>
      <c r="X24" s="7">
        <v>44068</v>
      </c>
      <c r="Y24" s="7">
        <v>62096</v>
      </c>
      <c r="Z24" s="8">
        <f t="shared" si="0"/>
        <v>-1411</v>
      </c>
      <c r="AA24" s="32" t="s">
        <v>5</v>
      </c>
      <c r="AD24" s="31" t="s">
        <v>51</v>
      </c>
      <c r="AE24" s="2">
        <v>38</v>
      </c>
      <c r="AF24" s="2">
        <v>26</v>
      </c>
      <c r="AG24" s="2">
        <v>37</v>
      </c>
      <c r="AH24" s="14">
        <f t="shared" si="2"/>
        <v>-1</v>
      </c>
      <c r="AI24" s="7">
        <v>63507</v>
      </c>
      <c r="AJ24" s="7">
        <v>44068</v>
      </c>
      <c r="AK24" s="7">
        <v>62096</v>
      </c>
      <c r="AL24" s="8">
        <f t="shared" si="1"/>
        <v>-1411</v>
      </c>
      <c r="AM24" s="32" t="s">
        <v>5</v>
      </c>
    </row>
    <row r="25" spans="2:39" x14ac:dyDescent="0.25">
      <c r="B25" s="4" t="s">
        <v>50</v>
      </c>
      <c r="C25" s="2" t="s">
        <v>3</v>
      </c>
      <c r="D25" s="5" t="s">
        <v>4</v>
      </c>
      <c r="E25" s="2" t="s">
        <v>3</v>
      </c>
      <c r="F25" s="2" t="s">
        <v>4</v>
      </c>
      <c r="G25" s="2" t="s">
        <v>3</v>
      </c>
      <c r="H25" s="2" t="s">
        <v>4</v>
      </c>
      <c r="I25" s="2" t="s">
        <v>3</v>
      </c>
      <c r="J25" s="2" t="s">
        <v>4</v>
      </c>
      <c r="K25" s="2" t="s">
        <v>3</v>
      </c>
      <c r="L25" s="2" t="s">
        <v>4</v>
      </c>
      <c r="O25" s="31" t="s">
        <v>51</v>
      </c>
      <c r="P25" s="2">
        <v>13</v>
      </c>
      <c r="Q25" s="2">
        <v>2</v>
      </c>
      <c r="R25" s="2">
        <v>3</v>
      </c>
      <c r="S25" s="14">
        <f t="shared" si="3"/>
        <v>-10</v>
      </c>
      <c r="T25" s="32" t="s">
        <v>6</v>
      </c>
      <c r="V25" s="31" t="s">
        <v>51</v>
      </c>
      <c r="W25" s="7">
        <v>9032</v>
      </c>
      <c r="X25" s="7">
        <v>1249</v>
      </c>
      <c r="Y25" s="7">
        <v>1759</v>
      </c>
      <c r="Z25" s="15">
        <f t="shared" si="0"/>
        <v>-7273</v>
      </c>
      <c r="AA25" s="32" t="s">
        <v>6</v>
      </c>
      <c r="AD25" s="31" t="s">
        <v>51</v>
      </c>
      <c r="AE25" s="2">
        <v>13</v>
      </c>
      <c r="AF25" s="2">
        <v>2</v>
      </c>
      <c r="AG25" s="2">
        <v>3</v>
      </c>
      <c r="AH25" s="14">
        <f t="shared" si="2"/>
        <v>-10</v>
      </c>
      <c r="AI25" s="7">
        <v>9032</v>
      </c>
      <c r="AJ25" s="7">
        <v>1249</v>
      </c>
      <c r="AK25" s="7">
        <v>1759</v>
      </c>
      <c r="AL25" s="15">
        <f t="shared" si="1"/>
        <v>-7273</v>
      </c>
      <c r="AM25" s="32" t="s">
        <v>6</v>
      </c>
    </row>
    <row r="26" spans="2:39" x14ac:dyDescent="0.25">
      <c r="B26" s="3">
        <v>44927</v>
      </c>
      <c r="C26" s="2">
        <v>19</v>
      </c>
      <c r="D26" s="7">
        <v>29552</v>
      </c>
      <c r="E26" s="2">
        <v>13</v>
      </c>
      <c r="F26" s="7">
        <v>10666</v>
      </c>
      <c r="G26" s="2">
        <v>1</v>
      </c>
      <c r="H26" s="7">
        <v>1587</v>
      </c>
      <c r="I26" s="2">
        <v>12</v>
      </c>
      <c r="J26" s="7">
        <v>4588</v>
      </c>
      <c r="K26" s="2">
        <v>83</v>
      </c>
      <c r="L26" s="7">
        <v>8780</v>
      </c>
      <c r="O26" s="31" t="s">
        <v>51</v>
      </c>
      <c r="P26" s="2">
        <v>0</v>
      </c>
      <c r="Q26" s="2">
        <v>2</v>
      </c>
      <c r="R26" s="2">
        <v>3</v>
      </c>
      <c r="S26" s="2">
        <f t="shared" si="3"/>
        <v>3</v>
      </c>
      <c r="T26" s="32" t="s">
        <v>7</v>
      </c>
      <c r="V26" s="31" t="s">
        <v>51</v>
      </c>
      <c r="W26" s="7">
        <v>0</v>
      </c>
      <c r="X26" s="7">
        <v>3608</v>
      </c>
      <c r="Y26" s="7">
        <v>5084</v>
      </c>
      <c r="Z26" s="8">
        <f t="shared" si="0"/>
        <v>5084</v>
      </c>
      <c r="AA26" s="32" t="s">
        <v>7</v>
      </c>
      <c r="AD26" s="31" t="s">
        <v>51</v>
      </c>
      <c r="AE26" s="2">
        <v>0</v>
      </c>
      <c r="AF26" s="2">
        <v>2</v>
      </c>
      <c r="AG26" s="2">
        <v>3</v>
      </c>
      <c r="AH26" s="2">
        <f t="shared" si="2"/>
        <v>3</v>
      </c>
      <c r="AI26" s="7">
        <v>0</v>
      </c>
      <c r="AJ26" s="7">
        <v>3608</v>
      </c>
      <c r="AK26" s="7">
        <v>5084</v>
      </c>
      <c r="AL26" s="8">
        <f t="shared" si="1"/>
        <v>5084</v>
      </c>
      <c r="AM26" s="32" t="s">
        <v>7</v>
      </c>
    </row>
    <row r="27" spans="2:39" x14ac:dyDescent="0.25">
      <c r="B27" s="3">
        <v>45292</v>
      </c>
      <c r="C27" s="2">
        <v>14</v>
      </c>
      <c r="D27" s="7">
        <v>23763</v>
      </c>
      <c r="E27" s="2">
        <v>7</v>
      </c>
      <c r="F27" s="7">
        <v>3800</v>
      </c>
      <c r="G27" s="2">
        <v>2</v>
      </c>
      <c r="H27" s="7">
        <v>2055</v>
      </c>
      <c r="I27" s="2">
        <v>3</v>
      </c>
      <c r="J27" s="7">
        <v>1903</v>
      </c>
      <c r="K27" s="2">
        <v>52</v>
      </c>
      <c r="L27" s="7">
        <v>6409</v>
      </c>
      <c r="O27" s="31" t="s">
        <v>51</v>
      </c>
      <c r="P27" s="2">
        <v>8</v>
      </c>
      <c r="Q27" s="2">
        <v>2</v>
      </c>
      <c r="R27" s="2">
        <v>3</v>
      </c>
      <c r="S27" s="14">
        <f t="shared" si="3"/>
        <v>-5</v>
      </c>
      <c r="T27" s="32" t="s">
        <v>8</v>
      </c>
      <c r="V27" s="31" t="s">
        <v>51</v>
      </c>
      <c r="W27" s="7">
        <v>2922</v>
      </c>
      <c r="X27" s="7">
        <v>889</v>
      </c>
      <c r="Y27" s="7">
        <v>1253</v>
      </c>
      <c r="Z27" s="15">
        <f t="shared" si="0"/>
        <v>-1669</v>
      </c>
      <c r="AA27" s="32" t="s">
        <v>8</v>
      </c>
      <c r="AD27" s="31" t="s">
        <v>51</v>
      </c>
      <c r="AE27" s="2">
        <v>8</v>
      </c>
      <c r="AF27" s="2">
        <v>2</v>
      </c>
      <c r="AG27" s="2">
        <v>3</v>
      </c>
      <c r="AH27" s="14">
        <f t="shared" si="2"/>
        <v>-5</v>
      </c>
      <c r="AI27" s="7">
        <v>2922</v>
      </c>
      <c r="AJ27" s="7">
        <v>889</v>
      </c>
      <c r="AK27" s="7">
        <v>1253</v>
      </c>
      <c r="AL27" s="15">
        <f t="shared" si="1"/>
        <v>-1669</v>
      </c>
      <c r="AM27" s="32" t="s">
        <v>8</v>
      </c>
    </row>
    <row r="28" spans="2:39" x14ac:dyDescent="0.25">
      <c r="B28" s="2" t="s">
        <v>1</v>
      </c>
      <c r="C28" s="2">
        <v>20</v>
      </c>
      <c r="D28" s="7">
        <v>33485</v>
      </c>
      <c r="E28" s="2">
        <v>10</v>
      </c>
      <c r="F28" s="7">
        <v>5355</v>
      </c>
      <c r="G28" s="2">
        <v>3</v>
      </c>
      <c r="H28" s="7">
        <v>2896</v>
      </c>
      <c r="I28" s="2">
        <v>4</v>
      </c>
      <c r="J28" s="7">
        <v>2681</v>
      </c>
      <c r="K28" s="2">
        <v>73</v>
      </c>
      <c r="L28" s="7">
        <v>9031</v>
      </c>
      <c r="O28" s="31" t="s">
        <v>51</v>
      </c>
      <c r="P28" s="2">
        <v>126</v>
      </c>
      <c r="Q28" s="2">
        <v>91</v>
      </c>
      <c r="R28" s="2">
        <v>128</v>
      </c>
      <c r="S28" s="2">
        <f t="shared" si="3"/>
        <v>2</v>
      </c>
      <c r="T28" s="32" t="s">
        <v>9</v>
      </c>
      <c r="V28" s="31" t="s">
        <v>51</v>
      </c>
      <c r="W28" s="7">
        <v>10555</v>
      </c>
      <c r="X28" s="7">
        <v>8947</v>
      </c>
      <c r="Y28" s="7">
        <v>12608</v>
      </c>
      <c r="Z28" s="8">
        <f t="shared" si="0"/>
        <v>2053</v>
      </c>
      <c r="AA28" s="32" t="s">
        <v>9</v>
      </c>
      <c r="AD28" s="31" t="s">
        <v>51</v>
      </c>
      <c r="AE28" s="2">
        <v>126</v>
      </c>
      <c r="AF28" s="2">
        <v>91</v>
      </c>
      <c r="AG28" s="2">
        <v>128</v>
      </c>
      <c r="AH28" s="2">
        <f t="shared" si="2"/>
        <v>2</v>
      </c>
      <c r="AI28" s="7">
        <v>10555</v>
      </c>
      <c r="AJ28" s="7">
        <v>8947</v>
      </c>
      <c r="AK28" s="7">
        <v>12608</v>
      </c>
      <c r="AL28" s="8">
        <f t="shared" si="1"/>
        <v>2053</v>
      </c>
      <c r="AM28" s="32" t="s">
        <v>9</v>
      </c>
    </row>
    <row r="29" spans="2:39" x14ac:dyDescent="0.25">
      <c r="B29" s="2" t="s">
        <v>2</v>
      </c>
      <c r="C29" s="2">
        <f t="shared" ref="C29:L29" si="7">C28-C26</f>
        <v>1</v>
      </c>
      <c r="D29" s="8">
        <f t="shared" si="7"/>
        <v>3933</v>
      </c>
      <c r="E29" s="14">
        <f t="shared" si="7"/>
        <v>-3</v>
      </c>
      <c r="F29" s="15">
        <f>F28-F26</f>
        <v>-5311</v>
      </c>
      <c r="G29" s="2">
        <f t="shared" si="7"/>
        <v>2</v>
      </c>
      <c r="H29" s="8">
        <f t="shared" si="7"/>
        <v>1309</v>
      </c>
      <c r="I29" s="14">
        <f t="shared" si="7"/>
        <v>-8</v>
      </c>
      <c r="J29" s="15">
        <f t="shared" si="7"/>
        <v>-1907</v>
      </c>
      <c r="K29" s="14">
        <f t="shared" si="7"/>
        <v>-10</v>
      </c>
      <c r="L29" s="8">
        <f t="shared" si="7"/>
        <v>251</v>
      </c>
      <c r="O29" s="31" t="s">
        <v>52</v>
      </c>
      <c r="P29" s="2">
        <v>4</v>
      </c>
      <c r="Q29" s="2">
        <v>7</v>
      </c>
      <c r="R29" s="2">
        <v>10</v>
      </c>
      <c r="S29" s="2">
        <f t="shared" si="3"/>
        <v>6</v>
      </c>
      <c r="T29" s="32" t="s">
        <v>5</v>
      </c>
      <c r="V29" s="31" t="s">
        <v>52</v>
      </c>
      <c r="W29" s="7">
        <v>7229</v>
      </c>
      <c r="X29" s="7">
        <v>12279</v>
      </c>
      <c r="Y29" s="7">
        <v>17302</v>
      </c>
      <c r="Z29" s="8">
        <f t="shared" si="0"/>
        <v>10073</v>
      </c>
      <c r="AA29" s="32" t="s">
        <v>5</v>
      </c>
      <c r="AD29" s="31" t="s">
        <v>52</v>
      </c>
      <c r="AE29" s="2">
        <v>4</v>
      </c>
      <c r="AF29" s="2">
        <v>7</v>
      </c>
      <c r="AG29" s="2">
        <v>10</v>
      </c>
      <c r="AH29" s="2">
        <f t="shared" si="2"/>
        <v>6</v>
      </c>
      <c r="AI29" s="7">
        <v>7229</v>
      </c>
      <c r="AJ29" s="7">
        <v>12279</v>
      </c>
      <c r="AK29" s="7">
        <v>17302</v>
      </c>
      <c r="AL29" s="8">
        <f t="shared" si="1"/>
        <v>10073</v>
      </c>
      <c r="AM29" s="32" t="s">
        <v>5</v>
      </c>
    </row>
    <row r="30" spans="2:39" x14ac:dyDescent="0.25">
      <c r="O30" s="31" t="s">
        <v>52</v>
      </c>
      <c r="P30" s="2">
        <v>8</v>
      </c>
      <c r="Q30" s="2">
        <v>2</v>
      </c>
      <c r="R30" s="2">
        <v>3</v>
      </c>
      <c r="S30" s="2">
        <f t="shared" si="3"/>
        <v>-5</v>
      </c>
      <c r="T30" s="32" t="s">
        <v>6</v>
      </c>
      <c r="V30" s="31" t="s">
        <v>52</v>
      </c>
      <c r="W30" s="7">
        <v>5569</v>
      </c>
      <c r="X30" s="7">
        <v>999</v>
      </c>
      <c r="Y30" s="7">
        <v>1408</v>
      </c>
      <c r="Z30" s="8">
        <f t="shared" si="0"/>
        <v>-4161</v>
      </c>
      <c r="AA30" s="32" t="s">
        <v>6</v>
      </c>
      <c r="AD30" s="31" t="s">
        <v>52</v>
      </c>
      <c r="AE30" s="2">
        <v>8</v>
      </c>
      <c r="AF30" s="2">
        <v>2</v>
      </c>
      <c r="AG30" s="2">
        <v>3</v>
      </c>
      <c r="AH30" s="2">
        <f t="shared" si="2"/>
        <v>-5</v>
      </c>
      <c r="AI30" s="7">
        <v>5569</v>
      </c>
      <c r="AJ30" s="7">
        <v>999</v>
      </c>
      <c r="AK30" s="7">
        <v>1408</v>
      </c>
      <c r="AL30" s="8">
        <f t="shared" si="1"/>
        <v>-4161</v>
      </c>
      <c r="AM30" s="32" t="s">
        <v>6</v>
      </c>
    </row>
    <row r="31" spans="2:39" x14ac:dyDescent="0.25">
      <c r="B31" s="2" t="s">
        <v>0</v>
      </c>
      <c r="C31" s="51" t="s">
        <v>5</v>
      </c>
      <c r="D31" s="51"/>
      <c r="E31" s="51" t="s">
        <v>6</v>
      </c>
      <c r="F31" s="51"/>
      <c r="G31" s="51" t="s">
        <v>7</v>
      </c>
      <c r="H31" s="51"/>
      <c r="I31" s="51" t="s">
        <v>8</v>
      </c>
      <c r="J31" s="51"/>
      <c r="K31" s="51" t="s">
        <v>9</v>
      </c>
      <c r="L31" s="51"/>
      <c r="O31" s="31" t="s">
        <v>52</v>
      </c>
      <c r="P31" s="2">
        <v>0</v>
      </c>
      <c r="Q31" s="2">
        <v>0</v>
      </c>
      <c r="R31" s="2">
        <v>0</v>
      </c>
      <c r="S31" s="2">
        <f t="shared" si="3"/>
        <v>0</v>
      </c>
      <c r="T31" s="32" t="s">
        <v>7</v>
      </c>
      <c r="V31" s="31" t="s">
        <v>52</v>
      </c>
      <c r="W31" s="7">
        <v>0</v>
      </c>
      <c r="X31" s="7">
        <v>0</v>
      </c>
      <c r="Y31" s="7">
        <v>0</v>
      </c>
      <c r="Z31" s="8">
        <f t="shared" si="0"/>
        <v>0</v>
      </c>
      <c r="AA31" s="32" t="s">
        <v>7</v>
      </c>
      <c r="AD31" s="31" t="s">
        <v>52</v>
      </c>
      <c r="AE31" s="2">
        <v>0</v>
      </c>
      <c r="AF31" s="2">
        <v>0</v>
      </c>
      <c r="AG31" s="2">
        <v>0</v>
      </c>
      <c r="AH31" s="2">
        <f t="shared" si="2"/>
        <v>0</v>
      </c>
      <c r="AI31" s="7">
        <v>0</v>
      </c>
      <c r="AJ31" s="7">
        <v>0</v>
      </c>
      <c r="AK31" s="7">
        <v>0</v>
      </c>
      <c r="AL31" s="8">
        <f t="shared" si="1"/>
        <v>0</v>
      </c>
      <c r="AM31" s="32" t="s">
        <v>7</v>
      </c>
    </row>
    <row r="32" spans="2:39" x14ac:dyDescent="0.25">
      <c r="B32" s="4" t="s">
        <v>51</v>
      </c>
      <c r="C32" s="2" t="s">
        <v>3</v>
      </c>
      <c r="D32" s="5" t="s">
        <v>4</v>
      </c>
      <c r="E32" s="2" t="s">
        <v>3</v>
      </c>
      <c r="F32" s="2" t="s">
        <v>4</v>
      </c>
      <c r="G32" s="2" t="s">
        <v>3</v>
      </c>
      <c r="H32" s="2" t="s">
        <v>4</v>
      </c>
      <c r="I32" s="2" t="s">
        <v>3</v>
      </c>
      <c r="J32" s="2" t="s">
        <v>4</v>
      </c>
      <c r="K32" s="2" t="s">
        <v>3</v>
      </c>
      <c r="L32" s="2" t="s">
        <v>4</v>
      </c>
      <c r="O32" s="31" t="s">
        <v>52</v>
      </c>
      <c r="P32" s="2">
        <v>2</v>
      </c>
      <c r="Q32" s="2">
        <v>0</v>
      </c>
      <c r="R32" s="2">
        <v>0</v>
      </c>
      <c r="S32" s="2">
        <f t="shared" si="3"/>
        <v>-2</v>
      </c>
      <c r="T32" s="32" t="s">
        <v>8</v>
      </c>
      <c r="V32" s="31" t="s">
        <v>52</v>
      </c>
      <c r="W32" s="7">
        <v>554</v>
      </c>
      <c r="X32" s="7">
        <v>0</v>
      </c>
      <c r="Y32" s="7">
        <v>0</v>
      </c>
      <c r="Z32" s="8">
        <f t="shared" si="0"/>
        <v>-554</v>
      </c>
      <c r="AA32" s="32" t="s">
        <v>8</v>
      </c>
      <c r="AD32" s="31" t="s">
        <v>52</v>
      </c>
      <c r="AE32" s="2">
        <v>2</v>
      </c>
      <c r="AF32" s="2">
        <v>0</v>
      </c>
      <c r="AG32" s="2">
        <v>0</v>
      </c>
      <c r="AH32" s="2">
        <f t="shared" si="2"/>
        <v>-2</v>
      </c>
      <c r="AI32" s="7">
        <v>554</v>
      </c>
      <c r="AJ32" s="7">
        <v>0</v>
      </c>
      <c r="AK32" s="7">
        <v>0</v>
      </c>
      <c r="AL32" s="8">
        <f t="shared" si="1"/>
        <v>-554</v>
      </c>
      <c r="AM32" s="32" t="s">
        <v>8</v>
      </c>
    </row>
    <row r="33" spans="2:39" x14ac:dyDescent="0.25">
      <c r="B33" s="3">
        <v>44927</v>
      </c>
      <c r="C33" s="2">
        <v>38</v>
      </c>
      <c r="D33" s="7">
        <v>63507</v>
      </c>
      <c r="E33" s="2">
        <v>13</v>
      </c>
      <c r="F33" s="7">
        <v>9032</v>
      </c>
      <c r="G33" s="2">
        <v>0</v>
      </c>
      <c r="H33" s="7">
        <v>0</v>
      </c>
      <c r="I33" s="2">
        <v>8</v>
      </c>
      <c r="J33" s="7">
        <v>2922</v>
      </c>
      <c r="K33" s="2">
        <v>126</v>
      </c>
      <c r="L33" s="7">
        <v>10555</v>
      </c>
      <c r="O33" s="31" t="s">
        <v>52</v>
      </c>
      <c r="P33" s="2">
        <v>64</v>
      </c>
      <c r="Q33" s="2">
        <v>49</v>
      </c>
      <c r="R33" s="2">
        <v>69</v>
      </c>
      <c r="S33" s="2">
        <f t="shared" si="3"/>
        <v>5</v>
      </c>
      <c r="T33" s="32" t="s">
        <v>9</v>
      </c>
      <c r="V33" s="31" t="s">
        <v>52</v>
      </c>
      <c r="W33" s="7">
        <v>4156</v>
      </c>
      <c r="X33" s="7">
        <v>4914</v>
      </c>
      <c r="Y33" s="7">
        <v>6924</v>
      </c>
      <c r="Z33" s="8">
        <f t="shared" si="0"/>
        <v>2768</v>
      </c>
      <c r="AA33" s="32" t="s">
        <v>9</v>
      </c>
      <c r="AD33" s="31" t="s">
        <v>52</v>
      </c>
      <c r="AE33" s="2">
        <v>64</v>
      </c>
      <c r="AF33" s="2">
        <v>49</v>
      </c>
      <c r="AG33" s="2">
        <v>69</v>
      </c>
      <c r="AH33" s="2">
        <f t="shared" si="2"/>
        <v>5</v>
      </c>
      <c r="AI33" s="7">
        <v>4156</v>
      </c>
      <c r="AJ33" s="7">
        <v>4914</v>
      </c>
      <c r="AK33" s="7">
        <v>6924</v>
      </c>
      <c r="AL33" s="8">
        <f t="shared" si="1"/>
        <v>2768</v>
      </c>
      <c r="AM33" s="32" t="s">
        <v>9</v>
      </c>
    </row>
    <row r="34" spans="2:39" x14ac:dyDescent="0.25">
      <c r="B34" s="3">
        <v>45292</v>
      </c>
      <c r="C34" s="2">
        <v>26</v>
      </c>
      <c r="D34" s="7">
        <v>44068</v>
      </c>
      <c r="E34" s="2">
        <v>2</v>
      </c>
      <c r="F34" s="7">
        <v>1249</v>
      </c>
      <c r="G34" s="2">
        <v>2</v>
      </c>
      <c r="H34" s="7">
        <v>3608</v>
      </c>
      <c r="I34" s="2">
        <v>2</v>
      </c>
      <c r="J34" s="7">
        <v>889</v>
      </c>
      <c r="K34" s="2">
        <v>91</v>
      </c>
      <c r="L34" s="7">
        <v>8947</v>
      </c>
      <c r="O34" s="31" t="s">
        <v>53</v>
      </c>
      <c r="P34" s="2">
        <v>13</v>
      </c>
      <c r="Q34" s="2">
        <v>6</v>
      </c>
      <c r="R34" s="2">
        <v>8</v>
      </c>
      <c r="S34" s="2">
        <f t="shared" si="3"/>
        <v>-5</v>
      </c>
      <c r="T34" s="32" t="s">
        <v>5</v>
      </c>
      <c r="V34" s="31" t="s">
        <v>53</v>
      </c>
      <c r="W34" s="7">
        <v>16570</v>
      </c>
      <c r="X34" s="7">
        <v>9371</v>
      </c>
      <c r="Y34" s="7">
        <v>14444</v>
      </c>
      <c r="Z34" s="8">
        <f t="shared" si="0"/>
        <v>-2126</v>
      </c>
      <c r="AA34" s="32" t="s">
        <v>5</v>
      </c>
      <c r="AD34" s="31" t="s">
        <v>53</v>
      </c>
      <c r="AE34" s="2">
        <v>13</v>
      </c>
      <c r="AF34" s="2">
        <v>6</v>
      </c>
      <c r="AG34" s="2">
        <v>8</v>
      </c>
      <c r="AH34" s="2">
        <f t="shared" si="2"/>
        <v>-5</v>
      </c>
      <c r="AI34" s="7">
        <v>16570</v>
      </c>
      <c r="AJ34" s="7">
        <v>9371</v>
      </c>
      <c r="AK34" s="7">
        <v>14444</v>
      </c>
      <c r="AL34" s="8">
        <f t="shared" si="1"/>
        <v>-2126</v>
      </c>
      <c r="AM34" s="32" t="s">
        <v>5</v>
      </c>
    </row>
    <row r="35" spans="2:39" x14ac:dyDescent="0.25">
      <c r="B35" s="2" t="s">
        <v>1</v>
      </c>
      <c r="C35" s="2">
        <v>37</v>
      </c>
      <c r="D35" s="7">
        <v>62096</v>
      </c>
      <c r="E35" s="2">
        <v>3</v>
      </c>
      <c r="F35" s="7">
        <v>1759</v>
      </c>
      <c r="G35" s="2">
        <v>3</v>
      </c>
      <c r="H35" s="7">
        <v>5084</v>
      </c>
      <c r="I35" s="2">
        <v>3</v>
      </c>
      <c r="J35" s="7">
        <v>1253</v>
      </c>
      <c r="K35" s="2">
        <v>128</v>
      </c>
      <c r="L35" s="7">
        <v>12608</v>
      </c>
      <c r="O35" s="31" t="s">
        <v>53</v>
      </c>
      <c r="P35" s="2">
        <v>5</v>
      </c>
      <c r="Q35" s="2">
        <v>1</v>
      </c>
      <c r="R35" s="2">
        <v>1</v>
      </c>
      <c r="S35" s="2">
        <f t="shared" si="3"/>
        <v>-4</v>
      </c>
      <c r="T35" s="32" t="s">
        <v>6</v>
      </c>
      <c r="V35" s="31" t="s">
        <v>53</v>
      </c>
      <c r="W35" s="7">
        <v>2420</v>
      </c>
      <c r="X35" s="7">
        <v>533</v>
      </c>
      <c r="Y35" s="7">
        <v>751</v>
      </c>
      <c r="Z35" s="8">
        <f t="shared" si="0"/>
        <v>-1669</v>
      </c>
      <c r="AA35" s="32" t="s">
        <v>6</v>
      </c>
      <c r="AD35" s="31" t="s">
        <v>53</v>
      </c>
      <c r="AE35" s="2">
        <v>5</v>
      </c>
      <c r="AF35" s="2">
        <v>1</v>
      </c>
      <c r="AG35" s="2">
        <v>1</v>
      </c>
      <c r="AH35" s="2">
        <f t="shared" si="2"/>
        <v>-4</v>
      </c>
      <c r="AI35" s="7">
        <v>2420</v>
      </c>
      <c r="AJ35" s="7">
        <v>533</v>
      </c>
      <c r="AK35" s="7">
        <v>751</v>
      </c>
      <c r="AL35" s="8">
        <f t="shared" si="1"/>
        <v>-1669</v>
      </c>
      <c r="AM35" s="32" t="s">
        <v>6</v>
      </c>
    </row>
    <row r="36" spans="2:39" x14ac:dyDescent="0.25">
      <c r="B36" s="2" t="s">
        <v>2</v>
      </c>
      <c r="C36" s="14">
        <f t="shared" ref="C36:L36" si="8">C35-C33</f>
        <v>-1</v>
      </c>
      <c r="D36" s="8">
        <f t="shared" si="8"/>
        <v>-1411</v>
      </c>
      <c r="E36" s="14">
        <f t="shared" si="8"/>
        <v>-10</v>
      </c>
      <c r="F36" s="15">
        <f>F35-F33</f>
        <v>-7273</v>
      </c>
      <c r="G36" s="2">
        <f t="shared" si="8"/>
        <v>3</v>
      </c>
      <c r="H36" s="8">
        <f t="shared" si="8"/>
        <v>5084</v>
      </c>
      <c r="I36" s="14">
        <f t="shared" si="8"/>
        <v>-5</v>
      </c>
      <c r="J36" s="15">
        <f t="shared" si="8"/>
        <v>-1669</v>
      </c>
      <c r="K36" s="2">
        <f t="shared" si="8"/>
        <v>2</v>
      </c>
      <c r="L36" s="8">
        <f t="shared" si="8"/>
        <v>2053</v>
      </c>
      <c r="O36" s="31" t="s">
        <v>53</v>
      </c>
      <c r="P36" s="2">
        <v>0</v>
      </c>
      <c r="Q36" s="2">
        <v>0</v>
      </c>
      <c r="R36" s="2">
        <v>0</v>
      </c>
      <c r="S36" s="2">
        <f t="shared" si="3"/>
        <v>0</v>
      </c>
      <c r="T36" s="32" t="s">
        <v>7</v>
      </c>
      <c r="V36" s="31" t="s">
        <v>53</v>
      </c>
      <c r="W36" s="7">
        <v>0</v>
      </c>
      <c r="X36" s="7">
        <v>0</v>
      </c>
      <c r="Y36" s="7">
        <v>0</v>
      </c>
      <c r="Z36" s="8">
        <f t="shared" ref="Z36:Z53" si="9">Y36-W36</f>
        <v>0</v>
      </c>
      <c r="AA36" s="32" t="s">
        <v>7</v>
      </c>
      <c r="AD36" s="31" t="s">
        <v>53</v>
      </c>
      <c r="AE36" s="2">
        <v>0</v>
      </c>
      <c r="AF36" s="2">
        <v>0</v>
      </c>
      <c r="AG36" s="2">
        <v>0</v>
      </c>
      <c r="AH36" s="2">
        <f t="shared" si="2"/>
        <v>0</v>
      </c>
      <c r="AI36" s="7">
        <v>0</v>
      </c>
      <c r="AJ36" s="7">
        <v>0</v>
      </c>
      <c r="AK36" s="7">
        <v>0</v>
      </c>
      <c r="AL36" s="8">
        <f t="shared" si="1"/>
        <v>0</v>
      </c>
      <c r="AM36" s="32" t="s">
        <v>7</v>
      </c>
    </row>
    <row r="37" spans="2:39" x14ac:dyDescent="0.25">
      <c r="O37" s="31" t="s">
        <v>53</v>
      </c>
      <c r="P37" s="2">
        <v>8</v>
      </c>
      <c r="Q37" s="2">
        <v>13</v>
      </c>
      <c r="R37" s="2">
        <v>18</v>
      </c>
      <c r="S37" s="2">
        <f t="shared" ref="S37:S53" si="10">R37-P37</f>
        <v>10</v>
      </c>
      <c r="T37" s="32" t="s">
        <v>8</v>
      </c>
      <c r="V37" s="31" t="s">
        <v>53</v>
      </c>
      <c r="W37" s="7">
        <v>2361</v>
      </c>
      <c r="X37" s="7">
        <v>3214</v>
      </c>
      <c r="Y37" s="7">
        <v>4528</v>
      </c>
      <c r="Z37" s="8">
        <f t="shared" si="9"/>
        <v>2167</v>
      </c>
      <c r="AA37" s="32" t="s">
        <v>8</v>
      </c>
      <c r="AD37" s="31" t="s">
        <v>53</v>
      </c>
      <c r="AE37" s="2">
        <v>8</v>
      </c>
      <c r="AF37" s="2">
        <v>13</v>
      </c>
      <c r="AG37" s="2">
        <v>18</v>
      </c>
      <c r="AH37" s="2">
        <f t="shared" si="2"/>
        <v>10</v>
      </c>
      <c r="AI37" s="7">
        <v>2361</v>
      </c>
      <c r="AJ37" s="7">
        <v>3214</v>
      </c>
      <c r="AK37" s="7">
        <v>4528</v>
      </c>
      <c r="AL37" s="8">
        <f t="shared" si="1"/>
        <v>2167</v>
      </c>
      <c r="AM37" s="32" t="s">
        <v>8</v>
      </c>
    </row>
    <row r="38" spans="2:39" x14ac:dyDescent="0.25">
      <c r="B38" s="2" t="s">
        <v>0</v>
      </c>
      <c r="C38" s="51" t="s">
        <v>5</v>
      </c>
      <c r="D38" s="51"/>
      <c r="E38" s="51" t="s">
        <v>6</v>
      </c>
      <c r="F38" s="51"/>
      <c r="G38" s="51" t="s">
        <v>7</v>
      </c>
      <c r="H38" s="51"/>
      <c r="I38" s="51" t="s">
        <v>8</v>
      </c>
      <c r="J38" s="51"/>
      <c r="K38" s="51" t="s">
        <v>9</v>
      </c>
      <c r="L38" s="51"/>
      <c r="O38" s="31" t="s">
        <v>53</v>
      </c>
      <c r="P38" s="2">
        <v>37</v>
      </c>
      <c r="Q38" s="2">
        <v>47</v>
      </c>
      <c r="R38" s="2">
        <v>66</v>
      </c>
      <c r="S38" s="2">
        <f t="shared" si="10"/>
        <v>29</v>
      </c>
      <c r="T38" s="32" t="s">
        <v>9</v>
      </c>
      <c r="V38" s="31" t="s">
        <v>53</v>
      </c>
      <c r="W38" s="7">
        <v>4588</v>
      </c>
      <c r="X38" s="7">
        <v>4142</v>
      </c>
      <c r="Y38" s="7">
        <v>5837</v>
      </c>
      <c r="Z38" s="8">
        <f t="shared" si="9"/>
        <v>1249</v>
      </c>
      <c r="AA38" s="32" t="s">
        <v>9</v>
      </c>
      <c r="AD38" s="31" t="s">
        <v>53</v>
      </c>
      <c r="AE38" s="2">
        <v>37</v>
      </c>
      <c r="AF38" s="2">
        <v>47</v>
      </c>
      <c r="AG38" s="2">
        <v>66</v>
      </c>
      <c r="AH38" s="2">
        <f t="shared" si="2"/>
        <v>29</v>
      </c>
      <c r="AI38" s="7">
        <v>4588</v>
      </c>
      <c r="AJ38" s="7">
        <v>4142</v>
      </c>
      <c r="AK38" s="7">
        <v>5837</v>
      </c>
      <c r="AL38" s="8">
        <f t="shared" si="1"/>
        <v>1249</v>
      </c>
      <c r="AM38" s="32" t="s">
        <v>9</v>
      </c>
    </row>
    <row r="39" spans="2:39" x14ac:dyDescent="0.25">
      <c r="B39" s="4" t="s">
        <v>52</v>
      </c>
      <c r="C39" s="2" t="s">
        <v>3</v>
      </c>
      <c r="D39" s="5" t="s">
        <v>4</v>
      </c>
      <c r="E39" s="2" t="s">
        <v>3</v>
      </c>
      <c r="F39" s="2" t="s">
        <v>4</v>
      </c>
      <c r="G39" s="2" t="s">
        <v>3</v>
      </c>
      <c r="H39" s="2" t="s">
        <v>4</v>
      </c>
      <c r="I39" s="2" t="s">
        <v>3</v>
      </c>
      <c r="J39" s="2" t="s">
        <v>4</v>
      </c>
      <c r="K39" s="2" t="s">
        <v>3</v>
      </c>
      <c r="L39" s="2" t="s">
        <v>4</v>
      </c>
      <c r="O39" s="31" t="s">
        <v>54</v>
      </c>
      <c r="P39" s="2">
        <v>2</v>
      </c>
      <c r="Q39" s="2">
        <v>4</v>
      </c>
      <c r="R39" s="2">
        <v>6</v>
      </c>
      <c r="S39" s="2">
        <f t="shared" si="10"/>
        <v>4</v>
      </c>
      <c r="T39" s="32" t="s">
        <v>5</v>
      </c>
      <c r="V39" s="31" t="s">
        <v>54</v>
      </c>
      <c r="W39" s="7">
        <v>3081</v>
      </c>
      <c r="X39" s="7">
        <v>7763</v>
      </c>
      <c r="Y39" s="7">
        <v>10980</v>
      </c>
      <c r="Z39" s="8">
        <f t="shared" si="9"/>
        <v>7899</v>
      </c>
      <c r="AA39" s="32" t="s">
        <v>5</v>
      </c>
      <c r="AD39" s="31" t="s">
        <v>54</v>
      </c>
      <c r="AE39" s="2">
        <v>2</v>
      </c>
      <c r="AF39" s="2">
        <v>4</v>
      </c>
      <c r="AG39" s="2">
        <v>6</v>
      </c>
      <c r="AH39" s="2">
        <f t="shared" si="2"/>
        <v>4</v>
      </c>
      <c r="AI39" s="7">
        <v>3081</v>
      </c>
      <c r="AJ39" s="7">
        <v>7763</v>
      </c>
      <c r="AK39" s="7">
        <v>10980</v>
      </c>
      <c r="AL39" s="8">
        <f t="shared" si="1"/>
        <v>7899</v>
      </c>
      <c r="AM39" s="32" t="s">
        <v>5</v>
      </c>
    </row>
    <row r="40" spans="2:39" x14ac:dyDescent="0.25">
      <c r="B40" s="3">
        <v>44927</v>
      </c>
      <c r="C40" s="2">
        <v>4</v>
      </c>
      <c r="D40" s="7">
        <v>7229</v>
      </c>
      <c r="E40" s="2">
        <v>8</v>
      </c>
      <c r="F40" s="7">
        <v>5569</v>
      </c>
      <c r="G40" s="2">
        <v>0</v>
      </c>
      <c r="H40" s="7">
        <v>0</v>
      </c>
      <c r="I40" s="2">
        <v>2</v>
      </c>
      <c r="J40" s="7">
        <v>554</v>
      </c>
      <c r="K40" s="2">
        <v>64</v>
      </c>
      <c r="L40" s="7">
        <v>4156</v>
      </c>
      <c r="O40" s="31" t="s">
        <v>54</v>
      </c>
      <c r="P40" s="2">
        <v>1</v>
      </c>
      <c r="Q40" s="2">
        <v>0</v>
      </c>
      <c r="R40" s="2">
        <v>0</v>
      </c>
      <c r="S40" s="2">
        <f t="shared" si="10"/>
        <v>-1</v>
      </c>
      <c r="T40" s="32" t="s">
        <v>6</v>
      </c>
      <c r="V40" s="31" t="s">
        <v>54</v>
      </c>
      <c r="W40" s="7">
        <v>447</v>
      </c>
      <c r="X40" s="7">
        <v>0</v>
      </c>
      <c r="Y40" s="7">
        <v>0</v>
      </c>
      <c r="Z40" s="8">
        <f t="shared" si="9"/>
        <v>-447</v>
      </c>
      <c r="AA40" s="32" t="s">
        <v>6</v>
      </c>
      <c r="AD40" s="31" t="s">
        <v>54</v>
      </c>
      <c r="AE40" s="2">
        <v>1</v>
      </c>
      <c r="AF40" s="2">
        <v>0</v>
      </c>
      <c r="AG40" s="2">
        <v>0</v>
      </c>
      <c r="AH40" s="2">
        <f t="shared" si="2"/>
        <v>-1</v>
      </c>
      <c r="AI40" s="7">
        <v>447</v>
      </c>
      <c r="AJ40" s="7">
        <v>0</v>
      </c>
      <c r="AK40" s="7">
        <v>0</v>
      </c>
      <c r="AL40" s="8">
        <f t="shared" si="1"/>
        <v>-447</v>
      </c>
      <c r="AM40" s="32" t="s">
        <v>6</v>
      </c>
    </row>
    <row r="41" spans="2:39" x14ac:dyDescent="0.25">
      <c r="B41" s="3">
        <v>45292</v>
      </c>
      <c r="C41" s="2">
        <v>7</v>
      </c>
      <c r="D41" s="7">
        <v>12279</v>
      </c>
      <c r="E41" s="2">
        <v>2</v>
      </c>
      <c r="F41" s="7">
        <v>999</v>
      </c>
      <c r="G41" s="2">
        <v>0</v>
      </c>
      <c r="H41" s="7">
        <v>0</v>
      </c>
      <c r="I41" s="2">
        <v>0</v>
      </c>
      <c r="J41" s="7">
        <v>0</v>
      </c>
      <c r="K41" s="2">
        <v>49</v>
      </c>
      <c r="L41" s="7">
        <v>4914</v>
      </c>
      <c r="O41" s="31" t="s">
        <v>54</v>
      </c>
      <c r="P41" s="2">
        <v>0</v>
      </c>
      <c r="Q41" s="2">
        <v>0</v>
      </c>
      <c r="R41" s="2">
        <v>0</v>
      </c>
      <c r="S41" s="2">
        <f t="shared" si="10"/>
        <v>0</v>
      </c>
      <c r="T41" s="32" t="s">
        <v>7</v>
      </c>
      <c r="V41" s="31" t="s">
        <v>54</v>
      </c>
      <c r="W41" s="7">
        <v>0</v>
      </c>
      <c r="X41" s="7">
        <v>0</v>
      </c>
      <c r="Y41" s="7">
        <v>0</v>
      </c>
      <c r="Z41" s="8">
        <f t="shared" si="9"/>
        <v>0</v>
      </c>
      <c r="AA41" s="32" t="s">
        <v>7</v>
      </c>
      <c r="AD41" s="31" t="s">
        <v>54</v>
      </c>
      <c r="AE41" s="2">
        <v>0</v>
      </c>
      <c r="AF41" s="2">
        <v>0</v>
      </c>
      <c r="AG41" s="2">
        <v>0</v>
      </c>
      <c r="AH41" s="2">
        <f t="shared" si="2"/>
        <v>0</v>
      </c>
      <c r="AI41" s="7">
        <v>0</v>
      </c>
      <c r="AJ41" s="7">
        <v>0</v>
      </c>
      <c r="AK41" s="7">
        <v>0</v>
      </c>
      <c r="AL41" s="8">
        <f t="shared" si="1"/>
        <v>0</v>
      </c>
      <c r="AM41" s="32" t="s">
        <v>7</v>
      </c>
    </row>
    <row r="42" spans="2:39" x14ac:dyDescent="0.25">
      <c r="B42" s="2" t="s">
        <v>1</v>
      </c>
      <c r="C42" s="2">
        <v>10</v>
      </c>
      <c r="D42" s="7">
        <v>17302</v>
      </c>
      <c r="E42" s="2">
        <v>3</v>
      </c>
      <c r="F42" s="7">
        <v>1408</v>
      </c>
      <c r="G42" s="2">
        <v>0</v>
      </c>
      <c r="H42" s="7">
        <v>0</v>
      </c>
      <c r="I42" s="2">
        <v>0</v>
      </c>
      <c r="J42" s="7">
        <v>0</v>
      </c>
      <c r="K42" s="2">
        <v>69</v>
      </c>
      <c r="L42" s="7">
        <v>6924</v>
      </c>
      <c r="O42" s="31" t="s">
        <v>54</v>
      </c>
      <c r="P42" s="2">
        <v>3</v>
      </c>
      <c r="Q42" s="2">
        <v>0</v>
      </c>
      <c r="R42" s="2">
        <v>0</v>
      </c>
      <c r="S42" s="2">
        <f t="shared" si="10"/>
        <v>-3</v>
      </c>
      <c r="T42" s="32" t="s">
        <v>8</v>
      </c>
      <c r="V42" s="31" t="s">
        <v>54</v>
      </c>
      <c r="W42" s="7">
        <v>984</v>
      </c>
      <c r="X42" s="7">
        <v>0</v>
      </c>
      <c r="Y42" s="7">
        <v>0</v>
      </c>
      <c r="Z42" s="8">
        <f t="shared" si="9"/>
        <v>-984</v>
      </c>
      <c r="AA42" s="32" t="s">
        <v>8</v>
      </c>
      <c r="AD42" s="31" t="s">
        <v>54</v>
      </c>
      <c r="AE42" s="2">
        <v>3</v>
      </c>
      <c r="AF42" s="2">
        <v>0</v>
      </c>
      <c r="AG42" s="2">
        <v>0</v>
      </c>
      <c r="AH42" s="2">
        <f t="shared" si="2"/>
        <v>-3</v>
      </c>
      <c r="AI42" s="7">
        <v>984</v>
      </c>
      <c r="AJ42" s="7">
        <v>0</v>
      </c>
      <c r="AK42" s="7">
        <v>0</v>
      </c>
      <c r="AL42" s="8">
        <f t="shared" si="1"/>
        <v>-984</v>
      </c>
      <c r="AM42" s="32" t="s">
        <v>8</v>
      </c>
    </row>
    <row r="43" spans="2:39" x14ac:dyDescent="0.25">
      <c r="B43" s="2" t="s">
        <v>2</v>
      </c>
      <c r="C43" s="2">
        <f t="shared" ref="C43:L43" si="11">C42-C40</f>
        <v>6</v>
      </c>
      <c r="D43" s="8">
        <f t="shared" si="11"/>
        <v>10073</v>
      </c>
      <c r="E43" s="2">
        <f t="shared" si="11"/>
        <v>-5</v>
      </c>
      <c r="F43" s="8">
        <f>F42-F40</f>
        <v>-4161</v>
      </c>
      <c r="G43" s="2">
        <f t="shared" si="11"/>
        <v>0</v>
      </c>
      <c r="H43" s="8">
        <f t="shared" si="11"/>
        <v>0</v>
      </c>
      <c r="I43" s="2">
        <f t="shared" si="11"/>
        <v>-2</v>
      </c>
      <c r="J43" s="8">
        <f t="shared" si="11"/>
        <v>-554</v>
      </c>
      <c r="K43" s="2">
        <f t="shared" si="11"/>
        <v>5</v>
      </c>
      <c r="L43" s="8">
        <f t="shared" si="11"/>
        <v>2768</v>
      </c>
      <c r="O43" s="31" t="s">
        <v>54</v>
      </c>
      <c r="P43" s="2">
        <v>46</v>
      </c>
      <c r="Q43" s="2">
        <v>31</v>
      </c>
      <c r="R43" s="2">
        <v>44</v>
      </c>
      <c r="S43" s="2">
        <f t="shared" si="10"/>
        <v>-2</v>
      </c>
      <c r="T43" s="32" t="s">
        <v>9</v>
      </c>
      <c r="V43" s="31" t="s">
        <v>54</v>
      </c>
      <c r="W43" s="7">
        <v>5674</v>
      </c>
      <c r="X43" s="7">
        <v>2262</v>
      </c>
      <c r="Y43" s="7">
        <v>3544</v>
      </c>
      <c r="Z43" s="8">
        <f t="shared" si="9"/>
        <v>-2130</v>
      </c>
      <c r="AA43" s="32" t="s">
        <v>9</v>
      </c>
      <c r="AD43" s="31" t="s">
        <v>54</v>
      </c>
      <c r="AE43" s="2">
        <v>46</v>
      </c>
      <c r="AF43" s="2">
        <v>31</v>
      </c>
      <c r="AG43" s="2">
        <v>44</v>
      </c>
      <c r="AH43" s="2">
        <f t="shared" si="2"/>
        <v>-2</v>
      </c>
      <c r="AI43" s="7">
        <v>5674</v>
      </c>
      <c r="AJ43" s="7">
        <v>2262</v>
      </c>
      <c r="AK43" s="7">
        <v>3544</v>
      </c>
      <c r="AL43" s="8">
        <f t="shared" si="1"/>
        <v>-2130</v>
      </c>
      <c r="AM43" s="32" t="s">
        <v>9</v>
      </c>
    </row>
    <row r="44" spans="2:39" x14ac:dyDescent="0.25">
      <c r="O44" s="31" t="s">
        <v>55</v>
      </c>
      <c r="P44" s="2">
        <v>0</v>
      </c>
      <c r="Q44" s="2">
        <v>0</v>
      </c>
      <c r="R44" s="2">
        <v>0</v>
      </c>
      <c r="S44" s="2">
        <f t="shared" si="10"/>
        <v>0</v>
      </c>
      <c r="T44" s="32" t="s">
        <v>5</v>
      </c>
      <c r="V44" s="31" t="s">
        <v>55</v>
      </c>
      <c r="W44" s="7">
        <v>0</v>
      </c>
      <c r="X44" s="7">
        <v>0</v>
      </c>
      <c r="Y44" s="7">
        <v>0</v>
      </c>
      <c r="Z44" s="8">
        <f t="shared" si="9"/>
        <v>0</v>
      </c>
      <c r="AA44" s="32" t="s">
        <v>5</v>
      </c>
      <c r="AD44" s="31" t="s">
        <v>55</v>
      </c>
      <c r="AE44" s="2">
        <v>0</v>
      </c>
      <c r="AF44" s="2">
        <v>0</v>
      </c>
      <c r="AG44" s="2">
        <v>0</v>
      </c>
      <c r="AH44" s="2">
        <f t="shared" si="2"/>
        <v>0</v>
      </c>
      <c r="AI44" s="7">
        <v>0</v>
      </c>
      <c r="AJ44" s="7">
        <v>0</v>
      </c>
      <c r="AK44" s="7">
        <v>0</v>
      </c>
      <c r="AL44" s="8">
        <f t="shared" si="1"/>
        <v>0</v>
      </c>
      <c r="AM44" s="32" t="s">
        <v>5</v>
      </c>
    </row>
    <row r="45" spans="2:39" x14ac:dyDescent="0.25">
      <c r="B45" s="2" t="s">
        <v>0</v>
      </c>
      <c r="C45" s="51" t="s">
        <v>5</v>
      </c>
      <c r="D45" s="51"/>
      <c r="E45" s="51" t="s">
        <v>6</v>
      </c>
      <c r="F45" s="51"/>
      <c r="G45" s="51" t="s">
        <v>7</v>
      </c>
      <c r="H45" s="51"/>
      <c r="I45" s="51" t="s">
        <v>8</v>
      </c>
      <c r="J45" s="51"/>
      <c r="K45" s="51" t="s">
        <v>9</v>
      </c>
      <c r="L45" s="51"/>
      <c r="O45" s="31" t="s">
        <v>55</v>
      </c>
      <c r="P45" s="2">
        <v>0</v>
      </c>
      <c r="Q45" s="2">
        <v>0</v>
      </c>
      <c r="R45" s="2">
        <v>0</v>
      </c>
      <c r="S45" s="2">
        <f t="shared" si="10"/>
        <v>0</v>
      </c>
      <c r="T45" s="32" t="s">
        <v>6</v>
      </c>
      <c r="V45" s="31" t="s">
        <v>55</v>
      </c>
      <c r="W45" s="7">
        <v>0</v>
      </c>
      <c r="X45" s="7">
        <v>0</v>
      </c>
      <c r="Y45" s="7">
        <v>0</v>
      </c>
      <c r="Z45" s="8">
        <f t="shared" si="9"/>
        <v>0</v>
      </c>
      <c r="AA45" s="32" t="s">
        <v>6</v>
      </c>
      <c r="AD45" s="31" t="s">
        <v>55</v>
      </c>
      <c r="AE45" s="2">
        <v>0</v>
      </c>
      <c r="AF45" s="2">
        <v>0</v>
      </c>
      <c r="AG45" s="2">
        <v>0</v>
      </c>
      <c r="AH45" s="2">
        <f t="shared" si="2"/>
        <v>0</v>
      </c>
      <c r="AI45" s="7">
        <v>0</v>
      </c>
      <c r="AJ45" s="7">
        <v>0</v>
      </c>
      <c r="AK45" s="7">
        <v>0</v>
      </c>
      <c r="AL45" s="8">
        <f t="shared" si="1"/>
        <v>0</v>
      </c>
      <c r="AM45" s="32" t="s">
        <v>6</v>
      </c>
    </row>
    <row r="46" spans="2:39" x14ac:dyDescent="0.25">
      <c r="B46" s="4" t="s">
        <v>53</v>
      </c>
      <c r="C46" s="2" t="s">
        <v>3</v>
      </c>
      <c r="D46" s="5" t="s">
        <v>4</v>
      </c>
      <c r="E46" s="2" t="s">
        <v>3</v>
      </c>
      <c r="F46" s="2" t="s">
        <v>4</v>
      </c>
      <c r="G46" s="2" t="s">
        <v>3</v>
      </c>
      <c r="H46" s="2" t="s">
        <v>4</v>
      </c>
      <c r="I46" s="2" t="s">
        <v>3</v>
      </c>
      <c r="J46" s="2" t="s">
        <v>4</v>
      </c>
      <c r="K46" s="2" t="s">
        <v>3</v>
      </c>
      <c r="L46" s="2" t="s">
        <v>4</v>
      </c>
      <c r="O46" s="31" t="s">
        <v>55</v>
      </c>
      <c r="P46" s="2">
        <v>0</v>
      </c>
      <c r="Q46" s="2">
        <v>0</v>
      </c>
      <c r="R46" s="2">
        <v>0</v>
      </c>
      <c r="S46" s="2">
        <f t="shared" si="10"/>
        <v>0</v>
      </c>
      <c r="T46" s="32" t="s">
        <v>7</v>
      </c>
      <c r="V46" s="31" t="s">
        <v>55</v>
      </c>
      <c r="W46" s="7">
        <v>0</v>
      </c>
      <c r="X46" s="7">
        <v>0</v>
      </c>
      <c r="Y46" s="7">
        <v>0</v>
      </c>
      <c r="Z46" s="8">
        <f t="shared" si="9"/>
        <v>0</v>
      </c>
      <c r="AA46" s="32" t="s">
        <v>7</v>
      </c>
      <c r="AD46" s="31" t="s">
        <v>55</v>
      </c>
      <c r="AE46" s="2">
        <v>0</v>
      </c>
      <c r="AF46" s="2">
        <v>0</v>
      </c>
      <c r="AG46" s="2">
        <v>0</v>
      </c>
      <c r="AH46" s="2">
        <f t="shared" si="2"/>
        <v>0</v>
      </c>
      <c r="AI46" s="7">
        <v>0</v>
      </c>
      <c r="AJ46" s="7">
        <v>0</v>
      </c>
      <c r="AK46" s="7">
        <v>0</v>
      </c>
      <c r="AL46" s="8">
        <f t="shared" si="1"/>
        <v>0</v>
      </c>
      <c r="AM46" s="32" t="s">
        <v>7</v>
      </c>
    </row>
    <row r="47" spans="2:39" x14ac:dyDescent="0.25">
      <c r="B47" s="3">
        <v>44927</v>
      </c>
      <c r="C47" s="2">
        <v>13</v>
      </c>
      <c r="D47" s="7">
        <v>16570</v>
      </c>
      <c r="E47" s="2">
        <v>5</v>
      </c>
      <c r="F47" s="7">
        <v>2420</v>
      </c>
      <c r="G47" s="2">
        <v>0</v>
      </c>
      <c r="H47" s="7">
        <v>0</v>
      </c>
      <c r="I47" s="2">
        <v>8</v>
      </c>
      <c r="J47" s="7">
        <v>2361</v>
      </c>
      <c r="K47" s="2">
        <v>37</v>
      </c>
      <c r="L47" s="7">
        <v>4588</v>
      </c>
      <c r="O47" s="31" t="s">
        <v>55</v>
      </c>
      <c r="P47" s="2">
        <v>0</v>
      </c>
      <c r="Q47" s="2">
        <v>1</v>
      </c>
      <c r="R47" s="2">
        <v>1</v>
      </c>
      <c r="S47" s="2">
        <f t="shared" si="10"/>
        <v>1</v>
      </c>
      <c r="T47" s="32" t="s">
        <v>8</v>
      </c>
      <c r="V47" s="31" t="s">
        <v>55</v>
      </c>
      <c r="W47" s="7">
        <v>0</v>
      </c>
      <c r="X47" s="7">
        <v>583</v>
      </c>
      <c r="Y47" s="7">
        <v>822</v>
      </c>
      <c r="Z47" s="8">
        <f t="shared" si="9"/>
        <v>822</v>
      </c>
      <c r="AA47" s="32" t="s">
        <v>8</v>
      </c>
      <c r="AD47" s="31" t="s">
        <v>55</v>
      </c>
      <c r="AE47" s="2">
        <v>0</v>
      </c>
      <c r="AF47" s="2">
        <v>1</v>
      </c>
      <c r="AG47" s="2">
        <v>1</v>
      </c>
      <c r="AH47" s="2">
        <f t="shared" si="2"/>
        <v>1</v>
      </c>
      <c r="AI47" s="7">
        <v>0</v>
      </c>
      <c r="AJ47" s="7">
        <v>583</v>
      </c>
      <c r="AK47" s="7">
        <v>822</v>
      </c>
      <c r="AL47" s="8">
        <f t="shared" si="1"/>
        <v>822</v>
      </c>
      <c r="AM47" s="32" t="s">
        <v>8</v>
      </c>
    </row>
    <row r="48" spans="2:39" x14ac:dyDescent="0.25">
      <c r="B48" s="3">
        <v>45292</v>
      </c>
      <c r="C48" s="2">
        <v>6</v>
      </c>
      <c r="D48" s="7">
        <v>9371</v>
      </c>
      <c r="E48" s="2">
        <v>1</v>
      </c>
      <c r="F48" s="7">
        <v>533</v>
      </c>
      <c r="G48" s="2">
        <v>0</v>
      </c>
      <c r="H48" s="7">
        <v>0</v>
      </c>
      <c r="I48" s="2">
        <v>13</v>
      </c>
      <c r="J48" s="7">
        <v>3214</v>
      </c>
      <c r="K48" s="2">
        <v>47</v>
      </c>
      <c r="L48" s="7">
        <v>4142</v>
      </c>
      <c r="O48" s="31" t="s">
        <v>55</v>
      </c>
      <c r="P48" s="2">
        <v>0</v>
      </c>
      <c r="Q48" s="2">
        <v>27</v>
      </c>
      <c r="R48" s="2">
        <v>38</v>
      </c>
      <c r="S48" s="2">
        <f t="shared" si="10"/>
        <v>38</v>
      </c>
      <c r="T48" s="32" t="s">
        <v>9</v>
      </c>
      <c r="V48" s="31" t="s">
        <v>55</v>
      </c>
      <c r="W48" s="7">
        <v>0</v>
      </c>
      <c r="X48" s="7">
        <v>2652</v>
      </c>
      <c r="Y48" s="7">
        <v>3737</v>
      </c>
      <c r="Z48" s="8">
        <f t="shared" si="9"/>
        <v>3737</v>
      </c>
      <c r="AA48" s="32" t="s">
        <v>9</v>
      </c>
      <c r="AD48" s="31" t="s">
        <v>55</v>
      </c>
      <c r="AE48" s="2">
        <v>0</v>
      </c>
      <c r="AF48" s="2">
        <v>27</v>
      </c>
      <c r="AG48" s="2">
        <v>38</v>
      </c>
      <c r="AH48" s="2">
        <f t="shared" si="2"/>
        <v>38</v>
      </c>
      <c r="AI48" s="7">
        <v>0</v>
      </c>
      <c r="AJ48" s="7">
        <v>2652</v>
      </c>
      <c r="AK48" s="7">
        <v>3737</v>
      </c>
      <c r="AL48" s="8">
        <f t="shared" si="1"/>
        <v>3737</v>
      </c>
      <c r="AM48" s="32" t="s">
        <v>9</v>
      </c>
    </row>
    <row r="49" spans="2:39" x14ac:dyDescent="0.25">
      <c r="B49" s="2" t="s">
        <v>1</v>
      </c>
      <c r="C49" s="2">
        <v>8</v>
      </c>
      <c r="D49" s="7">
        <v>14444</v>
      </c>
      <c r="E49" s="2">
        <v>1</v>
      </c>
      <c r="F49" s="7">
        <v>751</v>
      </c>
      <c r="G49" s="2">
        <v>0</v>
      </c>
      <c r="H49" s="7">
        <v>0</v>
      </c>
      <c r="I49" s="2">
        <v>18</v>
      </c>
      <c r="J49" s="7">
        <v>4528</v>
      </c>
      <c r="K49" s="2">
        <v>66</v>
      </c>
      <c r="L49" s="7">
        <v>5837</v>
      </c>
      <c r="O49" s="31" t="s">
        <v>56</v>
      </c>
      <c r="P49" s="2">
        <v>2</v>
      </c>
      <c r="Q49" s="2">
        <v>1</v>
      </c>
      <c r="R49" s="2">
        <v>1</v>
      </c>
      <c r="S49" s="2">
        <f t="shared" si="10"/>
        <v>-1</v>
      </c>
      <c r="T49" s="32" t="s">
        <v>5</v>
      </c>
      <c r="V49" s="31" t="s">
        <v>56</v>
      </c>
      <c r="W49" s="7">
        <v>2950</v>
      </c>
      <c r="X49" s="7">
        <v>1797</v>
      </c>
      <c r="Y49" s="7">
        <v>2532</v>
      </c>
      <c r="Z49" s="8">
        <f t="shared" si="9"/>
        <v>-418</v>
      </c>
      <c r="AA49" s="32" t="s">
        <v>5</v>
      </c>
      <c r="AD49" s="31" t="s">
        <v>56</v>
      </c>
      <c r="AE49" s="2">
        <v>2</v>
      </c>
      <c r="AF49" s="2">
        <v>1</v>
      </c>
      <c r="AG49" s="2">
        <v>1</v>
      </c>
      <c r="AH49" s="2">
        <f t="shared" si="2"/>
        <v>-1</v>
      </c>
      <c r="AI49" s="7">
        <v>2950</v>
      </c>
      <c r="AJ49" s="7">
        <v>1797</v>
      </c>
      <c r="AK49" s="7">
        <v>2532</v>
      </c>
      <c r="AL49" s="8">
        <f t="shared" si="1"/>
        <v>-418</v>
      </c>
      <c r="AM49" s="32" t="s">
        <v>5</v>
      </c>
    </row>
    <row r="50" spans="2:39" x14ac:dyDescent="0.25">
      <c r="B50" s="2" t="s">
        <v>2</v>
      </c>
      <c r="C50" s="2">
        <f t="shared" ref="C50:L50" si="12">C49-C47</f>
        <v>-5</v>
      </c>
      <c r="D50" s="8">
        <f t="shared" si="12"/>
        <v>-2126</v>
      </c>
      <c r="E50" s="2">
        <f t="shared" si="12"/>
        <v>-4</v>
      </c>
      <c r="F50" s="8">
        <f>F49-F47</f>
        <v>-1669</v>
      </c>
      <c r="G50" s="2">
        <f t="shared" si="12"/>
        <v>0</v>
      </c>
      <c r="H50" s="8">
        <f t="shared" si="12"/>
        <v>0</v>
      </c>
      <c r="I50" s="2">
        <f t="shared" si="12"/>
        <v>10</v>
      </c>
      <c r="J50" s="8">
        <f t="shared" si="12"/>
        <v>2167</v>
      </c>
      <c r="K50" s="2">
        <f t="shared" si="12"/>
        <v>29</v>
      </c>
      <c r="L50" s="8">
        <f t="shared" si="12"/>
        <v>1249</v>
      </c>
      <c r="O50" s="31" t="s">
        <v>56</v>
      </c>
      <c r="P50" s="2">
        <v>0</v>
      </c>
      <c r="Q50" s="2">
        <v>0</v>
      </c>
      <c r="R50" s="2">
        <v>0</v>
      </c>
      <c r="S50" s="2">
        <f t="shared" si="10"/>
        <v>0</v>
      </c>
      <c r="T50" s="32" t="s">
        <v>6</v>
      </c>
      <c r="V50" s="31" t="s">
        <v>56</v>
      </c>
      <c r="W50" s="7">
        <v>0</v>
      </c>
      <c r="X50" s="7">
        <v>0</v>
      </c>
      <c r="Y50" s="7">
        <v>0</v>
      </c>
      <c r="Z50" s="8">
        <f t="shared" si="9"/>
        <v>0</v>
      </c>
      <c r="AA50" s="32" t="s">
        <v>6</v>
      </c>
      <c r="AD50" s="31" t="s">
        <v>56</v>
      </c>
      <c r="AE50" s="2">
        <v>0</v>
      </c>
      <c r="AF50" s="2">
        <v>0</v>
      </c>
      <c r="AG50" s="2">
        <v>0</v>
      </c>
      <c r="AH50" s="2">
        <f t="shared" si="2"/>
        <v>0</v>
      </c>
      <c r="AI50" s="7">
        <v>0</v>
      </c>
      <c r="AJ50" s="7">
        <v>0</v>
      </c>
      <c r="AK50" s="7">
        <v>0</v>
      </c>
      <c r="AL50" s="8">
        <f t="shared" si="1"/>
        <v>0</v>
      </c>
      <c r="AM50" s="32" t="s">
        <v>6</v>
      </c>
    </row>
    <row r="51" spans="2:39" x14ac:dyDescent="0.25">
      <c r="O51" s="31" t="s">
        <v>56</v>
      </c>
      <c r="P51" s="2">
        <v>0</v>
      </c>
      <c r="Q51" s="2">
        <v>0</v>
      </c>
      <c r="R51" s="2">
        <v>0</v>
      </c>
      <c r="S51" s="2">
        <f t="shared" si="10"/>
        <v>0</v>
      </c>
      <c r="T51" s="32" t="s">
        <v>7</v>
      </c>
      <c r="V51" s="31" t="s">
        <v>56</v>
      </c>
      <c r="W51" s="7">
        <v>0</v>
      </c>
      <c r="X51" s="7">
        <v>0</v>
      </c>
      <c r="Y51" s="7">
        <v>0</v>
      </c>
      <c r="Z51" s="8">
        <f t="shared" si="9"/>
        <v>0</v>
      </c>
      <c r="AA51" s="32" t="s">
        <v>7</v>
      </c>
      <c r="AD51" s="31" t="s">
        <v>56</v>
      </c>
      <c r="AE51" s="2">
        <v>0</v>
      </c>
      <c r="AF51" s="2">
        <v>0</v>
      </c>
      <c r="AG51" s="2">
        <v>0</v>
      </c>
      <c r="AH51" s="2">
        <f t="shared" si="2"/>
        <v>0</v>
      </c>
      <c r="AI51" s="7">
        <v>0</v>
      </c>
      <c r="AJ51" s="7">
        <v>0</v>
      </c>
      <c r="AK51" s="7">
        <v>0</v>
      </c>
      <c r="AL51" s="8">
        <f t="shared" si="1"/>
        <v>0</v>
      </c>
      <c r="AM51" s="32" t="s">
        <v>7</v>
      </c>
    </row>
    <row r="52" spans="2:39" x14ac:dyDescent="0.25">
      <c r="B52" s="2" t="s">
        <v>0</v>
      </c>
      <c r="C52" s="51" t="s">
        <v>5</v>
      </c>
      <c r="D52" s="51"/>
      <c r="E52" s="51" t="s">
        <v>6</v>
      </c>
      <c r="F52" s="51"/>
      <c r="G52" s="51" t="s">
        <v>7</v>
      </c>
      <c r="H52" s="51"/>
      <c r="I52" s="51" t="s">
        <v>8</v>
      </c>
      <c r="J52" s="51"/>
      <c r="K52" s="51" t="s">
        <v>9</v>
      </c>
      <c r="L52" s="51"/>
      <c r="O52" s="31" t="s">
        <v>56</v>
      </c>
      <c r="P52" s="2">
        <v>3</v>
      </c>
      <c r="Q52" s="2">
        <v>0</v>
      </c>
      <c r="R52" s="2">
        <v>0</v>
      </c>
      <c r="S52" s="2">
        <f t="shared" si="10"/>
        <v>-3</v>
      </c>
      <c r="T52" s="32" t="s">
        <v>8</v>
      </c>
      <c r="V52" s="31" t="s">
        <v>56</v>
      </c>
      <c r="W52" s="7">
        <v>1490</v>
      </c>
      <c r="X52" s="7">
        <v>0</v>
      </c>
      <c r="Y52" s="7">
        <v>0</v>
      </c>
      <c r="Z52" s="8">
        <f t="shared" si="9"/>
        <v>-1490</v>
      </c>
      <c r="AA52" s="32" t="s">
        <v>8</v>
      </c>
      <c r="AD52" s="31" t="s">
        <v>56</v>
      </c>
      <c r="AE52" s="2">
        <v>3</v>
      </c>
      <c r="AF52" s="2">
        <v>0</v>
      </c>
      <c r="AG52" s="2">
        <v>0</v>
      </c>
      <c r="AH52" s="2">
        <f t="shared" si="2"/>
        <v>-3</v>
      </c>
      <c r="AI52" s="7">
        <v>1490</v>
      </c>
      <c r="AJ52" s="7">
        <v>0</v>
      </c>
      <c r="AK52" s="7">
        <v>0</v>
      </c>
      <c r="AL52" s="8">
        <f t="shared" si="1"/>
        <v>-1490</v>
      </c>
      <c r="AM52" s="32" t="s">
        <v>8</v>
      </c>
    </row>
    <row r="53" spans="2:39" x14ac:dyDescent="0.25">
      <c r="B53" s="4" t="s">
        <v>54</v>
      </c>
      <c r="C53" s="2" t="s">
        <v>3</v>
      </c>
      <c r="D53" s="5" t="s">
        <v>4</v>
      </c>
      <c r="E53" s="2" t="s">
        <v>3</v>
      </c>
      <c r="F53" s="2" t="s">
        <v>4</v>
      </c>
      <c r="G53" s="2" t="s">
        <v>3</v>
      </c>
      <c r="H53" s="2" t="s">
        <v>4</v>
      </c>
      <c r="I53" s="2" t="s">
        <v>3</v>
      </c>
      <c r="J53" s="2" t="s">
        <v>4</v>
      </c>
      <c r="K53" s="2" t="s">
        <v>3</v>
      </c>
      <c r="L53" s="2" t="s">
        <v>4</v>
      </c>
      <c r="O53" s="37" t="s">
        <v>56</v>
      </c>
      <c r="P53" s="38">
        <v>15</v>
      </c>
      <c r="Q53" s="38">
        <v>10</v>
      </c>
      <c r="R53" s="38">
        <v>14</v>
      </c>
      <c r="S53" s="38">
        <f t="shared" si="10"/>
        <v>-1</v>
      </c>
      <c r="T53" s="39" t="s">
        <v>9</v>
      </c>
      <c r="V53" s="37" t="s">
        <v>56</v>
      </c>
      <c r="W53" s="40">
        <v>1111</v>
      </c>
      <c r="X53" s="40">
        <v>1350</v>
      </c>
      <c r="Y53" s="40">
        <v>1902</v>
      </c>
      <c r="Z53" s="41">
        <f t="shared" si="9"/>
        <v>791</v>
      </c>
      <c r="AA53" s="39" t="s">
        <v>9</v>
      </c>
      <c r="AD53" s="37" t="s">
        <v>56</v>
      </c>
      <c r="AE53" s="38">
        <v>15</v>
      </c>
      <c r="AF53" s="38">
        <v>10</v>
      </c>
      <c r="AG53" s="38">
        <v>14</v>
      </c>
      <c r="AH53" s="38">
        <f t="shared" si="2"/>
        <v>-1</v>
      </c>
      <c r="AI53" s="40">
        <v>1111</v>
      </c>
      <c r="AJ53" s="40">
        <v>1350</v>
      </c>
      <c r="AK53" s="40">
        <v>1902</v>
      </c>
      <c r="AL53" s="41">
        <f t="shared" si="1"/>
        <v>791</v>
      </c>
      <c r="AM53" s="39" t="s">
        <v>9</v>
      </c>
    </row>
    <row r="54" spans="2:39" x14ac:dyDescent="0.25">
      <c r="B54" s="3">
        <v>44927</v>
      </c>
      <c r="C54" s="2">
        <v>2</v>
      </c>
      <c r="D54" s="7">
        <v>3081</v>
      </c>
      <c r="E54" s="2">
        <v>1</v>
      </c>
      <c r="F54" s="7">
        <v>447</v>
      </c>
      <c r="G54" s="2">
        <v>0</v>
      </c>
      <c r="H54" s="7">
        <v>0</v>
      </c>
      <c r="I54" s="2">
        <v>3</v>
      </c>
      <c r="J54" s="7">
        <v>984</v>
      </c>
      <c r="K54" s="2">
        <v>46</v>
      </c>
      <c r="L54" s="7">
        <v>5674</v>
      </c>
    </row>
    <row r="55" spans="2:39" x14ac:dyDescent="0.25">
      <c r="B55" s="3">
        <v>45292</v>
      </c>
      <c r="C55" s="2">
        <v>4</v>
      </c>
      <c r="D55" s="7">
        <v>7763</v>
      </c>
      <c r="E55" s="2">
        <v>0</v>
      </c>
      <c r="F55" s="7">
        <v>0</v>
      </c>
      <c r="G55" s="2">
        <v>0</v>
      </c>
      <c r="H55" s="7">
        <v>0</v>
      </c>
      <c r="I55" s="2">
        <v>0</v>
      </c>
      <c r="J55" s="7">
        <v>0</v>
      </c>
      <c r="K55" s="2">
        <v>31</v>
      </c>
      <c r="L55" s="7">
        <v>2262</v>
      </c>
    </row>
    <row r="56" spans="2:39" x14ac:dyDescent="0.25">
      <c r="B56" s="2" t="s">
        <v>1</v>
      </c>
      <c r="C56" s="2">
        <v>6</v>
      </c>
      <c r="D56" s="7">
        <v>10980</v>
      </c>
      <c r="E56" s="2">
        <v>0</v>
      </c>
      <c r="F56" s="7">
        <v>0</v>
      </c>
      <c r="G56" s="2">
        <v>0</v>
      </c>
      <c r="H56" s="7">
        <v>0</v>
      </c>
      <c r="I56" s="2">
        <v>0</v>
      </c>
      <c r="J56" s="7">
        <v>0</v>
      </c>
      <c r="K56" s="2">
        <v>44</v>
      </c>
      <c r="L56" s="7">
        <v>3544</v>
      </c>
      <c r="R56" t="s">
        <v>22</v>
      </c>
    </row>
    <row r="57" spans="2:39" x14ac:dyDescent="0.25">
      <c r="B57" s="2" t="s">
        <v>2</v>
      </c>
      <c r="C57" s="2">
        <f t="shared" ref="C57:L57" si="13">C56-C54</f>
        <v>4</v>
      </c>
      <c r="D57" s="8">
        <f t="shared" si="13"/>
        <v>7899</v>
      </c>
      <c r="E57" s="2">
        <f t="shared" si="13"/>
        <v>-1</v>
      </c>
      <c r="F57" s="8">
        <f>F56-F54</f>
        <v>-447</v>
      </c>
      <c r="G57" s="2">
        <f t="shared" si="13"/>
        <v>0</v>
      </c>
      <c r="H57" s="8">
        <f t="shared" si="13"/>
        <v>0</v>
      </c>
      <c r="I57" s="2">
        <f t="shared" si="13"/>
        <v>-3</v>
      </c>
      <c r="J57" s="8">
        <f t="shared" si="13"/>
        <v>-984</v>
      </c>
      <c r="K57" s="2">
        <f t="shared" si="13"/>
        <v>-2</v>
      </c>
      <c r="L57" s="8">
        <f t="shared" si="13"/>
        <v>-2130</v>
      </c>
    </row>
    <row r="59" spans="2:39" x14ac:dyDescent="0.25">
      <c r="B59" s="2" t="s">
        <v>0</v>
      </c>
      <c r="C59" s="51" t="s">
        <v>5</v>
      </c>
      <c r="D59" s="51"/>
      <c r="E59" s="51" t="s">
        <v>6</v>
      </c>
      <c r="F59" s="51"/>
      <c r="G59" s="51" t="s">
        <v>7</v>
      </c>
      <c r="H59" s="51"/>
      <c r="I59" s="51" t="s">
        <v>8</v>
      </c>
      <c r="J59" s="51"/>
      <c r="K59" s="51" t="s">
        <v>9</v>
      </c>
      <c r="L59" s="51"/>
    </row>
    <row r="60" spans="2:39" x14ac:dyDescent="0.25">
      <c r="B60" s="4" t="s">
        <v>55</v>
      </c>
      <c r="C60" s="2" t="s">
        <v>3</v>
      </c>
      <c r="D60" s="5" t="s">
        <v>4</v>
      </c>
      <c r="E60" s="2" t="s">
        <v>3</v>
      </c>
      <c r="F60" s="2" t="s">
        <v>4</v>
      </c>
      <c r="G60" s="2" t="s">
        <v>3</v>
      </c>
      <c r="H60" s="2" t="s">
        <v>4</v>
      </c>
      <c r="I60" s="2" t="s">
        <v>3</v>
      </c>
      <c r="J60" s="2" t="s">
        <v>4</v>
      </c>
      <c r="K60" s="2" t="s">
        <v>3</v>
      </c>
      <c r="L60" s="2" t="s">
        <v>4</v>
      </c>
    </row>
    <row r="61" spans="2:39" x14ac:dyDescent="0.25">
      <c r="B61" s="3">
        <v>44927</v>
      </c>
      <c r="C61" s="2">
        <v>0</v>
      </c>
      <c r="D61" s="7">
        <v>0</v>
      </c>
      <c r="E61" s="2">
        <v>0</v>
      </c>
      <c r="F61" s="7">
        <v>0</v>
      </c>
      <c r="G61" s="2">
        <v>0</v>
      </c>
      <c r="H61" s="7">
        <v>0</v>
      </c>
      <c r="I61" s="2">
        <v>0</v>
      </c>
      <c r="J61" s="7">
        <v>0</v>
      </c>
      <c r="K61" s="7">
        <v>0</v>
      </c>
      <c r="L61" s="7">
        <v>0</v>
      </c>
    </row>
    <row r="62" spans="2:39" x14ac:dyDescent="0.25">
      <c r="B62" s="3">
        <v>45292</v>
      </c>
      <c r="C62" s="2">
        <v>0</v>
      </c>
      <c r="D62" s="7">
        <v>0</v>
      </c>
      <c r="E62" s="2">
        <v>0</v>
      </c>
      <c r="F62" s="7">
        <v>0</v>
      </c>
      <c r="G62" s="2">
        <v>0</v>
      </c>
      <c r="H62" s="7">
        <v>0</v>
      </c>
      <c r="I62" s="2">
        <v>1</v>
      </c>
      <c r="J62" s="7">
        <v>583</v>
      </c>
      <c r="K62" s="2">
        <v>27</v>
      </c>
      <c r="L62" s="7">
        <v>2652</v>
      </c>
    </row>
    <row r="63" spans="2:39" x14ac:dyDescent="0.25">
      <c r="B63" s="2" t="s">
        <v>1</v>
      </c>
      <c r="C63" s="2">
        <v>0</v>
      </c>
      <c r="D63" s="7">
        <v>0</v>
      </c>
      <c r="E63" s="2">
        <v>0</v>
      </c>
      <c r="F63" s="7">
        <v>0</v>
      </c>
      <c r="G63" s="2">
        <v>0</v>
      </c>
      <c r="H63" s="7">
        <v>0</v>
      </c>
      <c r="I63" s="2">
        <v>1</v>
      </c>
      <c r="J63" s="7">
        <v>822</v>
      </c>
      <c r="K63" s="2">
        <v>38</v>
      </c>
      <c r="L63" s="7">
        <v>3737</v>
      </c>
    </row>
    <row r="64" spans="2:39" x14ac:dyDescent="0.25">
      <c r="B64" s="2" t="s">
        <v>2</v>
      </c>
      <c r="C64" s="2">
        <f t="shared" ref="C64:L64" si="14">C63-C61</f>
        <v>0</v>
      </c>
      <c r="D64" s="8">
        <f t="shared" si="14"/>
        <v>0</v>
      </c>
      <c r="E64" s="2">
        <f t="shared" si="14"/>
        <v>0</v>
      </c>
      <c r="F64" s="8">
        <f>F63-F61</f>
        <v>0</v>
      </c>
      <c r="G64" s="2">
        <f t="shared" si="14"/>
        <v>0</v>
      </c>
      <c r="H64" s="8">
        <f t="shared" si="14"/>
        <v>0</v>
      </c>
      <c r="I64" s="2">
        <f t="shared" si="14"/>
        <v>1</v>
      </c>
      <c r="J64" s="8">
        <f t="shared" si="14"/>
        <v>822</v>
      </c>
      <c r="K64" s="2">
        <f t="shared" si="14"/>
        <v>38</v>
      </c>
      <c r="L64" s="8">
        <f t="shared" si="14"/>
        <v>3737</v>
      </c>
    </row>
    <row r="66" spans="2:12" x14ac:dyDescent="0.25">
      <c r="B66" s="2" t="s">
        <v>0</v>
      </c>
      <c r="C66" s="51" t="s">
        <v>5</v>
      </c>
      <c r="D66" s="51"/>
      <c r="E66" s="51" t="s">
        <v>6</v>
      </c>
      <c r="F66" s="51"/>
      <c r="G66" s="51" t="s">
        <v>7</v>
      </c>
      <c r="H66" s="51"/>
      <c r="I66" s="51" t="s">
        <v>8</v>
      </c>
      <c r="J66" s="51"/>
      <c r="K66" s="51" t="s">
        <v>9</v>
      </c>
      <c r="L66" s="51"/>
    </row>
    <row r="67" spans="2:12" x14ac:dyDescent="0.25">
      <c r="B67" s="4" t="s">
        <v>56</v>
      </c>
      <c r="C67" s="2" t="s">
        <v>3</v>
      </c>
      <c r="D67" s="5" t="s">
        <v>4</v>
      </c>
      <c r="E67" s="2" t="s">
        <v>3</v>
      </c>
      <c r="F67" s="2" t="s">
        <v>4</v>
      </c>
      <c r="G67" s="2" t="s">
        <v>3</v>
      </c>
      <c r="H67" s="2" t="s">
        <v>4</v>
      </c>
      <c r="I67" s="2" t="s">
        <v>3</v>
      </c>
      <c r="J67" s="2" t="s">
        <v>4</v>
      </c>
      <c r="K67" s="2" t="s">
        <v>3</v>
      </c>
      <c r="L67" s="2" t="s">
        <v>4</v>
      </c>
    </row>
    <row r="68" spans="2:12" x14ac:dyDescent="0.25">
      <c r="B68" s="3">
        <v>44927</v>
      </c>
      <c r="C68" s="2">
        <v>2</v>
      </c>
      <c r="D68" s="7">
        <v>2950</v>
      </c>
      <c r="E68" s="2">
        <v>0</v>
      </c>
      <c r="F68" s="7">
        <v>0</v>
      </c>
      <c r="G68" s="2">
        <v>0</v>
      </c>
      <c r="H68" s="7">
        <v>0</v>
      </c>
      <c r="I68" s="2">
        <v>3</v>
      </c>
      <c r="J68" s="7">
        <v>1490</v>
      </c>
      <c r="K68" s="2">
        <v>15</v>
      </c>
      <c r="L68" s="7">
        <v>1111</v>
      </c>
    </row>
    <row r="69" spans="2:12" x14ac:dyDescent="0.25">
      <c r="B69" s="3">
        <v>45292</v>
      </c>
      <c r="C69" s="2">
        <v>1</v>
      </c>
      <c r="D69" s="7">
        <v>1797</v>
      </c>
      <c r="E69" s="2">
        <v>0</v>
      </c>
      <c r="F69" s="7">
        <v>0</v>
      </c>
      <c r="G69" s="2">
        <v>0</v>
      </c>
      <c r="H69" s="7">
        <v>0</v>
      </c>
      <c r="I69" s="2">
        <v>0</v>
      </c>
      <c r="J69" s="7">
        <v>0</v>
      </c>
      <c r="K69" s="2">
        <v>10</v>
      </c>
      <c r="L69" s="7">
        <v>1350</v>
      </c>
    </row>
    <row r="70" spans="2:12" x14ac:dyDescent="0.25">
      <c r="B70" s="2" t="s">
        <v>1</v>
      </c>
      <c r="C70" s="2">
        <v>1</v>
      </c>
      <c r="D70" s="7">
        <v>2532</v>
      </c>
      <c r="E70" s="2">
        <v>0</v>
      </c>
      <c r="F70" s="7">
        <v>0</v>
      </c>
      <c r="G70" s="2">
        <v>0</v>
      </c>
      <c r="H70" s="7">
        <v>0</v>
      </c>
      <c r="I70" s="2">
        <v>0</v>
      </c>
      <c r="J70" s="7">
        <v>0</v>
      </c>
      <c r="K70" s="2">
        <v>14</v>
      </c>
      <c r="L70" s="7">
        <v>1902</v>
      </c>
    </row>
    <row r="71" spans="2:12" x14ac:dyDescent="0.25">
      <c r="B71" s="2" t="s">
        <v>2</v>
      </c>
      <c r="C71" s="2">
        <f t="shared" ref="C71:L71" si="15">C70-C68</f>
        <v>-1</v>
      </c>
      <c r="D71" s="8">
        <f t="shared" si="15"/>
        <v>-418</v>
      </c>
      <c r="E71" s="2">
        <f t="shared" si="15"/>
        <v>0</v>
      </c>
      <c r="F71" s="8">
        <f>F70-F68</f>
        <v>0</v>
      </c>
      <c r="G71" s="2">
        <f t="shared" si="15"/>
        <v>0</v>
      </c>
      <c r="H71" s="8">
        <f t="shared" si="15"/>
        <v>0</v>
      </c>
      <c r="I71" s="2">
        <f t="shared" si="15"/>
        <v>-3</v>
      </c>
      <c r="J71" s="8">
        <f t="shared" si="15"/>
        <v>-1490</v>
      </c>
      <c r="K71" s="2">
        <f t="shared" si="15"/>
        <v>-1</v>
      </c>
      <c r="L71" s="8">
        <f t="shared" si="15"/>
        <v>791</v>
      </c>
    </row>
  </sheetData>
  <mergeCells count="50">
    <mergeCell ref="C59:D59"/>
    <mergeCell ref="E59:F59"/>
    <mergeCell ref="G59:H59"/>
    <mergeCell ref="I59:J59"/>
    <mergeCell ref="K59:L59"/>
    <mergeCell ref="C66:D66"/>
    <mergeCell ref="E66:F66"/>
    <mergeCell ref="G66:H66"/>
    <mergeCell ref="I66:J66"/>
    <mergeCell ref="K66:L66"/>
    <mergeCell ref="C45:D45"/>
    <mergeCell ref="E45:F45"/>
    <mergeCell ref="G45:H45"/>
    <mergeCell ref="I45:J45"/>
    <mergeCell ref="K45:L45"/>
    <mergeCell ref="C52:D52"/>
    <mergeCell ref="E52:F52"/>
    <mergeCell ref="G52:H52"/>
    <mergeCell ref="I52:J52"/>
    <mergeCell ref="K52:L52"/>
    <mergeCell ref="C31:D31"/>
    <mergeCell ref="E31:F31"/>
    <mergeCell ref="G31:H31"/>
    <mergeCell ref="I31:J31"/>
    <mergeCell ref="K31:L31"/>
    <mergeCell ref="C38:D38"/>
    <mergeCell ref="E38:F38"/>
    <mergeCell ref="G38:H38"/>
    <mergeCell ref="I38:J38"/>
    <mergeCell ref="K38:L38"/>
    <mergeCell ref="C17:D17"/>
    <mergeCell ref="E17:F17"/>
    <mergeCell ref="G17:H17"/>
    <mergeCell ref="I17:J17"/>
    <mergeCell ref="K17:L17"/>
    <mergeCell ref="C24:D24"/>
    <mergeCell ref="E24:F24"/>
    <mergeCell ref="G24:H24"/>
    <mergeCell ref="I24:J24"/>
    <mergeCell ref="K24:L24"/>
    <mergeCell ref="C10:D10"/>
    <mergeCell ref="E10:F10"/>
    <mergeCell ref="G10:H10"/>
    <mergeCell ref="I10:J10"/>
    <mergeCell ref="K10:L10"/>
    <mergeCell ref="C3:D3"/>
    <mergeCell ref="E3:F3"/>
    <mergeCell ref="G3:H3"/>
    <mergeCell ref="I3:J3"/>
    <mergeCell ref="K3:L3"/>
  </mergeCells>
  <pageMargins left="0.7" right="0.7" top="0.75" bottom="0.75" header="0.3" footer="0.3"/>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5B309-2107-472B-A7EF-E7573463BFF6}">
  <dimension ref="A1:M131"/>
  <sheetViews>
    <sheetView zoomScale="106" zoomScaleNormal="106" workbookViewId="0">
      <selection activeCell="L32" sqref="L32"/>
    </sheetView>
  </sheetViews>
  <sheetFormatPr defaultRowHeight="15" x14ac:dyDescent="0.25"/>
  <cols>
    <col min="1" max="1" width="13.28515625" bestFit="1" customWidth="1"/>
    <col min="2" max="2" width="16.42578125" bestFit="1" customWidth="1"/>
    <col min="3" max="3" width="11.85546875" bestFit="1" customWidth="1"/>
    <col min="4" max="4" width="7.42578125" bestFit="1" customWidth="1"/>
    <col min="5" max="5" width="6.28515625" bestFit="1" customWidth="1"/>
    <col min="6" max="6" width="12.42578125" bestFit="1" customWidth="1"/>
    <col min="7" max="7" width="15.42578125" bestFit="1" customWidth="1"/>
    <col min="8" max="8" width="13.7109375" bestFit="1" customWidth="1"/>
    <col min="9" max="9" width="16.7109375" bestFit="1" customWidth="1"/>
    <col min="10" max="11" width="6.28515625" bestFit="1" customWidth="1"/>
    <col min="12" max="13" width="13.28515625" bestFit="1" customWidth="1"/>
    <col min="15" max="15" width="13.140625" bestFit="1" customWidth="1"/>
    <col min="16" max="16" width="12.5703125" bestFit="1" customWidth="1"/>
    <col min="17" max="17" width="10.5703125" bestFit="1" customWidth="1"/>
  </cols>
  <sheetData>
    <row r="1" spans="1:13" x14ac:dyDescent="0.25">
      <c r="A1" s="42" t="s">
        <v>11</v>
      </c>
      <c r="B1" s="43">
        <v>44927</v>
      </c>
      <c r="C1" s="43" t="s">
        <v>1</v>
      </c>
      <c r="D1" s="42" t="s">
        <v>26</v>
      </c>
      <c r="E1" s="42" t="s">
        <v>27</v>
      </c>
      <c r="F1" s="42" t="s">
        <v>28</v>
      </c>
      <c r="G1" s="42" t="s">
        <v>29</v>
      </c>
      <c r="H1" s="42" t="s">
        <v>30</v>
      </c>
      <c r="I1" s="42" t="s">
        <v>31</v>
      </c>
    </row>
    <row r="2" spans="1:13" x14ac:dyDescent="0.25">
      <c r="A2" t="s">
        <v>5</v>
      </c>
      <c r="B2">
        <f>VLOOKUP(A2,'Normalized Data'!$AO$4:$AR$8,2,0)</f>
        <v>4</v>
      </c>
      <c r="C2">
        <f>VLOOKUP(A2,'Normalized Data'!$AO$4:$AR$8,4,0)</f>
        <v>10</v>
      </c>
      <c r="D2">
        <f>MAX(B2:C2)</f>
        <v>10</v>
      </c>
      <c r="E2">
        <f>MAX(B2:C2)</f>
        <v>10</v>
      </c>
      <c r="F2">
        <f>IF(C2&gt;B2,C2-B2,NA())</f>
        <v>6</v>
      </c>
      <c r="G2" t="e">
        <f>IF(C2&lt;B2,B2-C2,NA())</f>
        <v>#N/A</v>
      </c>
      <c r="H2" s="44" t="str">
        <f t="shared" ref="H2:H3" si="0">IF(ISERROR(F2),"","+"&amp;TEXT((IF(B2&lt;=0,(F2/100),F2/B2)),"0%"))</f>
        <v>+150%</v>
      </c>
      <c r="I2" s="45" t="str">
        <f>IF(ISERROR(G2),"","-"&amp;TEXT(G2/B2,"0%"))</f>
        <v/>
      </c>
    </row>
    <row r="3" spans="1:13" x14ac:dyDescent="0.25">
      <c r="A3" t="s">
        <v>6</v>
      </c>
      <c r="B3">
        <f>VLOOKUP(A3,'Normalized Data'!$AO$4:$AR$8,2,0)</f>
        <v>8</v>
      </c>
      <c r="C3">
        <f>VLOOKUP(A3,'Normalized Data'!$AO$4:$AR$8,4,0)</f>
        <v>3</v>
      </c>
      <c r="D3">
        <f t="shared" ref="D3:D6" si="1">MAX(B3:C3)</f>
        <v>8</v>
      </c>
      <c r="E3">
        <f t="shared" ref="E3:E6" si="2">MAX(B3:C3)</f>
        <v>8</v>
      </c>
      <c r="F3" t="e">
        <f t="shared" ref="F3:F6" si="3">IF(C3&gt;B3,C3-B3,NA())</f>
        <v>#N/A</v>
      </c>
      <c r="G3">
        <f t="shared" ref="G3:G6" si="4">IF(C3&lt;B3,B3-C3,NA())</f>
        <v>5</v>
      </c>
      <c r="H3" s="44" t="str">
        <f t="shared" si="0"/>
        <v/>
      </c>
      <c r="I3" s="45" t="str">
        <f t="shared" ref="I3:I6" si="5">IF(ISERROR(G3),"","-"&amp;TEXT(G3/B3,"0%"))</f>
        <v>-63%</v>
      </c>
    </row>
    <row r="4" spans="1:13" x14ac:dyDescent="0.25">
      <c r="A4" t="s">
        <v>7</v>
      </c>
      <c r="B4" t="e">
        <f>VLOOKUP(A4,'Normalized Data'!$AO$4:$AR$8,2,0)</f>
        <v>#N/A</v>
      </c>
      <c r="C4" t="e">
        <f>VLOOKUP(A4,'Normalized Data'!$AO$4:$AR$8,4,0)</f>
        <v>#N/A</v>
      </c>
      <c r="D4" t="e">
        <f t="shared" si="1"/>
        <v>#N/A</v>
      </c>
      <c r="E4" t="e">
        <f t="shared" si="2"/>
        <v>#N/A</v>
      </c>
      <c r="F4" t="e">
        <f t="shared" si="3"/>
        <v>#N/A</v>
      </c>
      <c r="G4" t="e">
        <f t="shared" si="4"/>
        <v>#N/A</v>
      </c>
      <c r="H4" s="44" t="str">
        <f>IF(ISERROR(F4),"","+"&amp;TEXT((IF(B4&lt;=0,(F4/100),F4/B4)),"0%"))</f>
        <v/>
      </c>
      <c r="I4" s="45" t="str">
        <f t="shared" si="5"/>
        <v/>
      </c>
    </row>
    <row r="5" spans="1:13" x14ac:dyDescent="0.25">
      <c r="A5" t="s">
        <v>8</v>
      </c>
      <c r="B5" t="e">
        <f>VLOOKUP(A5,'Normalized Data'!$AO$4:$AR$8,2,0)</f>
        <v>#N/A</v>
      </c>
      <c r="C5" t="e">
        <f>VLOOKUP(A5,'Normalized Data'!$AO$4:$AR$8,4,0)</f>
        <v>#N/A</v>
      </c>
      <c r="D5" t="e">
        <f t="shared" si="1"/>
        <v>#N/A</v>
      </c>
      <c r="E5" t="e">
        <f t="shared" si="2"/>
        <v>#N/A</v>
      </c>
      <c r="F5" t="e">
        <f t="shared" si="3"/>
        <v>#N/A</v>
      </c>
      <c r="G5" t="e">
        <f t="shared" si="4"/>
        <v>#N/A</v>
      </c>
      <c r="H5" s="44" t="str">
        <f t="shared" ref="H5:H6" si="6">IF(ISERROR(F5),"","+"&amp;TEXT((IF(B5&lt;=0,(F5/100),F5/B5)),"0%"))</f>
        <v/>
      </c>
      <c r="I5" s="45" t="str">
        <f t="shared" si="5"/>
        <v/>
      </c>
    </row>
    <row r="6" spans="1:13" x14ac:dyDescent="0.25">
      <c r="A6" t="s">
        <v>9</v>
      </c>
      <c r="B6">
        <f>VLOOKUP(A6,'Normalized Data'!$AO$4:$AR$8,2,0)</f>
        <v>64</v>
      </c>
      <c r="C6">
        <f>VLOOKUP(A6,'Normalized Data'!$AO$4:$AR$8,4,0)</f>
        <v>69</v>
      </c>
      <c r="D6">
        <f t="shared" si="1"/>
        <v>69</v>
      </c>
      <c r="E6">
        <f t="shared" si="2"/>
        <v>69</v>
      </c>
      <c r="F6">
        <f t="shared" si="3"/>
        <v>5</v>
      </c>
      <c r="G6" t="e">
        <f t="shared" si="4"/>
        <v>#N/A</v>
      </c>
      <c r="H6" s="44" t="str">
        <f t="shared" si="6"/>
        <v>+8%</v>
      </c>
      <c r="I6" s="45" t="str">
        <f t="shared" si="5"/>
        <v/>
      </c>
    </row>
    <row r="10" spans="1:13" x14ac:dyDescent="0.25">
      <c r="A10" t="s">
        <v>12</v>
      </c>
      <c r="B10" t="s">
        <v>25</v>
      </c>
      <c r="L10" s="46" t="s">
        <v>11</v>
      </c>
      <c r="M10" s="46" t="s">
        <v>45</v>
      </c>
    </row>
    <row r="11" spans="1:13" x14ac:dyDescent="0.25">
      <c r="A11" s="11" t="s">
        <v>9</v>
      </c>
      <c r="B11">
        <v>1044</v>
      </c>
      <c r="L11" t="str">
        <f>A11</f>
        <v>Apple MM</v>
      </c>
      <c r="M11">
        <f>B11</f>
        <v>1044</v>
      </c>
    </row>
    <row r="12" spans="1:13" x14ac:dyDescent="0.25">
      <c r="A12" s="11" t="s">
        <v>6</v>
      </c>
      <c r="B12">
        <v>140</v>
      </c>
      <c r="L12" t="str">
        <f t="shared" ref="L12:M16" si="7">A12</f>
        <v>iPad</v>
      </c>
      <c r="M12">
        <f t="shared" si="7"/>
        <v>140</v>
      </c>
    </row>
    <row r="13" spans="1:13" x14ac:dyDescent="0.25">
      <c r="A13" s="11" t="s">
        <v>5</v>
      </c>
      <c r="B13">
        <v>294</v>
      </c>
      <c r="L13" t="str">
        <f t="shared" si="7"/>
        <v>iPhone</v>
      </c>
      <c r="M13">
        <f t="shared" si="7"/>
        <v>294</v>
      </c>
    </row>
    <row r="14" spans="1:13" x14ac:dyDescent="0.25">
      <c r="A14" s="11" t="s">
        <v>7</v>
      </c>
      <c r="B14">
        <v>60</v>
      </c>
      <c r="L14" t="str">
        <f t="shared" si="7"/>
        <v>Mac</v>
      </c>
      <c r="M14">
        <f t="shared" si="7"/>
        <v>60</v>
      </c>
    </row>
    <row r="15" spans="1:13" x14ac:dyDescent="0.25">
      <c r="A15" s="11" t="s">
        <v>8</v>
      </c>
      <c r="B15">
        <v>76</v>
      </c>
      <c r="L15" t="str">
        <f t="shared" si="7"/>
        <v>Watch</v>
      </c>
      <c r="M15">
        <f t="shared" si="7"/>
        <v>76</v>
      </c>
    </row>
    <row r="16" spans="1:13" x14ac:dyDescent="0.25">
      <c r="A16" s="11" t="s">
        <v>13</v>
      </c>
      <c r="B16">
        <v>1614</v>
      </c>
      <c r="L16" t="str">
        <f t="shared" si="7"/>
        <v>Grand Total</v>
      </c>
      <c r="M16">
        <f t="shared" si="7"/>
        <v>1614</v>
      </c>
    </row>
    <row r="19" spans="1:13" x14ac:dyDescent="0.25">
      <c r="A19" t="s">
        <v>12</v>
      </c>
      <c r="B19" t="s">
        <v>41</v>
      </c>
      <c r="L19" s="46" t="s">
        <v>11</v>
      </c>
      <c r="M19" s="46" t="s">
        <v>46</v>
      </c>
    </row>
    <row r="20" spans="1:13" x14ac:dyDescent="0.25">
      <c r="A20" s="11" t="s">
        <v>9</v>
      </c>
      <c r="B20">
        <v>109872</v>
      </c>
      <c r="L20" t="str">
        <f>A20</f>
        <v>Apple MM</v>
      </c>
      <c r="M20" s="47">
        <f>B20</f>
        <v>109872</v>
      </c>
    </row>
    <row r="21" spans="1:13" x14ac:dyDescent="0.25">
      <c r="A21" s="11" t="s">
        <v>6</v>
      </c>
      <c r="B21">
        <v>89206</v>
      </c>
      <c r="L21" t="str">
        <f t="shared" ref="L21:M25" si="8">A21</f>
        <v>iPad</v>
      </c>
      <c r="M21" s="47">
        <f t="shared" si="8"/>
        <v>89206</v>
      </c>
    </row>
    <row r="22" spans="1:13" x14ac:dyDescent="0.25">
      <c r="A22" s="11" t="s">
        <v>5</v>
      </c>
      <c r="B22">
        <v>492515</v>
      </c>
      <c r="L22" t="str">
        <f t="shared" si="8"/>
        <v>iPhone</v>
      </c>
      <c r="M22" s="47">
        <f t="shared" si="8"/>
        <v>492515</v>
      </c>
    </row>
    <row r="23" spans="1:13" x14ac:dyDescent="0.25">
      <c r="A23" s="11" t="s">
        <v>7</v>
      </c>
      <c r="B23">
        <v>80988</v>
      </c>
      <c r="L23" t="str">
        <f t="shared" si="8"/>
        <v>Mac</v>
      </c>
      <c r="M23" s="47">
        <f t="shared" si="8"/>
        <v>80988</v>
      </c>
    </row>
    <row r="24" spans="1:13" x14ac:dyDescent="0.25">
      <c r="A24" s="11" t="s">
        <v>8</v>
      </c>
      <c r="B24">
        <v>36146</v>
      </c>
      <c r="L24" t="str">
        <f t="shared" si="8"/>
        <v>Watch</v>
      </c>
      <c r="M24" s="47">
        <f t="shared" si="8"/>
        <v>36146</v>
      </c>
    </row>
    <row r="25" spans="1:13" x14ac:dyDescent="0.25">
      <c r="A25" s="11" t="s">
        <v>13</v>
      </c>
      <c r="B25">
        <v>808727</v>
      </c>
      <c r="L25" t="str">
        <f t="shared" si="8"/>
        <v>Grand Total</v>
      </c>
      <c r="M25" s="47">
        <f t="shared" si="8"/>
        <v>808727</v>
      </c>
    </row>
    <row r="30" spans="1:13" x14ac:dyDescent="0.25">
      <c r="A30" s="46" t="s">
        <v>32</v>
      </c>
      <c r="L30" s="46" t="s">
        <v>33</v>
      </c>
    </row>
    <row r="32" spans="1:13" x14ac:dyDescent="0.25">
      <c r="A32" s="53" t="s">
        <v>12</v>
      </c>
      <c r="B32" s="53" t="s">
        <v>25</v>
      </c>
      <c r="L32" s="53" t="s">
        <v>12</v>
      </c>
      <c r="M32" s="53" t="s">
        <v>41</v>
      </c>
    </row>
    <row r="33" spans="1:13" x14ac:dyDescent="0.25">
      <c r="A33" s="54" t="s">
        <v>9</v>
      </c>
      <c r="B33" s="55">
        <v>69</v>
      </c>
      <c r="L33" s="54" t="s">
        <v>9</v>
      </c>
      <c r="M33" s="55">
        <v>6924</v>
      </c>
    </row>
    <row r="34" spans="1:13" x14ac:dyDescent="0.25">
      <c r="A34" s="54" t="s">
        <v>6</v>
      </c>
      <c r="B34" s="55">
        <v>3</v>
      </c>
      <c r="L34" s="54" t="s">
        <v>6</v>
      </c>
      <c r="M34" s="55">
        <v>1408</v>
      </c>
    </row>
    <row r="35" spans="1:13" x14ac:dyDescent="0.25">
      <c r="A35" s="54" t="s">
        <v>5</v>
      </c>
      <c r="B35" s="55">
        <v>10</v>
      </c>
      <c r="L35" s="54" t="s">
        <v>5</v>
      </c>
      <c r="M35" s="55">
        <v>17302</v>
      </c>
    </row>
    <row r="36" spans="1:13" x14ac:dyDescent="0.25">
      <c r="A36" s="54" t="s">
        <v>7</v>
      </c>
      <c r="B36" s="55">
        <v>0</v>
      </c>
      <c r="L36" s="54" t="s">
        <v>7</v>
      </c>
      <c r="M36" s="55">
        <v>0</v>
      </c>
    </row>
    <row r="37" spans="1:13" x14ac:dyDescent="0.25">
      <c r="A37" s="54" t="s">
        <v>8</v>
      </c>
      <c r="B37" s="55">
        <v>0</v>
      </c>
      <c r="L37" s="54" t="s">
        <v>8</v>
      </c>
      <c r="M37" s="55">
        <v>0</v>
      </c>
    </row>
    <row r="38" spans="1:13" x14ac:dyDescent="0.25">
      <c r="A38" s="54" t="s">
        <v>13</v>
      </c>
      <c r="B38" s="55">
        <v>82</v>
      </c>
      <c r="L38" s="54" t="s">
        <v>13</v>
      </c>
      <c r="M38" s="55">
        <v>25634</v>
      </c>
    </row>
    <row r="41" spans="1:13" x14ac:dyDescent="0.25">
      <c r="A41" s="46" t="s">
        <v>42</v>
      </c>
    </row>
    <row r="43" spans="1:13" x14ac:dyDescent="0.25">
      <c r="A43" s="53" t="s">
        <v>25</v>
      </c>
      <c r="B43" s="53" t="s">
        <v>36</v>
      </c>
      <c r="C43" s="53"/>
    </row>
    <row r="44" spans="1:13" x14ac:dyDescent="0.25">
      <c r="A44" s="53" t="s">
        <v>12</v>
      </c>
      <c r="B44" s="53" t="s">
        <v>52</v>
      </c>
      <c r="C44" s="53" t="s">
        <v>13</v>
      </c>
    </row>
    <row r="45" spans="1:13" x14ac:dyDescent="0.25">
      <c r="A45" s="54" t="s">
        <v>9</v>
      </c>
      <c r="B45" s="55">
        <v>69</v>
      </c>
      <c r="C45" s="55">
        <v>69</v>
      </c>
    </row>
    <row r="46" spans="1:13" x14ac:dyDescent="0.25">
      <c r="A46" s="54" t="s">
        <v>6</v>
      </c>
      <c r="B46" s="55">
        <v>3</v>
      </c>
      <c r="C46" s="55">
        <v>3</v>
      </c>
    </row>
    <row r="47" spans="1:13" x14ac:dyDescent="0.25">
      <c r="A47" s="54" t="s">
        <v>5</v>
      </c>
      <c r="B47" s="55">
        <v>10</v>
      </c>
      <c r="C47" s="55">
        <v>10</v>
      </c>
    </row>
    <row r="48" spans="1:13" x14ac:dyDescent="0.25">
      <c r="A48" s="54" t="s">
        <v>7</v>
      </c>
      <c r="B48" s="55">
        <v>0</v>
      </c>
      <c r="C48" s="55">
        <v>0</v>
      </c>
    </row>
    <row r="49" spans="1:3" x14ac:dyDescent="0.25">
      <c r="A49" s="54" t="s">
        <v>8</v>
      </c>
      <c r="B49" s="55">
        <v>0</v>
      </c>
      <c r="C49" s="55">
        <v>0</v>
      </c>
    </row>
    <row r="50" spans="1:3" x14ac:dyDescent="0.25">
      <c r="A50" s="54" t="s">
        <v>13</v>
      </c>
      <c r="B50" s="55">
        <v>82</v>
      </c>
      <c r="C50" s="55">
        <v>82</v>
      </c>
    </row>
    <row r="53" spans="1:3" x14ac:dyDescent="0.25">
      <c r="A53" s="46" t="s">
        <v>43</v>
      </c>
    </row>
    <row r="54" spans="1:3" x14ac:dyDescent="0.25">
      <c r="A54" s="53" t="s">
        <v>25</v>
      </c>
      <c r="B54" s="53" t="s">
        <v>36</v>
      </c>
      <c r="C54" s="53"/>
    </row>
    <row r="55" spans="1:3" x14ac:dyDescent="0.25">
      <c r="A55" s="53" t="s">
        <v>12</v>
      </c>
      <c r="B55" s="53" t="s">
        <v>8</v>
      </c>
      <c r="C55" s="53" t="s">
        <v>13</v>
      </c>
    </row>
    <row r="56" spans="1:3" x14ac:dyDescent="0.25">
      <c r="A56" s="54" t="s">
        <v>52</v>
      </c>
      <c r="B56" s="55">
        <v>0</v>
      </c>
      <c r="C56" s="55">
        <v>0</v>
      </c>
    </row>
    <row r="57" spans="1:3" x14ac:dyDescent="0.25">
      <c r="A57" s="54" t="s">
        <v>48</v>
      </c>
      <c r="B57" s="55">
        <v>16</v>
      </c>
      <c r="C57" s="55">
        <v>16</v>
      </c>
    </row>
    <row r="58" spans="1:3" x14ac:dyDescent="0.25">
      <c r="A58" s="54" t="s">
        <v>56</v>
      </c>
      <c r="B58" s="55">
        <v>0</v>
      </c>
      <c r="C58" s="55">
        <v>0</v>
      </c>
    </row>
    <row r="59" spans="1:3" x14ac:dyDescent="0.25">
      <c r="A59" s="54" t="s">
        <v>53</v>
      </c>
      <c r="B59" s="55">
        <v>18</v>
      </c>
      <c r="C59" s="55">
        <v>18</v>
      </c>
    </row>
    <row r="60" spans="1:3" x14ac:dyDescent="0.25">
      <c r="A60" s="54" t="s">
        <v>47</v>
      </c>
      <c r="B60" s="55">
        <v>18</v>
      </c>
      <c r="C60" s="55">
        <v>18</v>
      </c>
    </row>
    <row r="61" spans="1:3" x14ac:dyDescent="0.25">
      <c r="A61" s="54" t="s">
        <v>49</v>
      </c>
      <c r="B61" s="55">
        <v>16</v>
      </c>
      <c r="C61" s="55">
        <v>16</v>
      </c>
    </row>
    <row r="62" spans="1:3" x14ac:dyDescent="0.25">
      <c r="A62" s="54" t="s">
        <v>55</v>
      </c>
      <c r="B62" s="55">
        <v>1</v>
      </c>
      <c r="C62" s="55">
        <v>1</v>
      </c>
    </row>
    <row r="63" spans="1:3" x14ac:dyDescent="0.25">
      <c r="A63" s="54" t="s">
        <v>54</v>
      </c>
      <c r="B63" s="55">
        <v>0</v>
      </c>
      <c r="C63" s="55">
        <v>0</v>
      </c>
    </row>
    <row r="64" spans="1:3" x14ac:dyDescent="0.25">
      <c r="A64" s="54" t="s">
        <v>51</v>
      </c>
      <c r="B64" s="55">
        <v>3</v>
      </c>
      <c r="C64" s="55">
        <v>3</v>
      </c>
    </row>
    <row r="65" spans="1:3" x14ac:dyDescent="0.25">
      <c r="A65" s="54" t="s">
        <v>57</v>
      </c>
      <c r="B65" s="55">
        <v>4</v>
      </c>
      <c r="C65" s="55">
        <v>4</v>
      </c>
    </row>
    <row r="66" spans="1:3" x14ac:dyDescent="0.25">
      <c r="A66" s="54" t="s">
        <v>13</v>
      </c>
      <c r="B66" s="55">
        <v>76</v>
      </c>
      <c r="C66" s="55">
        <v>76</v>
      </c>
    </row>
    <row r="67" spans="1:3" x14ac:dyDescent="0.25">
      <c r="A67" s="11"/>
    </row>
    <row r="69" spans="1:3" x14ac:dyDescent="0.25">
      <c r="A69" s="46" t="s">
        <v>44</v>
      </c>
    </row>
    <row r="70" spans="1:3" x14ac:dyDescent="0.25">
      <c r="A70" s="53" t="s">
        <v>41</v>
      </c>
      <c r="B70" s="53" t="s">
        <v>36</v>
      </c>
      <c r="C70" s="53"/>
    </row>
    <row r="71" spans="1:3" x14ac:dyDescent="0.25">
      <c r="A71" s="53" t="s">
        <v>12</v>
      </c>
      <c r="B71" s="53" t="s">
        <v>52</v>
      </c>
      <c r="C71" s="53" t="s">
        <v>13</v>
      </c>
    </row>
    <row r="72" spans="1:3" x14ac:dyDescent="0.25">
      <c r="A72" s="54" t="s">
        <v>9</v>
      </c>
      <c r="B72" s="55">
        <v>6924</v>
      </c>
      <c r="C72" s="55">
        <v>6924</v>
      </c>
    </row>
    <row r="73" spans="1:3" x14ac:dyDescent="0.25">
      <c r="A73" s="54" t="s">
        <v>6</v>
      </c>
      <c r="B73" s="55">
        <v>1408</v>
      </c>
      <c r="C73" s="55">
        <v>1408</v>
      </c>
    </row>
    <row r="74" spans="1:3" x14ac:dyDescent="0.25">
      <c r="A74" s="54" t="s">
        <v>5</v>
      </c>
      <c r="B74" s="55">
        <v>17302</v>
      </c>
      <c r="C74" s="55">
        <v>17302</v>
      </c>
    </row>
    <row r="75" spans="1:3" x14ac:dyDescent="0.25">
      <c r="A75" s="54" t="s">
        <v>7</v>
      </c>
      <c r="B75" s="55">
        <v>0</v>
      </c>
      <c r="C75" s="55">
        <v>0</v>
      </c>
    </row>
    <row r="76" spans="1:3" x14ac:dyDescent="0.25">
      <c r="A76" s="54" t="s">
        <v>8</v>
      </c>
      <c r="B76" s="55">
        <v>0</v>
      </c>
      <c r="C76" s="55">
        <v>0</v>
      </c>
    </row>
    <row r="77" spans="1:3" x14ac:dyDescent="0.25">
      <c r="A77" s="54" t="s">
        <v>13</v>
      </c>
      <c r="B77" s="55">
        <v>25634</v>
      </c>
      <c r="C77" s="55">
        <v>25634</v>
      </c>
    </row>
    <row r="81" spans="1:2" x14ac:dyDescent="0.25">
      <c r="A81" s="53" t="s">
        <v>41</v>
      </c>
      <c r="B81" s="53" t="s">
        <v>36</v>
      </c>
    </row>
    <row r="82" spans="1:2" x14ac:dyDescent="0.25">
      <c r="A82" s="53" t="s">
        <v>12</v>
      </c>
      <c r="B82" s="53" t="s">
        <v>8</v>
      </c>
    </row>
    <row r="83" spans="1:2" x14ac:dyDescent="0.25">
      <c r="A83" s="54" t="s">
        <v>52</v>
      </c>
      <c r="B83" s="55">
        <v>0</v>
      </c>
    </row>
    <row r="84" spans="1:2" x14ac:dyDescent="0.25">
      <c r="A84" s="54" t="s">
        <v>48</v>
      </c>
      <c r="B84" s="55">
        <v>7123</v>
      </c>
    </row>
    <row r="85" spans="1:2" x14ac:dyDescent="0.25">
      <c r="A85" s="54" t="s">
        <v>56</v>
      </c>
      <c r="B85" s="55">
        <v>0</v>
      </c>
    </row>
    <row r="86" spans="1:2" x14ac:dyDescent="0.25">
      <c r="A86" s="54" t="s">
        <v>53</v>
      </c>
      <c r="B86" s="55">
        <v>4528</v>
      </c>
    </row>
    <row r="87" spans="1:2" x14ac:dyDescent="0.25">
      <c r="A87" s="54" t="s">
        <v>47</v>
      </c>
      <c r="B87" s="55">
        <v>10555</v>
      </c>
    </row>
    <row r="88" spans="1:2" x14ac:dyDescent="0.25">
      <c r="A88" s="54" t="s">
        <v>49</v>
      </c>
      <c r="B88" s="55">
        <v>9184</v>
      </c>
    </row>
    <row r="89" spans="1:2" x14ac:dyDescent="0.25">
      <c r="A89" s="54" t="s">
        <v>55</v>
      </c>
      <c r="B89" s="55">
        <v>822</v>
      </c>
    </row>
    <row r="90" spans="1:2" x14ac:dyDescent="0.25">
      <c r="A90" s="54" t="s">
        <v>54</v>
      </c>
      <c r="B90" s="55">
        <v>0</v>
      </c>
    </row>
    <row r="91" spans="1:2" x14ac:dyDescent="0.25">
      <c r="A91" s="54" t="s">
        <v>51</v>
      </c>
      <c r="B91" s="55">
        <v>1253</v>
      </c>
    </row>
    <row r="92" spans="1:2" x14ac:dyDescent="0.25">
      <c r="A92" s="54" t="s">
        <v>57</v>
      </c>
      <c r="B92" s="55">
        <v>2681</v>
      </c>
    </row>
    <row r="95" spans="1:2" x14ac:dyDescent="0.25">
      <c r="A95" s="53" t="s">
        <v>41</v>
      </c>
      <c r="B95" s="53" t="s">
        <v>36</v>
      </c>
    </row>
    <row r="96" spans="1:2" x14ac:dyDescent="0.25">
      <c r="A96" s="53" t="s">
        <v>12</v>
      </c>
      <c r="B96" s="53" t="s">
        <v>8</v>
      </c>
    </row>
    <row r="97" spans="1:2" x14ac:dyDescent="0.25">
      <c r="A97" s="54" t="s">
        <v>52</v>
      </c>
      <c r="B97" s="55">
        <v>0</v>
      </c>
    </row>
    <row r="98" spans="1:2" x14ac:dyDescent="0.25">
      <c r="A98" s="54" t="s">
        <v>48</v>
      </c>
      <c r="B98" s="55">
        <v>7123</v>
      </c>
    </row>
    <row r="99" spans="1:2" x14ac:dyDescent="0.25">
      <c r="A99" s="54" t="s">
        <v>56</v>
      </c>
      <c r="B99" s="55">
        <v>0</v>
      </c>
    </row>
    <row r="100" spans="1:2" x14ac:dyDescent="0.25">
      <c r="A100" s="54" t="s">
        <v>53</v>
      </c>
      <c r="B100" s="55">
        <v>4528</v>
      </c>
    </row>
    <row r="101" spans="1:2" x14ac:dyDescent="0.25">
      <c r="A101" s="54" t="s">
        <v>47</v>
      </c>
      <c r="B101" s="55">
        <v>10555</v>
      </c>
    </row>
    <row r="102" spans="1:2" x14ac:dyDescent="0.25">
      <c r="A102" s="54" t="s">
        <v>49</v>
      </c>
      <c r="B102" s="55">
        <v>9184</v>
      </c>
    </row>
    <row r="103" spans="1:2" x14ac:dyDescent="0.25">
      <c r="A103" s="54" t="s">
        <v>55</v>
      </c>
      <c r="B103" s="55">
        <v>822</v>
      </c>
    </row>
    <row r="104" spans="1:2" x14ac:dyDescent="0.25">
      <c r="A104" s="54" t="s">
        <v>54</v>
      </c>
      <c r="B104" s="55">
        <v>0</v>
      </c>
    </row>
    <row r="105" spans="1:2" x14ac:dyDescent="0.25">
      <c r="A105" s="54" t="s">
        <v>51</v>
      </c>
      <c r="B105" s="55">
        <v>1253</v>
      </c>
    </row>
    <row r="106" spans="1:2" x14ac:dyDescent="0.25">
      <c r="A106" s="54" t="s">
        <v>50</v>
      </c>
      <c r="B106" s="55">
        <v>2681</v>
      </c>
    </row>
    <row r="119" spans="1:3" x14ac:dyDescent="0.25">
      <c r="A119" s="53" t="s">
        <v>41</v>
      </c>
      <c r="B119" s="53" t="s">
        <v>36</v>
      </c>
      <c r="C119" s="53"/>
    </row>
    <row r="120" spans="1:3" x14ac:dyDescent="0.25">
      <c r="A120" s="53" t="s">
        <v>12</v>
      </c>
      <c r="B120" s="53" t="s">
        <v>8</v>
      </c>
      <c r="C120" s="53" t="s">
        <v>13</v>
      </c>
    </row>
    <row r="121" spans="1:3" x14ac:dyDescent="0.25">
      <c r="A121" s="54" t="s">
        <v>52</v>
      </c>
      <c r="B121" s="55">
        <v>0</v>
      </c>
      <c r="C121" s="55">
        <v>0</v>
      </c>
    </row>
    <row r="122" spans="1:3" x14ac:dyDescent="0.25">
      <c r="A122" s="54" t="s">
        <v>48</v>
      </c>
      <c r="B122" s="55">
        <v>7123</v>
      </c>
      <c r="C122" s="55">
        <v>7123</v>
      </c>
    </row>
    <row r="123" spans="1:3" x14ac:dyDescent="0.25">
      <c r="A123" s="54" t="s">
        <v>56</v>
      </c>
      <c r="B123" s="55">
        <v>0</v>
      </c>
      <c r="C123" s="55">
        <v>0</v>
      </c>
    </row>
    <row r="124" spans="1:3" x14ac:dyDescent="0.25">
      <c r="A124" s="54" t="s">
        <v>53</v>
      </c>
      <c r="B124" s="55">
        <v>4528</v>
      </c>
      <c r="C124" s="55">
        <v>4528</v>
      </c>
    </row>
    <row r="125" spans="1:3" x14ac:dyDescent="0.25">
      <c r="A125" s="54" t="s">
        <v>47</v>
      </c>
      <c r="B125" s="55">
        <v>10555</v>
      </c>
      <c r="C125" s="55">
        <v>10555</v>
      </c>
    </row>
    <row r="126" spans="1:3" x14ac:dyDescent="0.25">
      <c r="A126" s="54" t="s">
        <v>49</v>
      </c>
      <c r="B126" s="55">
        <v>9184</v>
      </c>
      <c r="C126" s="55">
        <v>9184</v>
      </c>
    </row>
    <row r="127" spans="1:3" x14ac:dyDescent="0.25">
      <c r="A127" s="54" t="s">
        <v>55</v>
      </c>
      <c r="B127" s="55">
        <v>822</v>
      </c>
      <c r="C127" s="55">
        <v>822</v>
      </c>
    </row>
    <row r="128" spans="1:3" x14ac:dyDescent="0.25">
      <c r="A128" s="54" t="s">
        <v>54</v>
      </c>
      <c r="B128" s="55">
        <v>0</v>
      </c>
      <c r="C128" s="55">
        <v>0</v>
      </c>
    </row>
    <row r="129" spans="1:3" x14ac:dyDescent="0.25">
      <c r="A129" s="54" t="s">
        <v>51</v>
      </c>
      <c r="B129" s="55">
        <v>1253</v>
      </c>
      <c r="C129" s="55">
        <v>1253</v>
      </c>
    </row>
    <row r="130" spans="1:3" x14ac:dyDescent="0.25">
      <c r="A130" s="54" t="s">
        <v>50</v>
      </c>
      <c r="B130" s="55">
        <v>2681</v>
      </c>
      <c r="C130" s="55">
        <v>2681</v>
      </c>
    </row>
    <row r="131" spans="1:3" x14ac:dyDescent="0.25">
      <c r="A131" s="54" t="s">
        <v>13</v>
      </c>
      <c r="B131" s="55">
        <v>36146</v>
      </c>
      <c r="C131" s="55">
        <v>36146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  1 & g t ; < / K e y > < / D i a g r a m O b j e c t K e y > < D i a g r a m O b j e c t K e y > < K e y > T a b l e s \ R a n g e   1 < / K e y > < / D i a g r a m O b j e c t K e y > < D i a g r a m O b j e c t K e y > < K e y > T a b l e s \ R a n g e   1 \ C o l u m n s \ O u t l e t < / K e y > < / D i a g r a m O b j e c t K e y > < D i a g r a m O b j e c t K e y > < K e y > T a b l e s \ R a n g e   1 \ C o l u m n s \ J a n - 2 3 < / K e y > < / D i a g r a m O b j e c t K e y > < D i a g r a m O b j e c t K e y > < K e y > T a b l e s \ R a n g e   1 \ C o l u m n s \ J a n - 2 4 < / K e y > < / D i a g r a m O b j e c t K e y > < D i a g r a m O b j e c t K e y > < K e y > T a b l e s \ R a n g e   1 \ C o l u m n s \ P r o < / K e y > < / D i a g r a m O b j e c t K e y > < D i a g r a m O b j e c t K e y > < K e y > T a b l e s \ R a n g e   1 \ C o l u m n s \ V a r < / K e y > < / D i a g r a m O b j e c t K e y > < D i a g r a m O b j e c t K e y > < K e y > T a b l e s \ R a n g e   1 \ C o l u m n s \ C a t e g o r y < / K e y > < / D i a g r a m O b j e c t K e y > < D i a g r a m O b j e c t K e y > < K e y > T a b l e s \ R a n g e   1 \ M e a s u r e s \ S u m   o f   P r o   2 < / K e y > < / D i a g r a m O b j e c t K e y > < D i a g r a m O b j e c t K e y > < K e y > T a b l e s \ R a n g e   1 \ S u m   o f   P r o   2 \ A d d i t i o n a l 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  1 & g t ; < / K e y > < / a : K e y > < a : V a l u e   i : t y p e = " D i a g r a m D i s p l a y T a g V i e w S t a t e " > < I s N o t F i l t e r e d O u t > t r u e < / I s N o t F i l t e r e d O u t > < / a : V a l u e > < / a : K e y V a l u e O f D i a g r a m O b j e c t K e y a n y T y p e z b w N T n L X > < a : K e y V a l u e O f D i a g r a m O b j e c t K e y a n y T y p e z b w N T n L X > < a : K e y > < K e y > T a b l e s \ R a n g e   1 < / K e y > < / a : K e y > < a : V a l u e   i : t y p e = " D i a g r a m D i s p l a y N o d e V i e w S t a t e " > < H e i g h t > 1 5 0 < / H e i g h t > < I s E x p a n d e d > t r u e < / I s E x p a n d e d > < L a y e d O u t > t r u e < / L a y e d O u t > < W i d t h > 2 0 0 < / W i d t h > < / a : V a l u e > < / a : K e y V a l u e O f D i a g r a m O b j e c t K e y a n y T y p e z b w N T n L X > < a : K e y V a l u e O f D i a g r a m O b j e c t K e y a n y T y p e z b w N T n L X > < a : K e y > < K e y > T a b l e s \ R a n g e   1 \ C o l u m n s \ O u t l e t < / K e y > < / a : K e y > < a : V a l u e   i : t y p e = " D i a g r a m D i s p l a y N o d e V i e w S t a t e " > < H e i g h t > 1 5 0 < / H e i g h t > < I s E x p a n d e d > t r u e < / I s E x p a n d e d > < W i d t h > 2 0 0 < / W i d t h > < / a : V a l u e > < / a : K e y V a l u e O f D i a g r a m O b j e c t K e y a n y T y p e z b w N T n L X > < a : K e y V a l u e O f D i a g r a m O b j e c t K e y a n y T y p e z b w N T n L X > < a : K e y > < K e y > T a b l e s \ R a n g e   1 \ C o l u m n s \ J a n - 2 3 < / K e y > < / a : K e y > < a : V a l u e   i : t y p e = " D i a g r a m D i s p l a y N o d e V i e w S t a t e " > < H e i g h t > 1 5 0 < / H e i g h t > < I s E x p a n d e d > t r u e < / I s E x p a n d e d > < W i d t h > 2 0 0 < / W i d t h > < / a : V a l u e > < / a : K e y V a l u e O f D i a g r a m O b j e c t K e y a n y T y p e z b w N T n L X > < a : K e y V a l u e O f D i a g r a m O b j e c t K e y a n y T y p e z b w N T n L X > < a : K e y > < K e y > T a b l e s \ R a n g e   1 \ C o l u m n s \ J a n - 2 4 < / K e y > < / a : K e y > < a : V a l u e   i : t y p e = " D i a g r a m D i s p l a y N o d e V i e w S t a t e " > < H e i g h t > 1 5 0 < / H e i g h t > < I s E x p a n d e d > t r u e < / I s E x p a n d e d > < W i d t h > 2 0 0 < / W i d t h > < / a : V a l u e > < / a : K e y V a l u e O f D i a g r a m O b j e c t K e y a n y T y p e z b w N T n L X > < a : K e y V a l u e O f D i a g r a m O b j e c t K e y a n y T y p e z b w N T n L X > < a : K e y > < K e y > T a b l e s \ R a n g e   1 \ C o l u m n s \ P r o < / K e y > < / a : K e y > < a : V a l u e   i : t y p e = " D i a g r a m D i s p l a y N o d e V i e w S t a t e " > < H e i g h t > 1 5 0 < / H e i g h t > < I s E x p a n d e d > t r u e < / I s E x p a n d e d > < W i d t h > 2 0 0 < / W i d t h > < / a : V a l u e > < / a : K e y V a l u e O f D i a g r a m O b j e c t K e y a n y T y p e z b w N T n L X > < a : K e y V a l u e O f D i a g r a m O b j e c t K e y a n y T y p e z b w N T n L X > < a : K e y > < K e y > T a b l e s \ R a n g e   1 \ C o l u m n s \ V a r < / K e y > < / a : K e y > < a : V a l u e   i : t y p e = " D i a g r a m D i s p l a y N o d e V i e w S t a t e " > < H e i g h t > 1 5 0 < / H e i g h t > < I s E x p a n d e d > t r u e < / I s E x p a n d e d > < W i d t h > 2 0 0 < / W i d t h > < / a : V a l u e > < / a : K e y V a l u e O f D i a g r a m O b j e c t K e y a n y T y p e z b w N T n L X > < a : K e y V a l u e O f D i a g r a m O b j e c t K e y a n y T y p e z b w N T n L X > < a : K e y > < K e y > T a b l e s \ R a n g e   1 \ C o l u m n s \ C a t e g o r y < / K e y > < / a : K e y > < a : V a l u e   i : t y p e = " D i a g r a m D i s p l a y N o d e V i e w S t a t e " > < H e i g h t > 1 5 0 < / H e i g h t > < I s E x p a n d e d > t r u e < / I s E x p a n d e d > < W i d t h > 2 0 0 < / W i d t h > < / a : V a l u e > < / a : K e y V a l u e O f D i a g r a m O b j e c t K e y a n y T y p e z b w N T n L X > < a : K e y V a l u e O f D i a g r a m O b j e c t K e y a n y T y p e z b w N T n L X > < a : K e y > < K e y > T a b l e s \ R a n g e   1 \ M e a s u r e s \ S u m   o f   P r o   2 < / K e y > < / a : K e y > < a : V a l u e   i : t y p e = " D i a g r a m D i s p l a y N o d e V i e w S t a t e " > < H e i g h t > 1 5 0 < / H e i g h t > < I s E x p a n d e d > t r u e < / I s E x p a n d e d > < W i d t h > 2 0 0 < / W i d t h > < / a : V a l u e > < / a : K e y V a l u e O f D i a g r a m O b j e c t K e y a n y T y p e z b w N T n L X > < a : K e y V a l u e O f D i a g r a m O b j e c t K e y a n y T y p e z b w N T n L X > < a : K e y > < K e y > T a b l e s \ R a n g e   1 \ S u m   o f   P r o   2 \ A d d i t i o n a l   I n f o \ I m p l i c i t   M e a s u r e < / K e y > < / a : K e y > < a : V a l u e   i : t y p e = " D i a g r a m D i s p l a y V i e w S t a t e I D i a g r a m T a g A d d i t i o n a l I n f o " / > < / a : K e y V a l u e O f D i a g r a m O b j e c t K e y a n y T y p e z b w N T n L X > < / V i e w S t a t e s > < / D i a g r a m M a n a g e r . S e r i a l i z a b l e D i a g r a m > < D i a g r a m M a n a g e r . S e r i a l i z a b l e D i a g r a m > < A d a p t e r   i : t y p e = " M e a s u r e D i a g r a m S a n d b o x A d a p t e r " > < T a b l e N a m e > R a n g e 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  2 < / K e y > < / D i a g r a m O b j e c t K e y > < D i a g r a m O b j e c t K e y > < K e y > M e a s u r e s \ S u m   o f   P r o   2 \ T a g I n f o \ F o r m u l a < / K e y > < / D i a g r a m O b j e c t K e y > < D i a g r a m O b j e c t K e y > < K e y > M e a s u r e s \ S u m   o f   P r o   2 \ T a g I n f o \ V a l u e < / K e y > < / D i a g r a m O b j e c t K e y > < D i a g r a m O b j e c t K e y > < K e y > C o l u m n s \ O u t l e t < / K e y > < / D i a g r a m O b j e c t K e y > < D i a g r a m O b j e c t K e y > < K e y > C o l u m n s \ J a n - 2 3 < / K e y > < / D i a g r a m O b j e c t K e y > < D i a g r a m O b j e c t K e y > < K e y > C o l u m n s \ J a n - 2 4 < / K e y > < / D i a g r a m O b j e c t K e y > < D i a g r a m O b j e c t K e y > < K e y > C o l u m n s \ P r o < / K e y > < / D i a g r a m O b j e c t K e y > < D i a g r a m O b j e c t K e y > < K e y > C o l u m n s \ V a r < / K e y > < / D i a g r a m O b j e c t K e y > < D i a g r a m O b j e c t K e y > < K e y > C o l u m n s \ C a t e g o r y < / K e y > < / D i a g r a m O b j e c t K e y > < D i a g r a m O b j e c t K e y > < K e y > L i n k s \ & l t ; C o l u m n s \ S u m   o f   P r o   2 & g t ; - & l t ; M e a s u r e s \ P r o & g t ; < / K e y > < / D i a g r a m O b j e c t K e y > < D i a g r a m O b j e c t K e y > < K e y > L i n k s \ & l t ; C o l u m n s \ S u m   o f   P r o   2 & g t ; - & l t ; M e a s u r e s \ P r o & g t ; \ C O L U M N < / K e y > < / D i a g r a m O b j e c t K e y > < D i a g r a m O b j e c t K e y > < K e y > L i n k s \ & l t ; C o l u m n s \ S u m   o f   P r o   2 & g t ; - & l t ; M e a s u r e s \ P r o & g t ; \ M E A S U R E 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  2 < / K e y > < / a : K e y > < a : V a l u e   i : t y p e = " M e a s u r e G r i d N o d e V i e w S t a t e " > < C o l u m n > 3 < / C o l u m n > < L a y e d O u t > t r u e < / L a y e d O u t > < W a s U I I n v i s i b l e > t r u e < / W a s U I I n v i s i b l e > < / a : V a l u e > < / a : K e y V a l u e O f D i a g r a m O b j e c t K e y a n y T y p e z b w N T n L X > < a : K e y V a l u e O f D i a g r a m O b j e c t K e y a n y T y p e z b w N T n L X > < a : K e y > < K e y > M e a s u r e s \ S u m   o f   P r o   2 \ T a g I n f o \ F o r m u l a < / K e y > < / a : K e y > < a : V a l u e   i : t y p e = " M e a s u r e G r i d V i e w S t a t e I D i a g r a m T a g A d d i t i o n a l I n f o " / > < / a : K e y V a l u e O f D i a g r a m O b j e c t K e y a n y T y p e z b w N T n L X > < a : K e y V a l u e O f D i a g r a m O b j e c t K e y a n y T y p e z b w N T n L X > < a : K e y > < K e y > M e a s u r e s \ S u m   o f   P r o   2 \ T a g I n f o \ V a l u e < / K e y > < / a : K e y > < a : V a l u e   i : t y p e = " M e a s u r e G r i d V i e w S t a t e I D i a g r a m T a g A d d i t i o n a l I n f o " / > < / a : K e y V a l u e O f D i a g r a m O b j e c t K e y a n y T y p e z b w N T n L X > < a : K e y V a l u e O f D i a g r a m O b j e c t K e y a n y T y p e z b w N T n L X > < a : K e y > < K e y > C o l u m n s \ O u t l e t < / K e y > < / a : K e y > < a : V a l u e   i : t y p e = " M e a s u r e G r i d N o d e V i e w S t a t e " > < L a y e d O u t > t r u e < / L a y e d O u t > < / a : V a l u e > < / a : K e y V a l u e O f D i a g r a m O b j e c t K e y a n y T y p e z b w N T n L X > < a : K e y V a l u e O f D i a g r a m O b j e c t K e y a n y T y p e z b w N T n L X > < a : K e y > < K e y > C o l u m n s \ J a n - 2 3 < / K e y > < / a : K e y > < a : V a l u e   i : t y p e = " M e a s u r e G r i d N o d e V i e w S t a t e " > < C o l u m n > 1 < / C o l u m n > < L a y e d O u t > t r u e < / L a y e d O u t > < / a : V a l u e > < / a : K e y V a l u e O f D i a g r a m O b j e c t K e y a n y T y p e z b w N T n L X > < a : K e y V a l u e O f D i a g r a m O b j e c t K e y a n y T y p e z b w N T n L X > < a : K e y > < K e y > C o l u m n s \ J a n - 2 4 < / K e y > < / a : K e y > < a : V a l u e   i : t y p e = " M e a s u r e G r i d N o d e V i e w S t a t e " > < C o l u m n > 2 < / C o l u m n > < L a y e d O u t > t r u e < / L a y e d O u t > < / a : V a l u e > < / a : K e y V a l u e O f D i a g r a m O b j e c t K e y a n y T y p e z b w N T n L X > < a : K e y V a l u e O f D i a g r a m O b j e c t K e y a n y T y p e z b w N T n L X > < a : K e y > < K e y > C o l u m n s \ P r o < / K e y > < / a : K e y > < a : V a l u e   i : t y p e = " M e a s u r e G r i d N o d e V i e w S t a t e " > < C o l u m n > 3 < / C o l u m n > < L a y e d O u t > t r u e < / L a y e d O u t > < / a : V a l u e > < / a : K e y V a l u e O f D i a g r a m O b j e c t K e y a n y T y p e z b w N T n L X > < a : K e y V a l u e O f D i a g r a m O b j e c t K e y a n y T y p e z b w N T n L X > < a : K e y > < K e y > C o l u m n s \ V a r < / 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 L i n k s \ & l t ; C o l u m n s \ S u m   o f   P r o   2 & g t ; - & l t ; M e a s u r e s \ P r o & g t ; < / K e y > < / a : K e y > < a : V a l u e   i : t y p e = " M e a s u r e G r i d V i e w S t a t e I D i a g r a m L i n k " / > < / a : K e y V a l u e O f D i a g r a m O b j e c t K e y a n y T y p e z b w N T n L X > < a : K e y V a l u e O f D i a g r a m O b j e c t K e y a n y T y p e z b w N T n L X > < a : K e y > < K e y > L i n k s \ & l t ; C o l u m n s \ S u m   o f   P r o   2 & g t ; - & l t ; M e a s u r e s \ P r o & g t ; \ C O L U M N < / K e y > < / a : K e y > < a : V a l u e   i : t y p e = " M e a s u r e G r i d V i e w S t a t e I D i a g r a m L i n k E n d p o i n t " / > < / a : K e y V a l u e O f D i a g r a m O b j e c t K e y a n y T y p e z b w N T n L X > < a : K e y V a l u e O f D i a g r a m O b j e c t K e y a n y T y p e z b w N T n L X > < a : K e y > < K e y > L i n k s \ & l t ; C o l u m n s \ S u m   o f   P r o   2 & g t ; - & l t ; M e a s u r e s \ P r o & g t ; \ M E A S U R E 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C l i e n t W i n d o w X M L " > < C u s t o m C o n t e n t > < ! [ C D A T A [ R a n g e   1 ] ] > < / C u s t o m C o n t e n t > < / G e m i n i > 
</file>

<file path=customXml/item12.xml>��< ? x m l   v e r s i o n = " 1 . 0 "   e n c o d i n g = " U T F - 1 6 " ? > < G e m i n i   x m l n s = " h t t p : / / g e m i n i / p i v o t c u s t o m i z a t i o n / S a n d b o x N o n E m p t y " > < C u s t o m C o n t e n t > < ! [ C D A T A [ 1 ] ] > < / C u s t o m C o n t e n t > < / G e m i n i > 
</file>

<file path=customXml/item13.xml>��< ? x m l   v e r s i o n = " 1 . 0 "   e n c o d i n g = " U T F - 1 6 " ? > < G e m i n i   x m l n s = " h t t p : / / g e m i n i / p i v o t c u s t o m i z a t i o n / T a b l e O r d e r " > < C u s t o m C o n t e n t > < ! [ C D A T A [ R a n g e   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 C o l u m n s \ O u t l e t < / 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 C o l u m n s \ J a n - 2 4 < / K e y > < / a : K e y > < a : V a l u e   i : t y p e = " T a b l e W i d g e t B a s e V i e w S t a t e " / > < / a : K e y V a l u e O f D i a g r a m O b j e c t K e y a n y T y p e z b w N T n L X > < a : K e y V a l u e O f D i a g r a m O b j e c t K e y a n y T y p e z b w N T n L X > < a : K e y > < K e y > C o l u m n s \ P r o < / K e y > < / a : K e y > < a : V a l u e   i : t y p e = " T a b l e W i d g e t B a s e V i e w S t a t e " / > < / a : K e y V a l u e O f D i a g r a m O b j e c t K e y a n y T y p e z b w N T n L X > < a : K e y V a l u e O f D i a g r a m O b j e c t K e y a n y T y p e z b w N T n L X > < a : K e y > < K e y > C o l u m n s \ V a r 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 O u t l e t < / s t r i n g > < / k e y > < v a l u e > < i n t > 7 6 < / i n t > < / v a l u e > < / i t e m > < i t e m > < k e y > < s t r i n g > J a n - 2 3 < / s t r i n g > < / k e y > < v a l u e > < i n t > 7 5 < / i n t > < / v a l u e > < / i t e m > < i t e m > < k e y > < s t r i n g > J a n - 2 4 < / s t r i n g > < / k e y > < v a l u e > < i n t > 7 5 < / i n t > < / v a l u e > < / i t e m > < i t e m > < k e y > < s t r i n g > P r o < / s t r i n g > < / k e y > < v a l u e > < i n t > 5 7 < / i n t > < / v a l u e > < / i t e m > < i t e m > < k e y > < s t r i n g > V a r < / s t r i n g > < / k e y > < v a l u e > < i n t > 5 6 < / i n t > < / v a l u e > < / i t e m > < i t e m > < k e y > < s t r i n g > C a t e g o r y < / s t r i n g > < / k e y > < v a l u e > < i n t > 9 1 < / i n t > < / v a l u e > < / i t e m > < / C o l u m n W i d t h s > < C o l u m n D i s p l a y I n d e x > < i t e m > < k e y > < s t r i n g > O u t l e t < / s t r i n g > < / k e y > < v a l u e > < i n t > 0 < / i n t > < / v a l u e > < / i t e m > < i t e m > < k e y > < s t r i n g > J a n - 2 3 < / s t r i n g > < / k e y > < v a l u e > < i n t > 1 < / i n t > < / v a l u e > < / i t e m > < i t e m > < k e y > < s t r i n g > J a n - 2 4 < / s t r i n g > < / k e y > < v a l u e > < i n t > 2 < / i n t > < / v a l u e > < / i t e m > < i t e m > < k e y > < s t r i n g > P r o < / s t r i n g > < / k e y > < v a l u e > < i n t > 3 < / i n t > < / v a l u e > < / i t e m > < i t e m > < k e y > < s t r i n g > V a r < / s t r i n g > < / k e y > < v a l u e > < i n t > 4 < / i n t > < / v a l u e > < / i t e m > < i t e m > < k e y > < s t r i n g > C a t e g o r y < / 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 2 0 2 5 - 0 2 - 1 3 T 2 0 : 1 3 : 1 9 . 8 8 3 4 8 6 8 + 0 8 : 0 0 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D a t a M a s h u p   x m l n s = " h t t p : / / s c h e m a s . m i c r o s o f t . c o m / D a t a M a s h u p " > A A A A A B Y D A A B Q S w M E F A A C A A g A f Z 1 N W u G v 0 z S m A A A A 9 w A A A B I A H A B D b 2 5 m a W c v U G F j a 2 F n Z S 5 4 b W w g o h g A K K A U A A A A A A A A A A A A A A A A A A A A A A A A A A A A h Y 8 x D o I w G I W v Q r r T F h g E U s r g 4 C K J C Y l x b U q F R v g x t F j u 5 u C R v I I Y R d 0 c 3 / e + 4 b 3 7 9 c b y q W u 9 i x q M 7 i F D A a b I U y D 7 S k O d o d E e / R j l n O 2 E P I l a e b M M J p 1 M l a H G 2 n N K i H M O u w j 3 Q 0 1 C S g N y K L a l b F Q n 0 E f W / 2 V f g 7 E C p E K c 7 V 9 j e I i D K M F B v E o w Z W S h r N D w N c J 5 8 L P 9 g W w 9 t n Y c F F f g l x t G l s j I + w R / A F B L A w Q U A A I A C A B 9 n U 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Z 1 N W i i K R 7 g O A A A A E Q A A A B M A H A B G b 3 J t d W x h c y 9 T Z W N 0 a W 9 u M S 5 t I K I Y A C i g F A A A A A A A A A A A A A A A A A A A A A A A A A A A A C t O T S 7 J z M 9 T C I b Q h t Y A U E s B A i 0 A F A A C A A g A f Z 1 N W u G v 0 z S m A A A A 9 w A A A B I A A A A A A A A A A A A A A A A A A A A A A E N v b m Z p Z y 9 Q Y W N r Y W d l L n h t b F B L A Q I t A B Q A A g A I A H 2 d T V o P y u m r p A A A A O k A A A A T A A A A A A A A A A A A A A A A A P I A A A B b Q 2 9 u d G V u d F 9 U e X B l c 1 0 u e G 1 s U E s B A i 0 A F A A C A A g A f Z 1 N 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e 1 W 2 h K 0 3 T T 7 U L b K K S g N z 6 A A A A A A I A A A A A A B B m A A A A A Q A A I A A A A M 2 9 m p b b p N W 3 W 6 a + c / 1 p c u 1 Y f r E K 3 3 u W s w o t w k 0 6 o O O I A A A A A A 6 A A A A A A g A A I A A A A B 0 Z O q t U l P E 1 M 9 9 H R b 3 Q T e X S o N e 4 g m 7 K h u s / 3 y 9 0 T X s G U A A A A F X R n e C i 6 m Z 5 v F 4 8 Q s 3 l k p Q b a D B + r f F b J n f l d 4 l Q q o p l A I e B X N + F X 1 s N N P 3 w U O S W m l c Y K 8 W M k r 5 r E S J c Z 3 q S r Y W a N H 2 e w W D K v c Y 8 A d D C F 7 v 4 Q A A A A F X J 1 e + M 8 3 F j r 0 z W K K u a h J m L M 1 p w 0 f D J s X o e J d s n y E F y O e e 6 H 4 x X j e x A q t V B M Z X 2 y K f x G 6 4 F x W l J A w O 4 B Q z K 9 v 4 = < / D a t a M a s h u p > 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F a l s 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474B7377-957A-4B8A-B3F3-662332B630AD}">
  <ds:schemaRefs/>
</ds:datastoreItem>
</file>

<file path=customXml/itemProps10.xml><?xml version="1.0" encoding="utf-8"?>
<ds:datastoreItem xmlns:ds="http://schemas.openxmlformats.org/officeDocument/2006/customXml" ds:itemID="{46AB68A7-4541-4714-9475-44C72297AD58}">
  <ds:schemaRefs/>
</ds:datastoreItem>
</file>

<file path=customXml/itemProps11.xml><?xml version="1.0" encoding="utf-8"?>
<ds:datastoreItem xmlns:ds="http://schemas.openxmlformats.org/officeDocument/2006/customXml" ds:itemID="{080F8EB5-C52D-4070-AA1C-FE9726E858DA}">
  <ds:schemaRefs/>
</ds:datastoreItem>
</file>

<file path=customXml/itemProps12.xml><?xml version="1.0" encoding="utf-8"?>
<ds:datastoreItem xmlns:ds="http://schemas.openxmlformats.org/officeDocument/2006/customXml" ds:itemID="{B4C111CD-226C-4D80-B5D4-65B1129DDC52}">
  <ds:schemaRefs/>
</ds:datastoreItem>
</file>

<file path=customXml/itemProps13.xml><?xml version="1.0" encoding="utf-8"?>
<ds:datastoreItem xmlns:ds="http://schemas.openxmlformats.org/officeDocument/2006/customXml" ds:itemID="{112084F3-7870-46A1-99A2-40D018AEFB84}">
  <ds:schemaRefs/>
</ds:datastoreItem>
</file>

<file path=customXml/itemProps14.xml><?xml version="1.0" encoding="utf-8"?>
<ds:datastoreItem xmlns:ds="http://schemas.openxmlformats.org/officeDocument/2006/customXml" ds:itemID="{5BFAA531-A250-4ACE-8445-A218B12CA00E}">
  <ds:schemaRefs/>
</ds:datastoreItem>
</file>

<file path=customXml/itemProps15.xml><?xml version="1.0" encoding="utf-8"?>
<ds:datastoreItem xmlns:ds="http://schemas.openxmlformats.org/officeDocument/2006/customXml" ds:itemID="{3B9B56B4-B585-443F-91ED-AABD24D4A319}">
  <ds:schemaRefs/>
</ds:datastoreItem>
</file>

<file path=customXml/itemProps16.xml><?xml version="1.0" encoding="utf-8"?>
<ds:datastoreItem xmlns:ds="http://schemas.openxmlformats.org/officeDocument/2006/customXml" ds:itemID="{6E97F23F-D50D-45CF-BDB3-2BE577425B1C}">
  <ds:schemaRefs/>
</ds:datastoreItem>
</file>

<file path=customXml/itemProps17.xml><?xml version="1.0" encoding="utf-8"?>
<ds:datastoreItem xmlns:ds="http://schemas.openxmlformats.org/officeDocument/2006/customXml" ds:itemID="{DF4FFE09-D7C3-434E-977A-1394DB985BDC}">
  <ds:schemaRefs/>
</ds:datastoreItem>
</file>

<file path=customXml/itemProps2.xml><?xml version="1.0" encoding="utf-8"?>
<ds:datastoreItem xmlns:ds="http://schemas.openxmlformats.org/officeDocument/2006/customXml" ds:itemID="{A15BE538-D2B4-418C-A328-CF3275ECAE3D}">
  <ds:schemaRefs/>
</ds:datastoreItem>
</file>

<file path=customXml/itemProps3.xml><?xml version="1.0" encoding="utf-8"?>
<ds:datastoreItem xmlns:ds="http://schemas.openxmlformats.org/officeDocument/2006/customXml" ds:itemID="{6FF1A6D6-5602-4BF4-A572-40F9A214D209}">
  <ds:schemaRefs/>
</ds:datastoreItem>
</file>

<file path=customXml/itemProps4.xml><?xml version="1.0" encoding="utf-8"?>
<ds:datastoreItem xmlns:ds="http://schemas.openxmlformats.org/officeDocument/2006/customXml" ds:itemID="{D96BEFF1-5E39-4924-AD9D-97D22141C91F}">
  <ds:schemaRefs/>
</ds:datastoreItem>
</file>

<file path=customXml/itemProps5.xml><?xml version="1.0" encoding="utf-8"?>
<ds:datastoreItem xmlns:ds="http://schemas.openxmlformats.org/officeDocument/2006/customXml" ds:itemID="{BE5E0159-79FC-4768-82DB-BE36F3089816}">
  <ds:schemaRefs>
    <ds:schemaRef ds:uri="http://schemas.microsoft.com/DataMashup"/>
  </ds:schemaRefs>
</ds:datastoreItem>
</file>

<file path=customXml/itemProps6.xml><?xml version="1.0" encoding="utf-8"?>
<ds:datastoreItem xmlns:ds="http://schemas.openxmlformats.org/officeDocument/2006/customXml" ds:itemID="{D1856775-4069-4BE0-9A52-4DA845CD9B36}">
  <ds:schemaRefs/>
</ds:datastoreItem>
</file>

<file path=customXml/itemProps7.xml><?xml version="1.0" encoding="utf-8"?>
<ds:datastoreItem xmlns:ds="http://schemas.openxmlformats.org/officeDocument/2006/customXml" ds:itemID="{7DB8DFA8-8AAB-4EBE-A453-3A3A2CC296C7}">
  <ds:schemaRefs/>
</ds:datastoreItem>
</file>

<file path=customXml/itemProps8.xml><?xml version="1.0" encoding="utf-8"?>
<ds:datastoreItem xmlns:ds="http://schemas.openxmlformats.org/officeDocument/2006/customXml" ds:itemID="{2AC22625-400B-46DE-AE9F-9FAEB8C506EB}">
  <ds:schemaRefs/>
</ds:datastoreItem>
</file>

<file path=customXml/itemProps9.xml><?xml version="1.0" encoding="utf-8"?>
<ds:datastoreItem xmlns:ds="http://schemas.openxmlformats.org/officeDocument/2006/customXml" ds:itemID="{F7AE556B-B441-44B6-9ED0-673D0ABDCF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Original</vt:lpstr>
      <vt:lpstr>Normalized Data</vt:lpstr>
      <vt:lpstr>Working</vt:lpstr>
      <vt:lpstr>Sales_Table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 Chan</dc:creator>
  <cp:lastModifiedBy>Pin Han Chan</cp:lastModifiedBy>
  <dcterms:created xsi:type="dcterms:W3CDTF">2024-01-24T15:07:42Z</dcterms:created>
  <dcterms:modified xsi:type="dcterms:W3CDTF">2025-02-13T14:47:20Z</dcterms:modified>
</cp:coreProperties>
</file>